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ognoz\Desktop\Эфф-ть МП за 2018 год\"/>
    </mc:Choice>
  </mc:AlternateContent>
  <bookViews>
    <workbookView xWindow="240" yWindow="1755" windowWidth="10335" windowHeight="1170"/>
  </bookViews>
  <sheets>
    <sheet name="приложение 1" sheetId="1" r:id="rId1"/>
    <sheet name="приложение 2" sheetId="2" r:id="rId2"/>
  </sheets>
  <calcPr calcId="162913" refMode="R1C1"/>
</workbook>
</file>

<file path=xl/calcChain.xml><?xml version="1.0" encoding="utf-8"?>
<calcChain xmlns="http://schemas.openxmlformats.org/spreadsheetml/2006/main">
  <c r="G19" i="1" l="1"/>
  <c r="G20" i="1"/>
  <c r="G21" i="1"/>
  <c r="G23" i="1"/>
  <c r="G24" i="1"/>
  <c r="G25" i="1"/>
  <c r="G26" i="1"/>
  <c r="G27" i="1"/>
  <c r="G28" i="1"/>
  <c r="G29" i="1"/>
  <c r="F29" i="1"/>
  <c r="D22" i="2" l="1"/>
  <c r="E21" i="2"/>
  <c r="F21" i="2"/>
  <c r="C22" i="2"/>
  <c r="D69" i="2" l="1"/>
  <c r="E68" i="2"/>
  <c r="F68" i="2"/>
  <c r="C69" i="2"/>
  <c r="F31" i="1" l="1"/>
  <c r="F184" i="1"/>
  <c r="G48" i="1" l="1"/>
  <c r="G176" i="1" l="1"/>
  <c r="F176" i="1"/>
  <c r="F177" i="1"/>
  <c r="G182" i="1"/>
  <c r="F182" i="1"/>
  <c r="F165" i="1" l="1"/>
  <c r="G165" i="1"/>
  <c r="G164" i="1"/>
  <c r="F164" i="1"/>
  <c r="G18" i="1"/>
  <c r="F18" i="1"/>
  <c r="F17" i="1"/>
  <c r="G17" i="1"/>
  <c r="D103" i="2" l="1"/>
  <c r="D94" i="2"/>
  <c r="E93" i="2"/>
  <c r="C94" i="2"/>
  <c r="G167" i="1" l="1"/>
  <c r="G168" i="1"/>
  <c r="F167" i="1"/>
  <c r="F168" i="1"/>
  <c r="F123" i="1" l="1"/>
  <c r="F121" i="1"/>
  <c r="G101" i="1"/>
  <c r="F101" i="1"/>
  <c r="G62" i="1"/>
  <c r="F62" i="1"/>
  <c r="E20" i="2" l="1"/>
  <c r="F20" i="2"/>
  <c r="G120" i="1" l="1"/>
  <c r="G172" i="1" l="1"/>
  <c r="G173" i="1"/>
  <c r="G181" i="1"/>
  <c r="F181" i="1"/>
  <c r="G174" i="1"/>
  <c r="F174" i="1"/>
  <c r="F166" i="1"/>
  <c r="F173" i="1"/>
  <c r="F40" i="1"/>
  <c r="G40" i="1"/>
  <c r="G39" i="1"/>
  <c r="F39" i="1"/>
  <c r="F27" i="1" l="1"/>
  <c r="F28" i="1"/>
  <c r="F33" i="2" l="1"/>
  <c r="E33" i="2"/>
  <c r="D34" i="2"/>
  <c r="C34" i="2"/>
  <c r="G166" i="1" l="1"/>
  <c r="F172" i="1"/>
  <c r="E66" i="2" l="1"/>
  <c r="F66" i="2"/>
  <c r="F92" i="1" l="1"/>
  <c r="G92" i="1"/>
  <c r="G55" i="1"/>
  <c r="G56" i="1"/>
  <c r="G57" i="1"/>
  <c r="F55" i="1"/>
  <c r="F56" i="1"/>
  <c r="F57" i="1"/>
  <c r="F122" i="1"/>
  <c r="F24" i="1"/>
  <c r="F25" i="1"/>
  <c r="F26" i="1"/>
  <c r="F15" i="1"/>
  <c r="E74" i="2" l="1"/>
  <c r="F74" i="2"/>
  <c r="D58" i="2"/>
  <c r="C58" i="2"/>
  <c r="D51" i="2"/>
  <c r="F45" i="2" l="1"/>
  <c r="E45" i="2"/>
  <c r="E19" i="2" l="1"/>
  <c r="F19" i="2"/>
  <c r="F65" i="1" l="1"/>
  <c r="G65" i="1"/>
  <c r="F100" i="1"/>
  <c r="G100" i="1"/>
  <c r="G91" i="1" l="1"/>
  <c r="F91" i="1"/>
  <c r="G87" i="1"/>
  <c r="G88" i="1"/>
  <c r="G89" i="1"/>
  <c r="G90" i="1"/>
  <c r="F87" i="1"/>
  <c r="F88" i="1"/>
  <c r="F89" i="1"/>
  <c r="F90" i="1"/>
  <c r="G69" i="1"/>
  <c r="F69" i="1"/>
  <c r="G68" i="1"/>
  <c r="F68" i="1"/>
  <c r="G66" i="1"/>
  <c r="F66" i="1"/>
  <c r="G38" i="1"/>
  <c r="F38" i="1"/>
  <c r="E72" i="2" l="1"/>
  <c r="F72" i="2"/>
  <c r="F12" i="2" l="1"/>
  <c r="E12" i="2"/>
  <c r="G190" i="1" l="1"/>
  <c r="F190" i="1"/>
  <c r="G189" i="1"/>
  <c r="F189" i="1"/>
  <c r="F120" i="1"/>
  <c r="F119" i="1"/>
  <c r="G119" i="1"/>
  <c r="F118" i="1"/>
  <c r="G118" i="1"/>
  <c r="F117" i="1"/>
  <c r="F116" i="1"/>
  <c r="G116" i="1"/>
  <c r="F115" i="1"/>
  <c r="G115" i="1"/>
  <c r="F114" i="1"/>
  <c r="G114" i="1"/>
  <c r="F113" i="1"/>
  <c r="G113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G98" i="1"/>
  <c r="G99" i="1"/>
  <c r="F98" i="1"/>
  <c r="F99" i="1"/>
  <c r="G83" i="1"/>
  <c r="G84" i="1"/>
  <c r="G85" i="1"/>
  <c r="G86" i="1"/>
  <c r="F83" i="1"/>
  <c r="F84" i="1"/>
  <c r="F85" i="1"/>
  <c r="F86" i="1"/>
  <c r="F54" i="1"/>
  <c r="G54" i="1"/>
  <c r="F23" i="1"/>
  <c r="F22" i="1"/>
  <c r="G22" i="1"/>
  <c r="F21" i="1"/>
  <c r="F20" i="1"/>
  <c r="D29" i="2"/>
  <c r="D99" i="2"/>
  <c r="C99" i="2"/>
  <c r="F102" i="2"/>
  <c r="F101" i="2"/>
  <c r="E102" i="2"/>
  <c r="E101" i="2"/>
  <c r="C103" i="2"/>
  <c r="E92" i="2"/>
  <c r="E103" i="2" l="1"/>
  <c r="F103" i="2"/>
  <c r="E99" i="2"/>
  <c r="F99" i="2"/>
  <c r="F76" i="2"/>
  <c r="E76" i="2"/>
  <c r="F62" i="2"/>
  <c r="F63" i="2"/>
  <c r="F64" i="2"/>
  <c r="F65" i="2"/>
  <c r="F67" i="2"/>
  <c r="E10" i="2"/>
  <c r="F10" i="2"/>
  <c r="F11" i="2"/>
  <c r="F13" i="2"/>
  <c r="F14" i="2"/>
  <c r="F15" i="2"/>
  <c r="F16" i="2"/>
  <c r="F17" i="2"/>
  <c r="F18" i="2"/>
  <c r="G185" i="1" l="1"/>
  <c r="G186" i="1"/>
  <c r="G187" i="1"/>
  <c r="F185" i="1"/>
  <c r="F186" i="1"/>
  <c r="F187" i="1"/>
  <c r="G163" i="1"/>
  <c r="F163" i="1"/>
  <c r="F153" i="1"/>
  <c r="G126" i="1"/>
  <c r="G127" i="1"/>
  <c r="G128" i="1"/>
  <c r="G129" i="1"/>
  <c r="G130" i="1"/>
  <c r="G131" i="1"/>
  <c r="F126" i="1"/>
  <c r="F127" i="1"/>
  <c r="F128" i="1"/>
  <c r="F129" i="1"/>
  <c r="F130" i="1"/>
  <c r="F131" i="1"/>
  <c r="G104" i="1"/>
  <c r="G105" i="1"/>
  <c r="G106" i="1"/>
  <c r="G107" i="1"/>
  <c r="G108" i="1"/>
  <c r="G109" i="1"/>
  <c r="G110" i="1"/>
  <c r="G111" i="1"/>
  <c r="G112" i="1"/>
  <c r="F104" i="1"/>
  <c r="F105" i="1"/>
  <c r="F106" i="1"/>
  <c r="F107" i="1"/>
  <c r="F108" i="1"/>
  <c r="F109" i="1"/>
  <c r="F110" i="1"/>
  <c r="F111" i="1"/>
  <c r="F112" i="1"/>
  <c r="G95" i="1"/>
  <c r="G96" i="1"/>
  <c r="G97" i="1"/>
  <c r="F95" i="1"/>
  <c r="F96" i="1"/>
  <c r="F97" i="1"/>
  <c r="G67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F67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G60" i="1"/>
  <c r="G61" i="1"/>
  <c r="F60" i="1"/>
  <c r="F61" i="1"/>
  <c r="G52" i="1"/>
  <c r="G53" i="1"/>
  <c r="F52" i="1"/>
  <c r="F53" i="1"/>
  <c r="G43" i="1"/>
  <c r="G44" i="1"/>
  <c r="G45" i="1"/>
  <c r="G46" i="1"/>
  <c r="G47" i="1"/>
  <c r="G49" i="1"/>
  <c r="F43" i="1"/>
  <c r="F44" i="1"/>
  <c r="F45" i="1"/>
  <c r="F46" i="1"/>
  <c r="F47" i="1"/>
  <c r="F48" i="1"/>
  <c r="F49" i="1"/>
  <c r="G32" i="1"/>
  <c r="G33" i="1"/>
  <c r="G34" i="1"/>
  <c r="G35" i="1"/>
  <c r="G36" i="1"/>
  <c r="F32" i="1"/>
  <c r="F33" i="1"/>
  <c r="F34" i="1"/>
  <c r="F35" i="1"/>
  <c r="F36" i="1"/>
  <c r="F7" i="1"/>
  <c r="F8" i="1"/>
  <c r="F9" i="1"/>
  <c r="F10" i="1"/>
  <c r="F11" i="1"/>
  <c r="F12" i="1"/>
  <c r="F13" i="1"/>
  <c r="F14" i="1"/>
  <c r="F16" i="1"/>
  <c r="F19" i="1"/>
  <c r="G7" i="1"/>
  <c r="G8" i="1"/>
  <c r="G9" i="1"/>
  <c r="G10" i="1"/>
  <c r="G11" i="1"/>
  <c r="G12" i="1"/>
  <c r="G13" i="1"/>
  <c r="G14" i="1"/>
  <c r="G15" i="1"/>
  <c r="G16" i="1"/>
  <c r="F75" i="2" l="1"/>
  <c r="F77" i="2"/>
  <c r="E75" i="2"/>
  <c r="E77" i="2"/>
  <c r="E67" i="2"/>
  <c r="G31" i="1" l="1"/>
  <c r="G153" i="1" l="1"/>
  <c r="F56" i="2" l="1"/>
  <c r="F31" i="2"/>
  <c r="F9" i="2"/>
  <c r="E80" i="2"/>
  <c r="E31" i="2"/>
  <c r="F83" i="2"/>
  <c r="E28" i="2" l="1"/>
  <c r="E27" i="2"/>
  <c r="E26" i="2"/>
  <c r="E25" i="2"/>
  <c r="E24" i="2"/>
  <c r="E18" i="2"/>
  <c r="E17" i="2"/>
  <c r="E16" i="2"/>
  <c r="E15" i="2"/>
  <c r="E14" i="2"/>
  <c r="E13" i="2"/>
  <c r="E11" i="2"/>
  <c r="E9" i="2"/>
  <c r="D37" i="2" l="1"/>
  <c r="C37" i="2"/>
  <c r="C51" i="2" l="1"/>
  <c r="F54" i="2"/>
  <c r="F51" i="2" l="1"/>
  <c r="E51" i="2"/>
  <c r="E22" i="2"/>
  <c r="F22" i="2"/>
  <c r="F50" i="2"/>
  <c r="F55" i="2"/>
  <c r="F87" i="2"/>
  <c r="F39" i="2"/>
  <c r="F40" i="2"/>
  <c r="E96" i="2"/>
  <c r="E97" i="2"/>
  <c r="F73" i="2"/>
  <c r="E73" i="2"/>
  <c r="F26" i="2"/>
  <c r="D78" i="2" l="1"/>
  <c r="C78" i="2"/>
  <c r="F32" i="2"/>
  <c r="E32" i="2"/>
  <c r="D89" i="2"/>
  <c r="C89" i="2"/>
  <c r="F97" i="2"/>
  <c r="F96" i="2"/>
  <c r="F80" i="2"/>
  <c r="G184" i="1"/>
  <c r="G162" i="1"/>
  <c r="F162" i="1"/>
  <c r="G156" i="1"/>
  <c r="G157" i="1"/>
  <c r="G158" i="1"/>
  <c r="G159" i="1"/>
  <c r="G160" i="1"/>
  <c r="G155" i="1"/>
  <c r="F156" i="1"/>
  <c r="F157" i="1"/>
  <c r="F158" i="1"/>
  <c r="F159" i="1"/>
  <c r="F160" i="1"/>
  <c r="F155" i="1"/>
  <c r="F60" i="2" l="1"/>
  <c r="E83" i="2"/>
  <c r="D84" i="2"/>
  <c r="C84" i="2"/>
  <c r="D81" i="2"/>
  <c r="C81" i="2"/>
  <c r="D41" i="2"/>
  <c r="C41" i="2"/>
  <c r="G125" i="1"/>
  <c r="F125" i="1"/>
  <c r="G94" i="1"/>
  <c r="F94" i="1"/>
  <c r="F71" i="2"/>
  <c r="E71" i="2"/>
  <c r="E54" i="2"/>
  <c r="E55" i="2"/>
  <c r="E56" i="2"/>
  <c r="F57" i="2"/>
  <c r="E57" i="2"/>
  <c r="D104" i="2" l="1"/>
  <c r="F41" i="2"/>
  <c r="E81" i="2"/>
  <c r="F81" i="2"/>
  <c r="E78" i="2"/>
  <c r="E84" i="2"/>
  <c r="F84" i="2"/>
  <c r="E69" i="2"/>
  <c r="F34" i="2"/>
  <c r="F89" i="2"/>
  <c r="F94" i="2"/>
  <c r="E41" i="2"/>
  <c r="F37" i="2"/>
  <c r="E58" i="2"/>
  <c r="F58" i="2"/>
  <c r="E34" i="2"/>
  <c r="E37" i="2"/>
  <c r="F69" i="2"/>
  <c r="F78" i="2"/>
  <c r="E89" i="2"/>
  <c r="E94" i="2"/>
  <c r="E53" i="2"/>
  <c r="F53" i="2"/>
  <c r="C29" i="2"/>
  <c r="F25" i="2"/>
  <c r="F27" i="2"/>
  <c r="F28" i="2"/>
  <c r="F24" i="2"/>
  <c r="G37" i="1"/>
  <c r="F37" i="1"/>
  <c r="F44" i="2"/>
  <c r="F46" i="2"/>
  <c r="F47" i="2"/>
  <c r="F48" i="2"/>
  <c r="F49" i="2"/>
  <c r="E44" i="2"/>
  <c r="E46" i="2"/>
  <c r="E47" i="2"/>
  <c r="E48" i="2"/>
  <c r="E49" i="2"/>
  <c r="E50" i="2"/>
  <c r="F43" i="2"/>
  <c r="E43" i="2"/>
  <c r="F86" i="2"/>
  <c r="E87" i="2"/>
  <c r="E88" i="2"/>
  <c r="E86" i="2"/>
  <c r="C104" i="2" l="1"/>
  <c r="F104" i="2" s="1"/>
  <c r="E29" i="2"/>
  <c r="E104" i="2" s="1"/>
  <c r="F29" i="2"/>
  <c r="G64" i="1" l="1"/>
  <c r="F64" i="1"/>
  <c r="G152" i="1"/>
  <c r="F152" i="1"/>
  <c r="G103" i="1"/>
  <c r="F103" i="1"/>
  <c r="F61" i="2"/>
  <c r="E61" i="2"/>
  <c r="E62" i="2"/>
  <c r="E63" i="2"/>
  <c r="E64" i="2"/>
  <c r="E65" i="2"/>
  <c r="E60" i="2"/>
  <c r="G42" i="1"/>
  <c r="F42" i="1"/>
  <c r="G59" i="1"/>
  <c r="F59" i="1"/>
  <c r="E40" i="2"/>
  <c r="E39" i="2"/>
  <c r="G51" i="1"/>
  <c r="F51" i="1"/>
  <c r="F36" i="2"/>
  <c r="E36" i="2"/>
  <c r="F98" i="2"/>
  <c r="E98" i="2"/>
  <c r="F91" i="2" l="1"/>
  <c r="E91" i="2"/>
</calcChain>
</file>

<file path=xl/sharedStrings.xml><?xml version="1.0" encoding="utf-8"?>
<sst xmlns="http://schemas.openxmlformats.org/spreadsheetml/2006/main" count="513" uniqueCount="308">
  <si>
    <t>№ п/п</t>
  </si>
  <si>
    <t>плановое значение</t>
  </si>
  <si>
    <t>фактическое значение</t>
  </si>
  <si>
    <t>Отклонение</t>
  </si>
  <si>
    <t xml:space="preserve">абсолютное
значение (+/-)
</t>
  </si>
  <si>
    <t>относительное значение (%)</t>
  </si>
  <si>
    <t xml:space="preserve">
Единица 
измерения
</t>
  </si>
  <si>
    <t>абсолютное
значение (+/-)</t>
  </si>
  <si>
    <t>плановое    значение</t>
  </si>
  <si>
    <t>Наименование   
мероприятий</t>
  </si>
  <si>
    <t>Развитие жилищно-коммунального комплекса в городе Нефтеюганске в 2014-2020 годах</t>
  </si>
  <si>
    <t>Обеспечение доступным и комфортным жильем жителей города Нефтеюганска</t>
  </si>
  <si>
    <t>Профилактика правонарушений в сфере общественного порядка, безопасности дорожного движения, пропаганда здорового образа жизни (профилактика наркомании, токсикомании и алкоголизма) в городе Нефтеюганске на 2014-2020 годы</t>
  </si>
  <si>
    <t>Профилактика  экстремизма, гармонизация межэтнических и межкультурных отношений в городе Нефтеюганске на 2014-2020 годы</t>
  </si>
  <si>
    <t>Защита населения и территории от чрезвычайных ситуаций, обеспечение первичных мер пожарной безопасности в городе Нефтеюганске на 2014-2020 годы</t>
  </si>
  <si>
    <t>Развитие физической культуры и спорта в городе Нефтеюганске на 2014-2020 годы</t>
  </si>
  <si>
    <t>Развитие сферы культуры  в городе Нефтеюганске на 2014-2020 годы</t>
  </si>
  <si>
    <t>Доступная среда  в городе Нефтеюганске на 2014-2020 годы</t>
  </si>
  <si>
    <t>Поддержка социально-ориентрованных некоммерческих организаций, осуществляющих деятельность  в городе Нефтеюганске на 2014-2020 годы</t>
  </si>
  <si>
    <t>Развитие транспортной системы муниципального образования в городе Нефтеюганске на 2014-2020 годы</t>
  </si>
  <si>
    <t>Управление муниципальными финансами города Нефтеюганска в 2014-2020 годы</t>
  </si>
  <si>
    <t>Управление муниципальным имуществом  города Нефтеюганска в 2014-2020 годы</t>
  </si>
  <si>
    <t>Социально-экономическое развитие города Нефтеюганске на 2014-2020 годы</t>
  </si>
  <si>
    <t>Объем финансирования, тыс.рублей</t>
  </si>
  <si>
    <t>Процент выполнения контрольных мероприятий к общему количеству запланированных мероприятий</t>
  </si>
  <si>
    <t>да/нет</t>
  </si>
  <si>
    <t>да</t>
  </si>
  <si>
    <t>%</t>
  </si>
  <si>
    <t>7.</t>
  </si>
  <si>
    <t>Количество обучающихся муниципальных образовательных учреждений, охваченных дополнительными образовательными программами по изучению культурного наследия народов России и мира</t>
  </si>
  <si>
    <t>Количество молодежи, вовлеченной в организацию мероприятий, направленных на межнациональное единство и дружбу народов, от общего количества молодежи</t>
  </si>
  <si>
    <t>Создание и оснащение общественного спасательного поста в местах массового отдыха людей на водных объектах</t>
  </si>
  <si>
    <t>Информирование населения по действиям при возникновении чрезвычайных ситуаций и охват противопожарной пропагандой</t>
  </si>
  <si>
    <t>Количество погибших в результате дорожно-транспортных происшествий</t>
  </si>
  <si>
    <t>Уровень заболеваемости ВИЧ-инфекцией</t>
  </si>
  <si>
    <t>Ввод жилья</t>
  </si>
  <si>
    <t>Количество отремонтированных жилых помещений муниципального жилищного фонда в год</t>
  </si>
  <si>
    <t>Ликвидация несанкционированных свалок</t>
  </si>
  <si>
    <t>Уровень удовлетворенности населения муниципального образования качеством предоставления муниципальных услуг</t>
  </si>
  <si>
    <t>Обеспеченность населения торговой площадью</t>
  </si>
  <si>
    <t>Обеспеченность населения посадочными местами в организациях общественного питания в общедоступной сети</t>
  </si>
  <si>
    <t>Итого по программе:</t>
  </si>
  <si>
    <t>Среднее время ожидания в очереди при обращении  заявителя в орган местного самоуправления для получения муниципальных услуг</t>
  </si>
  <si>
    <t>км</t>
  </si>
  <si>
    <t>таблица № 2</t>
  </si>
  <si>
    <t xml:space="preserve">                                               таблица № 1 </t>
  </si>
  <si>
    <t>Количество нарушений сроков исполнения гарантом муниципальных гарантий</t>
  </si>
  <si>
    <t>Увеличение протяженности капитально отремонтированных газопроводов низкого давления</t>
  </si>
  <si>
    <t>Площадь земель общего пользования, подлежащая содержанию</t>
  </si>
  <si>
    <t>Увеличение протяжённости капитально отремонтированных сетей водоснабжения</t>
  </si>
  <si>
    <t>Численность льготных категорий населения, пользующегося услугами городской бани</t>
  </si>
  <si>
    <t>Площадь жилых помещений, размер платы за которые установлен ниже, чем договором управления</t>
  </si>
  <si>
    <t>Количество снесённых многоквартирных домов за счет средств бюджета</t>
  </si>
  <si>
    <t>м3</t>
  </si>
  <si>
    <t>м2</t>
  </si>
  <si>
    <t>чел</t>
  </si>
  <si>
    <t>ед</t>
  </si>
  <si>
    <t>шт</t>
  </si>
  <si>
    <t xml:space="preserve">Количество многоквартирных домов, в которых проведен капитальный ремонт общего имущества в соответствии с краткосрочным планом </t>
  </si>
  <si>
    <t>Количество высаженных деревьев и кустарников</t>
  </si>
  <si>
    <t>тыс.м2</t>
  </si>
  <si>
    <t>Площадь кладбища, подлежащая содержанию</t>
  </si>
  <si>
    <t>Площадь внутриквартальных проездов, тротуаров, подлежащая содержанию в зимний период</t>
  </si>
  <si>
    <t>Объем вывезенного снега с территории внутриквартальных проездов, тротуаров, подлежащих содержанию в зимний период</t>
  </si>
  <si>
    <t>тыс.м3</t>
  </si>
  <si>
    <t>Количество расселённых и ликвидированных строений, приспособленных для проживания</t>
  </si>
  <si>
    <t>Число получателей услуг дополнительного образования для детей (численность детей и молодёжи в возрасте от 5 до 18 лет)</t>
  </si>
  <si>
    <t>Численность педагогических работников дошкольных образовательных организаций</t>
  </si>
  <si>
    <t>Численность педагогических работников общеобразовательных организаций</t>
  </si>
  <si>
    <t>руб</t>
  </si>
  <si>
    <t xml:space="preserve">Соотношение результатов единого государственного экзамена (в расчете на 1 предмет) в 10% общеобразовательных организаций с лучшими результатами единого государственного экзамена к среднему баллу единого государственного экзамена (в расчете на 1 предмет) в 10% общеобразовательных организаций с худшими результатами единого государственного экзамена </t>
  </si>
  <si>
    <t>Число социально значимых молодёжных проектов, заявленных на городские конкурсы</t>
  </si>
  <si>
    <t>Численность молодых людей в возрасте 14 - 30 лет, вовлечённых в реализуемые проекты и программы в сфере поддержки талантливой молодёжи</t>
  </si>
  <si>
    <t>Численность молодых людей 14 - 20 лет, трудоустроенных за счет создания временных и постоянных рабочих мест</t>
  </si>
  <si>
    <t>Численность молодых людей в возрасте 14 - 30 лет, участвующих в добровольческой деятельности</t>
  </si>
  <si>
    <t>Удельный вес численности молодых людей, состоящих в патриотических клубах, центрах, учреждениях и вовлеченных в мероприятия патриотической направленности, в общей численности допризывной молодежи</t>
  </si>
  <si>
    <t>Численность воспитанников в частных организациях, осуществляющих образовательную деятельность по реализации образовательных программ дошкольного образования</t>
  </si>
  <si>
    <t>Исполнение муниципальных заданий на оказание муниципальных услуг (выполнение работ) в соответствии с перечнем</t>
  </si>
  <si>
    <t>экз</t>
  </si>
  <si>
    <t>Доля библиотечных фондов, отраженных в электронных каталогах</t>
  </si>
  <si>
    <t>Количество посещений общедоступных библиотек</t>
  </si>
  <si>
    <t>Доля детей, привлекаемых к участию в творческих мероприятиях, от общего числа детей</t>
  </si>
  <si>
    <t>Количество проведенных культурно-досуговых мероприятий</t>
  </si>
  <si>
    <t>Количество клубных формирований</t>
  </si>
  <si>
    <t>Количество участников клубных формирований</t>
  </si>
  <si>
    <t>Среднемесячная заработная плата работников муниципальных учреждений культуры</t>
  </si>
  <si>
    <t>Среднемесячная заработная плата  по отдельным категориям работников муниципальных учреждений дополнительного образования</t>
  </si>
  <si>
    <t>Повышение уровня удовлетворенности населения города Нефтеюганска качеством услуг, предоставляемых муниципальными учреждениями</t>
  </si>
  <si>
    <t>Среднее отклонение по набору ключевых показателей фактических значений от прогнозируемых в предыдущем году не более 5%</t>
  </si>
  <si>
    <t>мин</t>
  </si>
  <si>
    <t>Количество отловленных безнадзорных животных</t>
  </si>
  <si>
    <t>Количество предприятий оптового звена</t>
  </si>
  <si>
    <t>Доля доступных объектов социальной, транспортной, инженерной инфраструктуры и жилищного фонда, находящихся в муниципальной собственности, от общего объёма приоритетных объектов, доступных для инвалидов</t>
  </si>
  <si>
    <t>Доля лиц с ограниченными возможностями здоровья, систематически занимающихся физической культурой и спортом, от общей численности данной категории населения</t>
  </si>
  <si>
    <t>Количество социально значимых мероприятий ежегодно проводимых социально ориентированными некоммерческими организациями</t>
  </si>
  <si>
    <t>Количество жителей города, участвующих в мероприятиях, проводимых социально ориентированными некоммерческими организациями (в процентах от общей численности населения города)</t>
  </si>
  <si>
    <t>тыс.чел</t>
  </si>
  <si>
    <t>Достижение исполнения плановых назначений по налоговым и неналоговым доходам на уровне не менее 95%</t>
  </si>
  <si>
    <t>Доля бюджетных ассигнований, предусмотренных за счёт средств бюджета города в рамках муниципальных программ в общих расходах бюджета</t>
  </si>
  <si>
    <t>Доля главных распорядителей средств бюджета города представивших отчётность в сроки, установленные департаментом финансов</t>
  </si>
  <si>
    <t>Доля процессов включенных в единую автоматизированную информационную систему в сфере муниципальных финансов</t>
  </si>
  <si>
    <t>Доля размещенной в сети Интернет информации в общем объёме обязательной к размещению, в соответствии с нормативными правовыми актами Российской Федерации, автономного округа и города</t>
  </si>
  <si>
    <t>Количество лиц, охваченных мероприятиями, направленными на повышение финансовой грамотности</t>
  </si>
  <si>
    <t xml:space="preserve">Увеличение доли объектов недвижимого имущества, на которые зарегистрировано право собственности  муниципального образования в общем объеме объектов, подлежащих государственной регистрации за исключением земельных участков </t>
  </si>
  <si>
    <t xml:space="preserve">Увеличение удельного веса недвижимого имущества, на которое зарегистрировано право оперативного управления в общем количестве объектов, по которым принято решение о передаче в оперативное управление </t>
  </si>
  <si>
    <t>Граждан, проживающих в жилых помещениях, признанных непригодными (аварийными) для проживания</t>
  </si>
  <si>
    <t>Библиотечный фонд на 1 жителя</t>
  </si>
  <si>
    <t>Количество дорожно-транспортных происшествий</t>
  </si>
  <si>
    <t>Организация и проведение мероприятий, направленных на воспитание и укрепление толерантности, профилактику экстремизма и оказание содействия национально – культурному  взаимодействию в городе Нефтеюганске, а также  недопущение экстремистских и националистических проявлений в среде внутренних и внешних мигрантов</t>
  </si>
  <si>
    <t>Обеспечение доступным и комфортным жильем жителей города Нефтеюганска в 2014-2020 годах</t>
  </si>
  <si>
    <t>Развитие образования молодежной политики в городе Нефтеюганске на 2014-2020 годы</t>
  </si>
  <si>
    <t>Количество предоставляемых помещений, находящихся в муниципальной собственности, в пользование социально ориентированным некоммерческим организациям</t>
  </si>
  <si>
    <t>Количество консультаций, предоставленных некоммерческим организациям по ведению уставной деятельности</t>
  </si>
  <si>
    <t>Реконструкция, расширение, модернизация, строительство и капитальный ремонт объектов коммунального комплекса</t>
  </si>
  <si>
    <t>Возмещение недополученных доходов организациям, осуществляющим реализацию сжиженного газа по социально ориентированным розничным ценам</t>
  </si>
  <si>
    <t>Предоставление субсидий организациям коммунального комплекса, предоставляющим коммунальные услуги населению</t>
  </si>
  <si>
    <t>Поддержка технического состояния жилищного фонда</t>
  </si>
  <si>
    <t>Переселение из непригодных для проживания жилых помещений</t>
  </si>
  <si>
    <t>Обеспечение рационального использования энергетических ресурсов</t>
  </si>
  <si>
    <t>Улучшение санитарного состояния городских территорий</t>
  </si>
  <si>
    <t>Благоустройство и озеленение города</t>
  </si>
  <si>
    <t>Организационное обеспечение функционирования отрасли</t>
  </si>
  <si>
    <t>Осуществление полномочий в области градостроительной деятельности</t>
  </si>
  <si>
    <t>Проектирование и строительство систем инженерной инфраструктуры в целях обеспечения инженерной подготовки земельных участков для жилищного строительства</t>
  </si>
  <si>
    <t>Реализация полномочий в области строительства и жилищных отношений</t>
  </si>
  <si>
    <t>Улучшение жилищных условий отдельных категорий граждан</t>
  </si>
  <si>
    <t>Создание условий для деятельности народных дружин</t>
  </si>
  <si>
    <t>Обеспечение функционирования и развития систем видеонаблюдения в сфере общественного порядка</t>
  </si>
  <si>
    <t>Снижение рисков и смягчение последствий чрезвычайных ситуаций природного и техногенного характера на территории города</t>
  </si>
  <si>
    <t>Мероприятия по повышению уровня пожарной безопасности муниципальных учреждений города</t>
  </si>
  <si>
    <t>Развитие системы дошкольного, общего и дополнительного образования</t>
  </si>
  <si>
    <t>Развитие материально-технической базы образовательных организаций</t>
  </si>
  <si>
    <t>Развитие системы оценки качества образования и информационной прозрачности системы образования</t>
  </si>
  <si>
    <t>Организация летнего отдыха и оздоровления</t>
  </si>
  <si>
    <t>Обеспечение развития молодежной политики</t>
  </si>
  <si>
    <t>Обеспечение функций управления и контроля (надзора) в сфере образования и молодежной политики</t>
  </si>
  <si>
    <t>Обеспечение функционирования казённого учреждения</t>
  </si>
  <si>
    <t>Создание условий в городе Нефтеюганске, ориентирующих граждан на здоровый образ жизни посредством занятий физической культурой и спортом</t>
  </si>
  <si>
    <t>Организация отдыха и оздоровления детей</t>
  </si>
  <si>
    <t>Подготовка спортивного резерва и спорта высших достижений, популяризация массового спорта</t>
  </si>
  <si>
    <t>Укрепление материально-технической базы, совершенствование инфраструктуры спорта в городе Нефтеюганске</t>
  </si>
  <si>
    <t>Развитие библиотечного дела</t>
  </si>
  <si>
    <t>Развитие музейного дела</t>
  </si>
  <si>
    <t>Развитие профессионального искусства</t>
  </si>
  <si>
    <t>Развитие художественно-творческой деятельности и народных художественных промыслов и ремесел</t>
  </si>
  <si>
    <t>Развитие дополнительного образования в сфере культуры</t>
  </si>
  <si>
    <t>Развитие культурно-досуговой деятельности, массового отдыха населения, организация отдыха и оздоровления детей</t>
  </si>
  <si>
    <t>Обеспечение деятельности комитета культуры</t>
  </si>
  <si>
    <t>Обеспечение исполнения муниципальных функций администрации</t>
  </si>
  <si>
    <t>Повышение качества оказания муниципальных услуг, выполнение других обязательств муниципального образования</t>
  </si>
  <si>
    <t>Реализация переданных государственных полномочий на осуществление деятельности по содержанию штатных единиц органов местного самоуправления</t>
  </si>
  <si>
    <t>Государственная поддержка развития растениеводства и животноводства, переработки и реализации продукции</t>
  </si>
  <si>
    <t>Информационная и финансовая поддержка Субъектов и Организаций, организация мероприятий</t>
  </si>
  <si>
    <t>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</t>
  </si>
  <si>
    <t>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</si>
  <si>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Оказание финансовой и имущественной поддержки социально ориентированным некоммерческим организациям</t>
  </si>
  <si>
    <t>Обеспечение доступности и повышение качества транспортных услуг автомобильным транспортом</t>
  </si>
  <si>
    <t>Строительство (реконструкция), капитальный ремонт и ремонт автомобильных дорог общего пользования местного значения</t>
  </si>
  <si>
    <t>Обеспечение функционирования сети автомобильных дорог общего пользования местного значения</t>
  </si>
  <si>
    <t>Обеспечение деятельности департамента финансов</t>
  </si>
  <si>
    <t>Модернизация информационных баз департамента финансов администрации города</t>
  </si>
  <si>
    <t>Реализация и управление муниципальным имуществом</t>
  </si>
  <si>
    <t>Обеспечение деятельности департамента имущественных и земельных отношений</t>
  </si>
  <si>
    <t>Обеспечение надлежащего уровня эксплуатации имущества казны или переданного на праве оперативного управления органам администрации</t>
  </si>
  <si>
    <t>Дополнительные меры социальной поддержки отдельных категорий граждан города Нефтеюганска с 2016 по 2020 годы</t>
  </si>
  <si>
    <t>Всего по программам:</t>
  </si>
  <si>
    <t>Исполнение органами местного самоуправления автономного округа отдельных государственных полномочий по осуществлению деятельности по опеке и попечительству</t>
  </si>
  <si>
    <t>Повышение уровня благосостояния путем дополнительных гарантий и дополнительных мер социальной поддержки детей-сирот и детей, оставшихся без попечения родителей, лиц из их числа, а также граждан, принявших на воспитание детей, оставшихся без родительского попечения</t>
  </si>
  <si>
    <t>Количество установленных мемориальных знаков на фасадах многоквартирных домов</t>
  </si>
  <si>
    <t xml:space="preserve">Результат реализации 
программы
</t>
  </si>
  <si>
    <t>количество семей</t>
  </si>
  <si>
    <t>количество квартир</t>
  </si>
  <si>
    <t>количество строений</t>
  </si>
  <si>
    <t>Уровень общеуголовной преступности в городе</t>
  </si>
  <si>
    <t xml:space="preserve">Доля уличных  преступлений  в числе зарегистрированных общеуголовных преступлений </t>
  </si>
  <si>
    <t>Доля административных правонарушений, посягающих на общественный порядок и общественный порядок и общественную безопасность, выявленных с участием народных дружинников (глава 20 КоАП РФ), в общем количестве таких правонарушений</t>
  </si>
  <si>
    <t>Количество дорожно-транспортных происшествий  с участием детей</t>
  </si>
  <si>
    <t>Общая распространённость наркомании на 100 тыс. человек</t>
  </si>
  <si>
    <t>Количество национальных диаспор, объединений вовлеченных в культурно-массовые и досуговые мероприятия (фестивали, конкурсы, спектакли, театрализованные представления, концерты), способствующие укреплению культуры мира и межнациональной солидарности</t>
  </si>
  <si>
    <t>Количество детей мигрантов, охваченных в образовательных учреждениях программами по социализации, от общего числа детей мигрантов</t>
  </si>
  <si>
    <t>Доля граждан, положительно оценивающих состояние межнациональных отнощений</t>
  </si>
  <si>
    <t>Доля граждан, положительно оценивающих состояние межконфессиональных отнощений</t>
  </si>
  <si>
    <t>Уровень толерантного отношения к представителям другой национальности</t>
  </si>
  <si>
    <t>Организация и проведение Исполнителями мероприятий по обеспечению первичных мер пожарной безопасности (ежегодно)</t>
  </si>
  <si>
    <t xml:space="preserve">Численность молодых людей в возрасте 14 - 30 лет, вовлеченных в общественные объединения </t>
  </si>
  <si>
    <t>Посещаемость музеев города Нефтеюганска (на 1 жителя в год)</t>
  </si>
  <si>
    <t xml:space="preserve">Рост количества выставочных проектов по отношению к 2011 году </t>
  </si>
  <si>
    <t xml:space="preserve">Минимальное количество лауреатов конкурсов из числа обучающихся детских школ искусств (по видам искусств) </t>
  </si>
  <si>
    <t xml:space="preserve">Количество детей, посетивших лагерь дневного пребывания </t>
  </si>
  <si>
    <t>Увеличение численности участников культурно-досуговых мероприятий (% по отношению к предыдущему году)</t>
  </si>
  <si>
    <t>Доля записей актов гражданского состояния, внесенных в электронную базу данных, от общего объема архивного фонда отдела ЗАГС</t>
  </si>
  <si>
    <t>Удельный вес организаций, охваченных методической помощью по вопросам  труда и охраны труда, по данным государственной статистики</t>
  </si>
  <si>
    <t>Количество организаций, реализующих утвержденные ежегодные планы мероприятий по улучшению условий и охраны труда, от общего количества отчитавшихся организаций</t>
  </si>
  <si>
    <t>Количество руководителей и специалистов организаций, ежегодно проходящих обучение и проверку знаний требований охраны труда в обучающих организациях, имеющих лицензию на проведение обучения</t>
  </si>
  <si>
    <t>т</t>
  </si>
  <si>
    <t>кг</t>
  </si>
  <si>
    <t>м2 на 1000 жителей</t>
  </si>
  <si>
    <t>Доля организаций, заключивших и представивших на уведомительную регистрацию коллективные договоры</t>
  </si>
  <si>
    <t>Количество разработанных методических рекомендаций (памяток, пособий) по вопросам труда и охраны труда для руководителей и представительных органов работников</t>
  </si>
  <si>
    <t>Поголовье сельскохозяйственных животных по основной отрасли животноводства</t>
  </si>
  <si>
    <t>Производство молока</t>
  </si>
  <si>
    <t>Производство мяса в живом весе</t>
  </si>
  <si>
    <t>Молочная продуктивность коров</t>
  </si>
  <si>
    <t>Доля предприятий торговой площадью более 50 кв.м</t>
  </si>
  <si>
    <t>Число субъектов  малого и среднего предпринимательства на 10 тыс. населения</t>
  </si>
  <si>
    <t>Доля среднесписочной численности занятых на малых и средних предприятиях в общей численности работающих, %</t>
  </si>
  <si>
    <t>Доля оборота малого и среднего предпринимательства, %;</t>
  </si>
  <si>
    <t>Уровень информированности населения города о деятельности органов местного самоуправления города Нефтеюганска, % от общей численности населения города</t>
  </si>
  <si>
    <t>Доля населения, выражающего удовлетворенность информационной открытостью органов местного самоуправления города Нефтеюганска, % от общей численности населения города</t>
  </si>
  <si>
    <t>выпуск</t>
  </si>
  <si>
    <t>Увеличение количества посещений театрально-концертных мероприятий (% по отношению к предыдущему году)</t>
  </si>
  <si>
    <t>Количество субсидий социально ориентированным некоммерческим организациям, не являющимся муниципальными учреждениями, на реализацию социально значимых проектов</t>
  </si>
  <si>
    <t>Количество субсидий социально ориентированным некоммерческим организациям,  не являющимся муниципальными учреждениями, осуществляющим на основании лицензии образовательную деятельность в  качестве основного вида деятельности</t>
  </si>
  <si>
    <t>Предоставление в установленные сроки и соответствующий требованиям бюджетного законодательства проекта решения о бюджете на очередной финансовый год и плановый период (да/нет)</t>
  </si>
  <si>
    <t>Проведение мониторинга качества финансового менеджмента главных распорядителей бюджетных средств в соответствии с установленным порядком (да/нет)</t>
  </si>
  <si>
    <t>Отсутствие просроченной кредиторской задолженности (да/нет)</t>
  </si>
  <si>
    <t>Не превышение предельного объёма муниципального долга (да/нет)</t>
  </si>
  <si>
    <t>Погашение в полном объеме долговых обязательств (да/нет)</t>
  </si>
  <si>
    <t xml:space="preserve">Увеличение доли объектов управления муниципального имущества, для которых определена целевая функция, в том числе: хозяйственные  общества, акции (доли) которых находятся в собственности муниципального образования </t>
  </si>
  <si>
    <t xml:space="preserve">Снижение удельного веса неиспользуемого недвижимого имущества  в общем количестве  недвижимого имущества города </t>
  </si>
  <si>
    <t>Количество детей-сирот и детей, оставшихся без попечения родителей, переданных на воспитание в замещающие семьи</t>
  </si>
  <si>
    <t>Численность детей-сирот, лиц из числа детей-сирот, право на обеспечение жилым помещением у которых возникло и не реализовано, по состоянию на конец соответствующего года</t>
  </si>
  <si>
    <t>Объём эфирного времени в электронных средствах массовой информации города Нефтеюганска</t>
  </si>
  <si>
    <t>Количество информационных материалов в печатных средствах массовой информации города Нефтеюганска</t>
  </si>
  <si>
    <t>на 1 жителя в год</t>
  </si>
  <si>
    <t>Объем пассажирских перевозок автомобильным транспортом в границах города</t>
  </si>
  <si>
    <t>Протяженность сети автомобильных дорог общего пользования местного значения</t>
  </si>
  <si>
    <t>Содержание объектов коммунального комплекса</t>
  </si>
  <si>
    <t>Численность воспитанников в муниципальных дошкольных образовательных организациях</t>
  </si>
  <si>
    <t>Численность обучающихся по программам общего образования в частных общеобразовательных организациях</t>
  </si>
  <si>
    <t>Численность обучающихся по программам общего образования в муниципальных общеобразовательных организациях</t>
  </si>
  <si>
    <t>Численность педагогических работников организаций дополнительного образования</t>
  </si>
  <si>
    <t>Размер среднемесячной заработной платы педагогических работников дошкольных образовательных организаций</t>
  </si>
  <si>
    <t>Размер среднемесячной заработной платы педагогических работников общеобразовательных организаций</t>
  </si>
  <si>
    <t>Размер среднемесячной заработной платы педагогических работников организаций дополнительного образования</t>
  </si>
  <si>
    <t>Численность получателей услуг по организации питания обучающихся в общеобразовательных организациях</t>
  </si>
  <si>
    <t>Количество сертификатов направленных на создание условий для осуществления присмотра и ухода за детьми, содержания детей в частных организациях,  осуществляющих                образовательную деятельность по реализации образовательных программ дошкольного образования</t>
  </si>
  <si>
    <t>Размер расходов на частичную оплату продуктов питания и услуг по организации питания обучающихся в общеобразовательных организациях, за исключением отдельных категорий обучающихся, которым предоставляется социальная поддержка в виде предоставления питания в учебное время, в расчете на одного ребенка в день, установленный Правительством автономного округа</t>
  </si>
  <si>
    <t>Содействие в трудоустройстве незанятых инвалидов на оборудованные (оснащенные) для них рабочие места</t>
  </si>
  <si>
    <t>Численность обучающихся в муниципальных общеобразовательных организациях, занимающихся во вторую смену</t>
  </si>
  <si>
    <t>Площадь проведённой дезинфекции, дератизации</t>
  </si>
  <si>
    <t>Доля населения, систематически занимающегося физической культурой и спортом, в общей численности населения</t>
  </si>
  <si>
    <t>Уровень обеспеченности населения спортивными сооружениями исходя из единовременной пропускной способности объектов спорта</t>
  </si>
  <si>
    <t>Доля граждан, занимающихся физической культурой и спортом по месту работы, в общей численности населения, занятого в экономике</t>
  </si>
  <si>
    <t>Доля обучающихся и студентов, систематически занимающихся физической культурой и спортом, в общей численности обучающихся и студентов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</si>
  <si>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</t>
  </si>
  <si>
    <t>Доля граждан, выполнивших нормативы Всероссийского физкультурно-спортивного комплекса «Готов к труду и обороне» (ГТО), в общей численности населения, принявшего участие в сдаче нормативов Всероссийского физкультурно-спортивного комплекса «Готов к труду и обороне» (ГТО)</t>
  </si>
  <si>
    <t>из них учащихся и студентов</t>
  </si>
  <si>
    <t>6.1</t>
  </si>
  <si>
    <t>1.1</t>
  </si>
  <si>
    <t>Укрепление материально-технической базы отрасли</t>
  </si>
  <si>
    <t>Развитие функционирования и обеспечения системы персонифицированного финансирования дополнительного образования детей</t>
  </si>
  <si>
    <t>Осуществление государственных полномочий по сотавлению (изменению) списков кандидатов в присяжные заседатели федеральных судов общей юрисдикции в Российской Федерации</t>
  </si>
  <si>
    <t>Обеспечение благоустройства дворовой территории многоквартирного дома</t>
  </si>
  <si>
    <t>Обеспечение благоустройства общественных территорий</t>
  </si>
  <si>
    <t>Устройства снежного городка</t>
  </si>
  <si>
    <t xml:space="preserve">Количество организованных мероприятий (выставок, конференций, совещаний, ознакомительных поездок и др.) и участие в выездных мероприятиях, направленных на продвижение туристского потенциала города Нефтеюганска </t>
  </si>
  <si>
    <t>единиц</t>
  </si>
  <si>
    <t xml:space="preserve">Количество произведенной печатной информационной продукции о туристской привлекательности города Нефтеюганска </t>
  </si>
  <si>
    <t>экземпляров</t>
  </si>
  <si>
    <t>Доля детей в возрасте от 5 до 18 лет, получающих дополнительное образование с использованием сертификата дополнительного образования</t>
  </si>
  <si>
    <t>-</t>
  </si>
  <si>
    <t xml:space="preserve">Формирование муниципального специализированного жилищного фонда (служебного, маневренного) 
</t>
  </si>
  <si>
    <t>Техническое обследование, реконструкция, капитальный ремонт, строительство обьектов культуры</t>
  </si>
  <si>
    <t>Повышение уровня безопасности дорожного движения</t>
  </si>
  <si>
    <t>Развитие сферы культуры и туризма в городе Нефтеюганске на 2014-2020 годы</t>
  </si>
  <si>
    <t>шт.</t>
  </si>
  <si>
    <t>Количество молодых семей, получивших меры поддержки для улучшения жилищных условий</t>
  </si>
  <si>
    <t>Приобретение жилых помещений для:
(итого количество семей):</t>
  </si>
  <si>
    <t>Граждан, состоящих на учёте, в качестве нуждающихся в жилых помещениях, предоставляемых по договорам социального найма</t>
  </si>
  <si>
    <t>Количество ветеранов боевых действий, инвалидов и семей, имеющих детей-инвалидов, вставших на учет в качестве нуждающихся в жилых помещениях до 1 января 2005 года, получивших меры государственной поддержки для улучшения жилищных условий</t>
  </si>
  <si>
    <t>Доля населения, получившего жилые помещения и улучшившего жилищные условия в отчетном году, в общей численности населения, состоящего на учете в качестве нуждающегося в жилых помещениях</t>
  </si>
  <si>
    <t>помещений</t>
  </si>
  <si>
    <t>Количество изъятых жилых/нежилых помещений и долей земельных участков, на которых они расположены для муниципальных нужд</t>
  </si>
  <si>
    <t>1.2</t>
  </si>
  <si>
    <t>2.1</t>
  </si>
  <si>
    <t>2.2</t>
  </si>
  <si>
    <t>Численность детей в возрасте от 6 до 17 лет (включительно), отдохнувших в детских оздоровительных лагерях с дневным пребыванием детей, в возрасте от 8 до 17 лет (включительно) в палаточных лагерях, с дневным пребыванием для детей, в лагерях труда и отдыха с дневным пребыванием для детей в возрасте от 14 до 17 лет (включительно), имеющих место жительства на территории города Нефтеюганска</t>
  </si>
  <si>
    <t>Численность детей в возрасте от 6 до 17 лет, имеющих место жительства в городе Нефтеюганске направленных в организации отдыха детей и их оздоровления расположенные за пределами города Нефтеюганска</t>
  </si>
  <si>
    <t>Количество проведенных спектаклей, театрализованных постановок</t>
  </si>
  <si>
    <t>Выполнение работ по комплексному благоустройству территории</t>
  </si>
  <si>
    <t>Создание условий для обеспечения своевременного оповещение населения об угрозе возникновения и (или) возникновении чрезвычайных ситуаций на территории города, а также в случае гражданской обороны</t>
  </si>
  <si>
    <t xml:space="preserve">Наименование  целевых  показателей
</t>
  </si>
  <si>
    <t>Увеличение доли средств бюджета муниципального образования, выделяемых немуниципальным (коммерческим, некоммерческим) организациям, в том числе социально ориентированным некоммерческим организациям, на предоставление услуг в сфере физической культуры и спорта</t>
  </si>
  <si>
    <t>Количество услуг в сфере культуры, переданных на исполнение негосударственным (немуниципальным) организациям, в том числе социально ориентированным некоммерческим организациям</t>
  </si>
  <si>
    <t>Прирост протяженности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показателям, в результате капитального ремонта и ремонта автомобильных дорог</t>
  </si>
  <si>
    <t>Общая протяженность автомобильных дорог общего пользования местного значения, не соответствующих нормативным требованиям к транспортно-эксплуатационным показателям на 31 декабря отчетного года</t>
  </si>
  <si>
    <t>Доля протяженности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показателям, в общей протяженности автомобильных дорог общего пользования местного значения</t>
  </si>
  <si>
    <t xml:space="preserve">Исполнение рекомендаций контрольных мероприятий при дальнейшем исполнении бюджета </t>
  </si>
  <si>
    <t>≥95</t>
  </si>
  <si>
    <t>Развитие материальной базы</t>
  </si>
  <si>
    <t>Устройство асфальтобетонного покрытия проездов (в т.ч. ремонт)</t>
  </si>
  <si>
    <t>Устройство покрытия пешеходных дорожек, тротуаров (в т.ч. ремонт)</t>
  </si>
  <si>
    <t>Протяженность автомобильных дорог общего пользования местного значения, соответствующих нормативным требованиям к транспортно-эксплуатационным показателям</t>
  </si>
  <si>
    <t>Доля протяженности автомобильных дорог общего пользования местного значения, не отвечающих нормативным требованиям и работающим в режиме перегрузки, в общей протяженности автомобильных дорог общего пользования местного значения</t>
  </si>
  <si>
    <t>3</t>
  </si>
  <si>
    <t>3.1</t>
  </si>
  <si>
    <t>3.2</t>
  </si>
  <si>
    <t>3.3</t>
  </si>
  <si>
    <t>7</t>
  </si>
  <si>
    <t>Численность воспитанников в дошкольных образовательных организациях:</t>
  </si>
  <si>
    <t>Численность обучающихся по программам общего образования в общеобразовательных организациях:</t>
  </si>
  <si>
    <t>Количество обьектов культуры, в которых выполнены работы по ремонту, реконструкции, техническому обследованию (ед.)</t>
  </si>
  <si>
    <t>Усиление социальной направленности культурной политики</t>
  </si>
  <si>
    <t>Отчёт о ходе реализации муниципальной  программы города Нефтеюганска  и использования финансовых средств за 2018 год</t>
  </si>
  <si>
    <t>Возмещение недополученных доходов юридическим лицам в связи с оказанием услуг по погребению согласно гарантированному перечню услуг по погребению, не возмещаемых за счет государственных внебюджетных фондов и бюджетов иных уровней</t>
  </si>
  <si>
    <t>Количество свободных жилых помещений, находящихся в муниципальной собственности</t>
  </si>
  <si>
    <t>Количество снесенных торговых павильонов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</si>
</sst>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#,##0.0"/>
    <numFmt numFmtId="166" formatCode="#,##0.000"/>
    <numFmt numFmtId="167" formatCode="#,##0.0000"/>
  </numFmts>
  <fonts count="1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11" fillId="0" borderId="0" xfId="0" applyFont="1" applyFill="1"/>
    <xf numFmtId="0" fontId="10" fillId="0" borderId="7" xfId="0" applyFont="1" applyFill="1" applyBorder="1" applyAlignment="1">
      <alignment horizontal="center" vertical="top" wrapText="1"/>
    </xf>
    <xf numFmtId="0" fontId="10" fillId="0" borderId="6" xfId="0" applyFont="1" applyFill="1" applyBorder="1" applyAlignment="1">
      <alignment horizontal="center" vertical="top"/>
    </xf>
    <xf numFmtId="4" fontId="7" fillId="0" borderId="7" xfId="0" applyNumberFormat="1" applyFont="1" applyFill="1" applyBorder="1" applyAlignment="1">
      <alignment horizontal="center" vertical="center"/>
    </xf>
    <xf numFmtId="4" fontId="10" fillId="0" borderId="7" xfId="0" applyNumberFormat="1" applyFont="1" applyFill="1" applyBorder="1" applyAlignment="1">
      <alignment horizontal="center" vertical="center"/>
    </xf>
    <xf numFmtId="0" fontId="10" fillId="0" borderId="0" xfId="0" applyFont="1" applyFill="1" applyBorder="1"/>
    <xf numFmtId="0" fontId="10" fillId="0" borderId="0" xfId="0" applyFont="1" applyFill="1" applyBorder="1" applyAlignment="1">
      <alignment horizontal="left" vertical="top" wrapText="1"/>
    </xf>
    <xf numFmtId="4" fontId="10" fillId="0" borderId="0" xfId="0" applyNumberFormat="1" applyFont="1" applyFill="1" applyBorder="1" applyAlignment="1">
      <alignment horizontal="center"/>
    </xf>
    <xf numFmtId="2" fontId="10" fillId="0" borderId="0" xfId="0" applyNumberFormat="1" applyFont="1" applyFill="1" applyBorder="1" applyAlignment="1">
      <alignment horizontal="center"/>
    </xf>
    <xf numFmtId="0" fontId="13" fillId="0" borderId="0" xfId="0" applyFont="1" applyFill="1"/>
    <xf numFmtId="0" fontId="10" fillId="0" borderId="6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vertical="center"/>
    </xf>
    <xf numFmtId="0" fontId="10" fillId="0" borderId="10" xfId="0" applyFont="1" applyFill="1" applyBorder="1" applyAlignment="1">
      <alignment horizontal="left" vertical="center" wrapText="1"/>
    </xf>
    <xf numFmtId="4" fontId="10" fillId="0" borderId="1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4" fontId="7" fillId="0" borderId="7" xfId="0" applyNumberFormat="1" applyFont="1" applyFill="1" applyBorder="1" applyAlignment="1">
      <alignment horizontal="center" vertical="center" wrapText="1"/>
    </xf>
    <xf numFmtId="4" fontId="10" fillId="0" borderId="7" xfId="0" applyNumberFormat="1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left" vertical="center" wrapText="1"/>
    </xf>
    <xf numFmtId="0" fontId="10" fillId="0" borderId="13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166" fontId="7" fillId="0" borderId="7" xfId="0" applyNumberFormat="1" applyFont="1" applyFill="1" applyBorder="1" applyAlignment="1">
      <alignment horizontal="center" vertical="center"/>
    </xf>
    <xf numFmtId="166" fontId="10" fillId="0" borderId="7" xfId="0" applyNumberFormat="1" applyFont="1" applyFill="1" applyBorder="1" applyAlignment="1">
      <alignment horizontal="center" vertical="center"/>
    </xf>
    <xf numFmtId="0" fontId="0" fillId="0" borderId="0" xfId="0" applyFill="1"/>
    <xf numFmtId="0" fontId="2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64" fontId="0" fillId="0" borderId="0" xfId="0" applyNumberFormat="1" applyFill="1"/>
    <xf numFmtId="0" fontId="6" fillId="0" borderId="1" xfId="0" applyFont="1" applyFill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166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166" fontId="7" fillId="0" borderId="1" xfId="0" applyNumberFormat="1" applyFont="1" applyFill="1" applyBorder="1" applyAlignment="1">
      <alignment horizontal="center" vertical="center"/>
    </xf>
    <xf numFmtId="166" fontId="10" fillId="0" borderId="1" xfId="0" applyNumberFormat="1" applyFont="1" applyFill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center" vertical="center" wrapText="1"/>
    </xf>
    <xf numFmtId="166" fontId="10" fillId="0" borderId="1" xfId="0" applyNumberFormat="1" applyFont="1" applyFill="1" applyBorder="1" applyAlignment="1">
      <alignment horizontal="center" vertical="center" wrapText="1"/>
    </xf>
    <xf numFmtId="166" fontId="7" fillId="0" borderId="13" xfId="0" applyNumberFormat="1" applyFont="1" applyFill="1" applyBorder="1" applyAlignment="1">
      <alignment horizontal="center" vertical="center"/>
    </xf>
    <xf numFmtId="166" fontId="10" fillId="0" borderId="13" xfId="0" applyNumberFormat="1" applyFont="1" applyFill="1" applyBorder="1" applyAlignment="1">
      <alignment horizontal="center" vertical="center"/>
    </xf>
    <xf numFmtId="166" fontId="10" fillId="0" borderId="10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 wrapText="1"/>
    </xf>
    <xf numFmtId="167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vertical="center" wrapText="1"/>
    </xf>
    <xf numFmtId="4" fontId="6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/>
    </xf>
    <xf numFmtId="0" fontId="1" fillId="0" borderId="0" xfId="0" applyFont="1" applyFill="1"/>
    <xf numFmtId="3" fontId="7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0" fontId="10" fillId="0" borderId="1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20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0" fillId="0" borderId="1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0" fontId="12" fillId="0" borderId="0" xfId="0" applyFont="1" applyFill="1" applyAlignment="1">
      <alignment horizontal="right"/>
    </xf>
    <xf numFmtId="0" fontId="10" fillId="0" borderId="0" xfId="0" applyFont="1" applyFill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/>
    </xf>
    <xf numFmtId="0" fontId="10" fillId="0" borderId="4" xfId="0" applyFont="1" applyFill="1" applyBorder="1" applyAlignment="1">
      <alignment horizontal="center" vertical="top"/>
    </xf>
    <xf numFmtId="0" fontId="10" fillId="0" borderId="5" xfId="0" applyFont="1" applyFill="1" applyBorder="1" applyAlignment="1">
      <alignment horizontal="center" vertical="top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/>
    </xf>
    <xf numFmtId="0" fontId="10" fillId="0" borderId="7" xfId="0" applyFont="1" applyFill="1" applyBorder="1" applyAlignment="1">
      <alignment horizontal="left" vertical="center"/>
    </xf>
    <xf numFmtId="0" fontId="10" fillId="0" borderId="7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/>
    </xf>
    <xf numFmtId="0" fontId="7" fillId="0" borderId="7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0"/>
  <sheetViews>
    <sheetView tabSelected="1" zoomScale="90" zoomScaleNormal="90" zoomScaleSheetLayoutView="80" workbookViewId="0">
      <pane ySplit="5" topLeftCell="A6" activePane="bottomLeft" state="frozen"/>
      <selection pane="bottomLeft" activeCell="L10" sqref="L10"/>
    </sheetView>
  </sheetViews>
  <sheetFormatPr defaultRowHeight="15" x14ac:dyDescent="0.25"/>
  <cols>
    <col min="1" max="1" width="5.28515625" style="26" customWidth="1"/>
    <col min="2" max="2" width="94.140625" style="26" customWidth="1"/>
    <col min="3" max="3" width="14.5703125" style="26" customWidth="1"/>
    <col min="4" max="4" width="15" style="26" customWidth="1"/>
    <col min="5" max="5" width="15.28515625" style="26" customWidth="1"/>
    <col min="6" max="6" width="15.5703125" style="26" customWidth="1"/>
    <col min="7" max="7" width="14.85546875" style="26" customWidth="1"/>
    <col min="8" max="16384" width="9.140625" style="26"/>
  </cols>
  <sheetData>
    <row r="1" spans="1:7" ht="32.25" customHeight="1" x14ac:dyDescent="0.25">
      <c r="A1" s="79" t="s">
        <v>304</v>
      </c>
      <c r="B1" s="80"/>
      <c r="C1" s="80"/>
      <c r="D1" s="80"/>
      <c r="E1" s="80"/>
      <c r="F1" s="80"/>
      <c r="G1" s="80"/>
    </row>
    <row r="2" spans="1:7" ht="18" customHeight="1" x14ac:dyDescent="0.3">
      <c r="C2" s="27"/>
      <c r="E2" s="85" t="s">
        <v>45</v>
      </c>
      <c r="F2" s="86"/>
      <c r="G2" s="86"/>
    </row>
    <row r="3" spans="1:7" ht="30" customHeight="1" x14ac:dyDescent="0.25">
      <c r="A3" s="84" t="s">
        <v>0</v>
      </c>
      <c r="B3" s="82" t="s">
        <v>282</v>
      </c>
      <c r="C3" s="78" t="s">
        <v>6</v>
      </c>
      <c r="D3" s="77" t="s">
        <v>169</v>
      </c>
      <c r="E3" s="77"/>
      <c r="F3" s="78" t="s">
        <v>3</v>
      </c>
      <c r="G3" s="77"/>
    </row>
    <row r="4" spans="1:7" ht="42.75" customHeight="1" x14ac:dyDescent="0.25">
      <c r="A4" s="83"/>
      <c r="B4" s="83"/>
      <c r="C4" s="81"/>
      <c r="D4" s="61" t="s">
        <v>1</v>
      </c>
      <c r="E4" s="60" t="s">
        <v>2</v>
      </c>
      <c r="F4" s="59" t="s">
        <v>4</v>
      </c>
      <c r="G4" s="59" t="s">
        <v>5</v>
      </c>
    </row>
    <row r="5" spans="1:7" ht="16.5" customHeight="1" x14ac:dyDescent="0.25">
      <c r="A5" s="28">
        <v>1</v>
      </c>
      <c r="B5" s="28">
        <v>2</v>
      </c>
      <c r="C5" s="29">
        <v>3</v>
      </c>
      <c r="D5" s="28">
        <v>4</v>
      </c>
      <c r="E5" s="28">
        <v>5</v>
      </c>
      <c r="F5" s="28">
        <v>6</v>
      </c>
      <c r="G5" s="28">
        <v>7</v>
      </c>
    </row>
    <row r="6" spans="1:7" ht="23.25" customHeight="1" x14ac:dyDescent="0.25">
      <c r="A6" s="28">
        <v>1</v>
      </c>
      <c r="B6" s="73" t="s">
        <v>10</v>
      </c>
      <c r="C6" s="74"/>
      <c r="D6" s="74"/>
      <c r="E6" s="74"/>
      <c r="F6" s="74"/>
      <c r="G6" s="74"/>
    </row>
    <row r="7" spans="1:7" ht="17.25" customHeight="1" x14ac:dyDescent="0.25">
      <c r="A7" s="23">
        <v>1</v>
      </c>
      <c r="B7" s="31" t="s">
        <v>49</v>
      </c>
      <c r="C7" s="23" t="s">
        <v>43</v>
      </c>
      <c r="D7" s="51">
        <v>0.25009999999999999</v>
      </c>
      <c r="E7" s="51">
        <v>0.2457</v>
      </c>
      <c r="F7" s="51">
        <f t="shared" ref="F7:F29" si="0">E7-D7</f>
        <v>-4.3999999999999873E-3</v>
      </c>
      <c r="G7" s="34">
        <f t="shared" ref="G7:G29" si="1">E7/D7*100-100</f>
        <v>-1.7592962814873943</v>
      </c>
    </row>
    <row r="8" spans="1:7" ht="19.5" customHeight="1" x14ac:dyDescent="0.25">
      <c r="A8" s="23">
        <v>2</v>
      </c>
      <c r="B8" s="31" t="s">
        <v>50</v>
      </c>
      <c r="C8" s="23" t="s">
        <v>55</v>
      </c>
      <c r="D8" s="33">
        <v>36237</v>
      </c>
      <c r="E8" s="33">
        <v>35618</v>
      </c>
      <c r="F8" s="33">
        <f t="shared" si="0"/>
        <v>-619</v>
      </c>
      <c r="G8" s="34">
        <f t="shared" si="1"/>
        <v>-1.7081988023291075</v>
      </c>
    </row>
    <row r="9" spans="1:7" ht="15.75" x14ac:dyDescent="0.25">
      <c r="A9" s="23">
        <v>3</v>
      </c>
      <c r="B9" s="31" t="s">
        <v>306</v>
      </c>
      <c r="C9" s="23" t="s">
        <v>56</v>
      </c>
      <c r="D9" s="33">
        <v>257</v>
      </c>
      <c r="E9" s="33">
        <v>327</v>
      </c>
      <c r="F9" s="33">
        <f t="shared" si="0"/>
        <v>70</v>
      </c>
      <c r="G9" s="34">
        <f t="shared" si="1"/>
        <v>27.237354085603101</v>
      </c>
    </row>
    <row r="10" spans="1:7" ht="36" customHeight="1" x14ac:dyDescent="0.25">
      <c r="A10" s="23">
        <v>4</v>
      </c>
      <c r="B10" s="31" t="s">
        <v>51</v>
      </c>
      <c r="C10" s="23" t="s">
        <v>54</v>
      </c>
      <c r="D10" s="34">
        <v>39497.599999999999</v>
      </c>
      <c r="E10" s="34">
        <v>39497.599999999999</v>
      </c>
      <c r="F10" s="34">
        <f t="shared" si="0"/>
        <v>0</v>
      </c>
      <c r="G10" s="34">
        <f t="shared" si="1"/>
        <v>0</v>
      </c>
    </row>
    <row r="11" spans="1:7" ht="18.75" customHeight="1" x14ac:dyDescent="0.25">
      <c r="A11" s="23">
        <v>5</v>
      </c>
      <c r="B11" s="31" t="s">
        <v>36</v>
      </c>
      <c r="C11" s="23" t="s">
        <v>56</v>
      </c>
      <c r="D11" s="33">
        <v>35</v>
      </c>
      <c r="E11" s="33">
        <v>44</v>
      </c>
      <c r="F11" s="33">
        <f t="shared" si="0"/>
        <v>9</v>
      </c>
      <c r="G11" s="34">
        <f t="shared" si="1"/>
        <v>25.714285714285708</v>
      </c>
    </row>
    <row r="12" spans="1:7" ht="18.75" customHeight="1" x14ac:dyDescent="0.25">
      <c r="A12" s="23">
        <v>6</v>
      </c>
      <c r="B12" s="31" t="s">
        <v>52</v>
      </c>
      <c r="C12" s="23" t="s">
        <v>57</v>
      </c>
      <c r="D12" s="33">
        <v>26</v>
      </c>
      <c r="E12" s="33">
        <v>2</v>
      </c>
      <c r="F12" s="33">
        <f t="shared" si="0"/>
        <v>-24</v>
      </c>
      <c r="G12" s="34">
        <f t="shared" si="1"/>
        <v>-92.307692307692307</v>
      </c>
    </row>
    <row r="13" spans="1:7" ht="21" customHeight="1" x14ac:dyDescent="0.25">
      <c r="A13" s="23">
        <v>7</v>
      </c>
      <c r="B13" s="31" t="s">
        <v>47</v>
      </c>
      <c r="C13" s="23" t="s">
        <v>43</v>
      </c>
      <c r="D13" s="32">
        <v>0.05</v>
      </c>
      <c r="E13" s="32">
        <v>0</v>
      </c>
      <c r="F13" s="32">
        <f t="shared" si="0"/>
        <v>-0.05</v>
      </c>
      <c r="G13" s="34">
        <f t="shared" si="1"/>
        <v>-100</v>
      </c>
    </row>
    <row r="14" spans="1:7" ht="32.25" customHeight="1" x14ac:dyDescent="0.25">
      <c r="A14" s="23">
        <v>8</v>
      </c>
      <c r="B14" s="31" t="s">
        <v>58</v>
      </c>
      <c r="C14" s="23" t="s">
        <v>57</v>
      </c>
      <c r="D14" s="33">
        <v>23</v>
      </c>
      <c r="E14" s="33">
        <v>35</v>
      </c>
      <c r="F14" s="33">
        <f t="shared" si="0"/>
        <v>12</v>
      </c>
      <c r="G14" s="34">
        <f t="shared" si="1"/>
        <v>52.173913043478279</v>
      </c>
    </row>
    <row r="15" spans="1:7" ht="15.75" x14ac:dyDescent="0.25">
      <c r="A15" s="23">
        <v>9</v>
      </c>
      <c r="B15" s="31" t="s">
        <v>48</v>
      </c>
      <c r="C15" s="23" t="s">
        <v>60</v>
      </c>
      <c r="D15" s="34">
        <v>2346.5</v>
      </c>
      <c r="E15" s="34">
        <v>2346.5</v>
      </c>
      <c r="F15" s="34">
        <f>E15-D15</f>
        <v>0</v>
      </c>
      <c r="G15" s="34">
        <f t="shared" si="1"/>
        <v>0</v>
      </c>
    </row>
    <row r="16" spans="1:7" ht="15.75" x14ac:dyDescent="0.25">
      <c r="A16" s="23">
        <v>10</v>
      </c>
      <c r="B16" s="31" t="s">
        <v>37</v>
      </c>
      <c r="C16" s="52" t="s">
        <v>53</v>
      </c>
      <c r="D16" s="33">
        <v>2248</v>
      </c>
      <c r="E16" s="33">
        <v>2839</v>
      </c>
      <c r="F16" s="33">
        <f t="shared" si="0"/>
        <v>591</v>
      </c>
      <c r="G16" s="34">
        <f t="shared" si="1"/>
        <v>26.290035587188612</v>
      </c>
    </row>
    <row r="17" spans="1:7" ht="15.75" x14ac:dyDescent="0.25">
      <c r="A17" s="23">
        <v>11</v>
      </c>
      <c r="B17" s="31" t="s">
        <v>291</v>
      </c>
      <c r="C17" s="52" t="s">
        <v>60</v>
      </c>
      <c r="D17" s="34">
        <v>1.5</v>
      </c>
      <c r="E17" s="34">
        <v>0.3</v>
      </c>
      <c r="F17" s="34">
        <f t="shared" si="0"/>
        <v>-1.2</v>
      </c>
      <c r="G17" s="34">
        <f t="shared" si="1"/>
        <v>-80</v>
      </c>
    </row>
    <row r="18" spans="1:7" ht="15.75" x14ac:dyDescent="0.25">
      <c r="A18" s="23">
        <v>12</v>
      </c>
      <c r="B18" s="31" t="s">
        <v>292</v>
      </c>
      <c r="C18" s="52" t="s">
        <v>60</v>
      </c>
      <c r="D18" s="34">
        <v>0.5</v>
      </c>
      <c r="E18" s="34">
        <v>0.1</v>
      </c>
      <c r="F18" s="34">
        <f t="shared" si="0"/>
        <v>-0.4</v>
      </c>
      <c r="G18" s="34">
        <f t="shared" si="1"/>
        <v>-80</v>
      </c>
    </row>
    <row r="19" spans="1:7" ht="20.25" customHeight="1" x14ac:dyDescent="0.25">
      <c r="A19" s="23">
        <v>13</v>
      </c>
      <c r="B19" s="31" t="s">
        <v>59</v>
      </c>
      <c r="C19" s="23" t="s">
        <v>57</v>
      </c>
      <c r="D19" s="33">
        <v>310</v>
      </c>
      <c r="E19" s="33">
        <v>310</v>
      </c>
      <c r="F19" s="33">
        <f t="shared" si="0"/>
        <v>0</v>
      </c>
      <c r="G19" s="34">
        <f t="shared" si="1"/>
        <v>0</v>
      </c>
    </row>
    <row r="20" spans="1:7" ht="15.75" x14ac:dyDescent="0.25">
      <c r="A20" s="23">
        <v>14</v>
      </c>
      <c r="B20" s="31" t="s">
        <v>61</v>
      </c>
      <c r="C20" s="23" t="s">
        <v>60</v>
      </c>
      <c r="D20" s="35">
        <v>53.366</v>
      </c>
      <c r="E20" s="35">
        <v>53.366</v>
      </c>
      <c r="F20" s="35">
        <f t="shared" si="0"/>
        <v>0</v>
      </c>
      <c r="G20" s="34">
        <f t="shared" si="1"/>
        <v>0</v>
      </c>
    </row>
    <row r="21" spans="1:7" ht="20.25" customHeight="1" x14ac:dyDescent="0.25">
      <c r="A21" s="23">
        <v>15</v>
      </c>
      <c r="B21" s="31" t="s">
        <v>62</v>
      </c>
      <c r="C21" s="23" t="s">
        <v>60</v>
      </c>
      <c r="D21" s="35">
        <v>767.33500000000004</v>
      </c>
      <c r="E21" s="35">
        <v>767.33500000000004</v>
      </c>
      <c r="F21" s="35">
        <f t="shared" si="0"/>
        <v>0</v>
      </c>
      <c r="G21" s="34">
        <f t="shared" si="1"/>
        <v>0</v>
      </c>
    </row>
    <row r="22" spans="1:7" ht="31.5" x14ac:dyDescent="0.25">
      <c r="A22" s="23">
        <v>16</v>
      </c>
      <c r="B22" s="31" t="s">
        <v>63</v>
      </c>
      <c r="C22" s="23" t="s">
        <v>64</v>
      </c>
      <c r="D22" s="35">
        <v>166.512</v>
      </c>
      <c r="E22" s="35">
        <v>251.81899999999999</v>
      </c>
      <c r="F22" s="35">
        <f t="shared" si="0"/>
        <v>85.306999999999988</v>
      </c>
      <c r="G22" s="34">
        <f t="shared" si="1"/>
        <v>51.231743057557395</v>
      </c>
    </row>
    <row r="23" spans="1:7" ht="15.75" x14ac:dyDescent="0.25">
      <c r="A23" s="23">
        <v>17</v>
      </c>
      <c r="B23" s="31" t="s">
        <v>168</v>
      </c>
      <c r="C23" s="23" t="s">
        <v>57</v>
      </c>
      <c r="D23" s="33">
        <v>1</v>
      </c>
      <c r="E23" s="33">
        <v>0</v>
      </c>
      <c r="F23" s="33">
        <f t="shared" si="0"/>
        <v>-1</v>
      </c>
      <c r="G23" s="34">
        <f t="shared" si="1"/>
        <v>-100</v>
      </c>
    </row>
    <row r="24" spans="1:7" ht="15.75" x14ac:dyDescent="0.25">
      <c r="A24" s="23">
        <v>18</v>
      </c>
      <c r="B24" s="31" t="s">
        <v>253</v>
      </c>
      <c r="C24" s="23" t="s">
        <v>266</v>
      </c>
      <c r="D24" s="33">
        <v>6</v>
      </c>
      <c r="E24" s="33">
        <v>4</v>
      </c>
      <c r="F24" s="33">
        <f t="shared" si="0"/>
        <v>-2</v>
      </c>
      <c r="G24" s="34">
        <f t="shared" si="1"/>
        <v>-33.333333333333343</v>
      </c>
    </row>
    <row r="25" spans="1:7" ht="15.75" x14ac:dyDescent="0.25">
      <c r="A25" s="23">
        <v>19</v>
      </c>
      <c r="B25" s="31" t="s">
        <v>254</v>
      </c>
      <c r="C25" s="23" t="s">
        <v>266</v>
      </c>
      <c r="D25" s="33">
        <v>1</v>
      </c>
      <c r="E25" s="33">
        <v>1</v>
      </c>
      <c r="F25" s="33">
        <f t="shared" si="0"/>
        <v>0</v>
      </c>
      <c r="G25" s="34">
        <f t="shared" si="1"/>
        <v>0</v>
      </c>
    </row>
    <row r="26" spans="1:7" ht="15.75" x14ac:dyDescent="0.25">
      <c r="A26" s="23">
        <v>20</v>
      </c>
      <c r="B26" s="31" t="s">
        <v>255</v>
      </c>
      <c r="C26" s="23" t="s">
        <v>266</v>
      </c>
      <c r="D26" s="33">
        <v>6</v>
      </c>
      <c r="E26" s="33">
        <v>6</v>
      </c>
      <c r="F26" s="33">
        <f t="shared" si="0"/>
        <v>0</v>
      </c>
      <c r="G26" s="34">
        <f t="shared" si="1"/>
        <v>0</v>
      </c>
    </row>
    <row r="27" spans="1:7" ht="15.75" x14ac:dyDescent="0.25">
      <c r="A27" s="23">
        <v>21</v>
      </c>
      <c r="B27" s="31" t="s">
        <v>90</v>
      </c>
      <c r="C27" s="23" t="s">
        <v>266</v>
      </c>
      <c r="D27" s="33">
        <v>1349</v>
      </c>
      <c r="E27" s="33">
        <v>634</v>
      </c>
      <c r="F27" s="33">
        <f t="shared" si="0"/>
        <v>-715</v>
      </c>
      <c r="G27" s="34">
        <f t="shared" si="1"/>
        <v>-53.00222386953299</v>
      </c>
    </row>
    <row r="28" spans="1:7" ht="15.75" x14ac:dyDescent="0.25">
      <c r="A28" s="23">
        <v>22</v>
      </c>
      <c r="B28" s="31" t="s">
        <v>240</v>
      </c>
      <c r="C28" s="23" t="s">
        <v>60</v>
      </c>
      <c r="D28" s="34">
        <v>2000</v>
      </c>
      <c r="E28" s="34">
        <v>4573.8999999999996</v>
      </c>
      <c r="F28" s="34">
        <f t="shared" si="0"/>
        <v>2573.8999999999996</v>
      </c>
      <c r="G28" s="34">
        <f t="shared" si="1"/>
        <v>128.69499999999999</v>
      </c>
    </row>
    <row r="29" spans="1:7" ht="15.75" x14ac:dyDescent="0.25">
      <c r="A29" s="23">
        <v>23</v>
      </c>
      <c r="B29" s="31" t="s">
        <v>307</v>
      </c>
      <c r="C29" s="23" t="s">
        <v>266</v>
      </c>
      <c r="D29" s="34">
        <v>2</v>
      </c>
      <c r="E29" s="34">
        <v>1</v>
      </c>
      <c r="F29" s="34">
        <f t="shared" si="0"/>
        <v>-1</v>
      </c>
      <c r="G29" s="34">
        <f t="shared" si="1"/>
        <v>-50</v>
      </c>
    </row>
    <row r="30" spans="1:7" ht="25.5" customHeight="1" x14ac:dyDescent="0.25">
      <c r="A30" s="28">
        <v>2</v>
      </c>
      <c r="B30" s="73" t="s">
        <v>109</v>
      </c>
      <c r="C30" s="75"/>
      <c r="D30" s="75"/>
      <c r="E30" s="75"/>
      <c r="F30" s="75"/>
      <c r="G30" s="75"/>
    </row>
    <row r="31" spans="1:7" ht="15.75" x14ac:dyDescent="0.25">
      <c r="A31" s="23">
        <v>1</v>
      </c>
      <c r="B31" s="31" t="s">
        <v>35</v>
      </c>
      <c r="C31" s="52" t="s">
        <v>60</v>
      </c>
      <c r="D31" s="35">
        <v>29</v>
      </c>
      <c r="E31" s="35">
        <v>30.46</v>
      </c>
      <c r="F31" s="35">
        <f>E31-D31</f>
        <v>1.4600000000000009</v>
      </c>
      <c r="G31" s="34">
        <f>E31/D31*100-100</f>
        <v>5.0344827586206833</v>
      </c>
    </row>
    <row r="32" spans="1:7" ht="28.5" customHeight="1" x14ac:dyDescent="0.25">
      <c r="A32" s="23">
        <v>2</v>
      </c>
      <c r="B32" s="31" t="s">
        <v>267</v>
      </c>
      <c r="C32" s="52" t="s">
        <v>170</v>
      </c>
      <c r="D32" s="33">
        <v>1</v>
      </c>
      <c r="E32" s="33">
        <v>1</v>
      </c>
      <c r="F32" s="33">
        <f t="shared" ref="F32:F36" si="2">E32-D32</f>
        <v>0</v>
      </c>
      <c r="G32" s="34">
        <f t="shared" ref="G32:G36" si="3">E32/D32*100-100</f>
        <v>0</v>
      </c>
    </row>
    <row r="33" spans="1:9" ht="32.25" customHeight="1" x14ac:dyDescent="0.25">
      <c r="A33" s="36" t="s">
        <v>295</v>
      </c>
      <c r="B33" s="31" t="s">
        <v>268</v>
      </c>
      <c r="C33" s="52" t="s">
        <v>170</v>
      </c>
      <c r="D33" s="33">
        <v>54</v>
      </c>
      <c r="E33" s="33">
        <v>54</v>
      </c>
      <c r="F33" s="33">
        <f t="shared" si="2"/>
        <v>0</v>
      </c>
      <c r="G33" s="34">
        <f t="shared" si="3"/>
        <v>0</v>
      </c>
    </row>
    <row r="34" spans="1:9" ht="32.25" customHeight="1" x14ac:dyDescent="0.25">
      <c r="A34" s="36" t="s">
        <v>296</v>
      </c>
      <c r="B34" s="53" t="s">
        <v>105</v>
      </c>
      <c r="C34" s="52" t="s">
        <v>170</v>
      </c>
      <c r="D34" s="33">
        <v>38</v>
      </c>
      <c r="E34" s="33">
        <v>38</v>
      </c>
      <c r="F34" s="33">
        <f t="shared" si="2"/>
        <v>0</v>
      </c>
      <c r="G34" s="34">
        <f t="shared" si="3"/>
        <v>0</v>
      </c>
    </row>
    <row r="35" spans="1:9" ht="31.5" customHeight="1" x14ac:dyDescent="0.25">
      <c r="A35" s="36" t="s">
        <v>297</v>
      </c>
      <c r="B35" s="53" t="s">
        <v>269</v>
      </c>
      <c r="C35" s="52" t="s">
        <v>170</v>
      </c>
      <c r="D35" s="33">
        <v>8</v>
      </c>
      <c r="E35" s="33">
        <v>8</v>
      </c>
      <c r="F35" s="33">
        <f t="shared" si="2"/>
        <v>0</v>
      </c>
      <c r="G35" s="34">
        <f t="shared" si="3"/>
        <v>0</v>
      </c>
      <c r="I35" s="30"/>
    </row>
    <row r="36" spans="1:9" ht="30.75" customHeight="1" x14ac:dyDescent="0.25">
      <c r="A36" s="36" t="s">
        <v>298</v>
      </c>
      <c r="B36" s="53" t="s">
        <v>262</v>
      </c>
      <c r="C36" s="52" t="s">
        <v>171</v>
      </c>
      <c r="D36" s="33">
        <v>8</v>
      </c>
      <c r="E36" s="33">
        <v>8</v>
      </c>
      <c r="F36" s="33">
        <f t="shared" si="2"/>
        <v>0</v>
      </c>
      <c r="G36" s="34">
        <f t="shared" si="3"/>
        <v>0</v>
      </c>
    </row>
    <row r="37" spans="1:9" ht="33.75" customHeight="1" x14ac:dyDescent="0.25">
      <c r="A37" s="23">
        <v>4</v>
      </c>
      <c r="B37" s="53" t="s">
        <v>65</v>
      </c>
      <c r="C37" s="52" t="s">
        <v>172</v>
      </c>
      <c r="D37" s="33">
        <v>691</v>
      </c>
      <c r="E37" s="33">
        <v>68</v>
      </c>
      <c r="F37" s="33">
        <f t="shared" ref="F37:F40" si="4">E37-D37</f>
        <v>-623</v>
      </c>
      <c r="G37" s="34">
        <f t="shared" ref="G37:G40" si="5">E37/D37*100-100</f>
        <v>-90.159189580318383</v>
      </c>
    </row>
    <row r="38" spans="1:9" ht="49.5" customHeight="1" x14ac:dyDescent="0.25">
      <c r="A38" s="23">
        <v>5</v>
      </c>
      <c r="B38" s="53" t="s">
        <v>270</v>
      </c>
      <c r="C38" s="52" t="s">
        <v>55</v>
      </c>
      <c r="D38" s="33">
        <v>7</v>
      </c>
      <c r="E38" s="33">
        <v>9</v>
      </c>
      <c r="F38" s="33">
        <f t="shared" si="4"/>
        <v>2</v>
      </c>
      <c r="G38" s="34">
        <f t="shared" si="5"/>
        <v>28.571428571428584</v>
      </c>
    </row>
    <row r="39" spans="1:9" ht="49.5" customHeight="1" x14ac:dyDescent="0.25">
      <c r="A39" s="23">
        <v>6</v>
      </c>
      <c r="B39" s="53" t="s">
        <v>271</v>
      </c>
      <c r="C39" s="52" t="s">
        <v>27</v>
      </c>
      <c r="D39" s="34">
        <v>2</v>
      </c>
      <c r="E39" s="34">
        <v>2</v>
      </c>
      <c r="F39" s="34">
        <f t="shared" si="4"/>
        <v>0</v>
      </c>
      <c r="G39" s="34">
        <f t="shared" si="5"/>
        <v>0</v>
      </c>
    </row>
    <row r="40" spans="1:9" ht="34.5" customHeight="1" x14ac:dyDescent="0.25">
      <c r="A40" s="23">
        <v>7</v>
      </c>
      <c r="B40" s="53" t="s">
        <v>273</v>
      </c>
      <c r="C40" s="52" t="s">
        <v>272</v>
      </c>
      <c r="D40" s="33">
        <v>12</v>
      </c>
      <c r="E40" s="33">
        <v>3</v>
      </c>
      <c r="F40" s="33">
        <f t="shared" si="4"/>
        <v>-9</v>
      </c>
      <c r="G40" s="34">
        <f t="shared" si="5"/>
        <v>-75</v>
      </c>
    </row>
    <row r="41" spans="1:9" ht="34.5" customHeight="1" x14ac:dyDescent="0.25">
      <c r="A41" s="28">
        <v>3</v>
      </c>
      <c r="B41" s="73" t="s">
        <v>12</v>
      </c>
      <c r="C41" s="74"/>
      <c r="D41" s="74"/>
      <c r="E41" s="74"/>
      <c r="F41" s="74"/>
      <c r="G41" s="74"/>
    </row>
    <row r="42" spans="1:9" ht="24" customHeight="1" x14ac:dyDescent="0.25">
      <c r="A42" s="23">
        <v>1</v>
      </c>
      <c r="B42" s="54" t="s">
        <v>173</v>
      </c>
      <c r="C42" s="23" t="s">
        <v>56</v>
      </c>
      <c r="D42" s="33">
        <v>1652</v>
      </c>
      <c r="E42" s="33">
        <v>1106</v>
      </c>
      <c r="F42" s="33">
        <f>E42-D42</f>
        <v>-546</v>
      </c>
      <c r="G42" s="34">
        <f>E42/D42*100-100</f>
        <v>-33.050847457627114</v>
      </c>
    </row>
    <row r="43" spans="1:9" ht="23.25" customHeight="1" x14ac:dyDescent="0.25">
      <c r="A43" s="23">
        <v>2</v>
      </c>
      <c r="B43" s="54" t="s">
        <v>174</v>
      </c>
      <c r="C43" s="23" t="s">
        <v>27</v>
      </c>
      <c r="D43" s="34">
        <v>21.4</v>
      </c>
      <c r="E43" s="34">
        <v>21.8</v>
      </c>
      <c r="F43" s="34">
        <f t="shared" ref="F43:F49" si="6">E43-D43</f>
        <v>0.40000000000000213</v>
      </c>
      <c r="G43" s="34">
        <f t="shared" ref="G43:G49" si="7">E43/D43*100-100</f>
        <v>1.8691588785046775</v>
      </c>
    </row>
    <row r="44" spans="1:9" ht="51.75" customHeight="1" x14ac:dyDescent="0.25">
      <c r="A44" s="23">
        <v>3</v>
      </c>
      <c r="B44" s="54" t="s">
        <v>175</v>
      </c>
      <c r="C44" s="23" t="s">
        <v>27</v>
      </c>
      <c r="D44" s="34">
        <v>5.4</v>
      </c>
      <c r="E44" s="34">
        <v>1.5</v>
      </c>
      <c r="F44" s="34">
        <f t="shared" si="6"/>
        <v>-3.9000000000000004</v>
      </c>
      <c r="G44" s="34">
        <f t="shared" si="7"/>
        <v>-72.222222222222229</v>
      </c>
    </row>
    <row r="45" spans="1:9" ht="18.75" customHeight="1" x14ac:dyDescent="0.25">
      <c r="A45" s="23">
        <v>4</v>
      </c>
      <c r="B45" s="54" t="s">
        <v>107</v>
      </c>
      <c r="C45" s="23" t="s">
        <v>56</v>
      </c>
      <c r="D45" s="33">
        <v>56</v>
      </c>
      <c r="E45" s="33">
        <v>98</v>
      </c>
      <c r="F45" s="33">
        <f t="shared" si="6"/>
        <v>42</v>
      </c>
      <c r="G45" s="34">
        <f t="shared" si="7"/>
        <v>75</v>
      </c>
    </row>
    <row r="46" spans="1:9" ht="16.5" customHeight="1" x14ac:dyDescent="0.25">
      <c r="A46" s="23">
        <v>5</v>
      </c>
      <c r="B46" s="54" t="s">
        <v>176</v>
      </c>
      <c r="C46" s="23" t="s">
        <v>56</v>
      </c>
      <c r="D46" s="33">
        <v>4</v>
      </c>
      <c r="E46" s="33">
        <v>16</v>
      </c>
      <c r="F46" s="33">
        <f t="shared" si="6"/>
        <v>12</v>
      </c>
      <c r="G46" s="34">
        <f t="shared" si="7"/>
        <v>300</v>
      </c>
    </row>
    <row r="47" spans="1:9" ht="18" customHeight="1" x14ac:dyDescent="0.25">
      <c r="A47" s="23">
        <v>6</v>
      </c>
      <c r="B47" s="54" t="s">
        <v>33</v>
      </c>
      <c r="C47" s="23" t="s">
        <v>55</v>
      </c>
      <c r="D47" s="33">
        <v>5</v>
      </c>
      <c r="E47" s="33">
        <v>5</v>
      </c>
      <c r="F47" s="33">
        <f t="shared" si="6"/>
        <v>0</v>
      </c>
      <c r="G47" s="34">
        <f t="shared" si="7"/>
        <v>0</v>
      </c>
    </row>
    <row r="48" spans="1:9" ht="15.75" customHeight="1" x14ac:dyDescent="0.25">
      <c r="A48" s="23">
        <v>7</v>
      </c>
      <c r="B48" s="54" t="s">
        <v>177</v>
      </c>
      <c r="C48" s="23" t="s">
        <v>56</v>
      </c>
      <c r="D48" s="34">
        <v>299</v>
      </c>
      <c r="E48" s="34">
        <v>241</v>
      </c>
      <c r="F48" s="34">
        <f t="shared" si="6"/>
        <v>-58</v>
      </c>
      <c r="G48" s="34">
        <f>E48/D48*100-100</f>
        <v>-19.397993311036785</v>
      </c>
    </row>
    <row r="49" spans="1:7" ht="21.75" customHeight="1" x14ac:dyDescent="0.25">
      <c r="A49" s="23">
        <v>8</v>
      </c>
      <c r="B49" s="54" t="s">
        <v>34</v>
      </c>
      <c r="C49" s="23" t="s">
        <v>27</v>
      </c>
      <c r="D49" s="34">
        <v>2</v>
      </c>
      <c r="E49" s="34">
        <v>1.3</v>
      </c>
      <c r="F49" s="34">
        <f t="shared" si="6"/>
        <v>-0.7</v>
      </c>
      <c r="G49" s="34">
        <f t="shared" si="7"/>
        <v>-35</v>
      </c>
    </row>
    <row r="50" spans="1:7" ht="25.5" customHeight="1" x14ac:dyDescent="0.25">
      <c r="A50" s="28">
        <v>4</v>
      </c>
      <c r="B50" s="73" t="s">
        <v>13</v>
      </c>
      <c r="C50" s="74"/>
      <c r="D50" s="74"/>
      <c r="E50" s="74"/>
      <c r="F50" s="74"/>
      <c r="G50" s="74"/>
    </row>
    <row r="51" spans="1:7" ht="47.25" customHeight="1" x14ac:dyDescent="0.25">
      <c r="A51" s="23">
        <v>1</v>
      </c>
      <c r="B51" s="55" t="s">
        <v>29</v>
      </c>
      <c r="C51" s="32" t="s">
        <v>55</v>
      </c>
      <c r="D51" s="33">
        <v>5000</v>
      </c>
      <c r="E51" s="33">
        <v>5000</v>
      </c>
      <c r="F51" s="33">
        <f>E51-D51</f>
        <v>0</v>
      </c>
      <c r="G51" s="34">
        <f>E51/D51*100-100</f>
        <v>0</v>
      </c>
    </row>
    <row r="52" spans="1:7" ht="48.75" customHeight="1" x14ac:dyDescent="0.25">
      <c r="A52" s="23">
        <v>2</v>
      </c>
      <c r="B52" s="55" t="s">
        <v>178</v>
      </c>
      <c r="C52" s="32" t="s">
        <v>56</v>
      </c>
      <c r="D52" s="33">
        <v>7</v>
      </c>
      <c r="E52" s="33">
        <v>7</v>
      </c>
      <c r="F52" s="33">
        <f t="shared" ref="F52:F57" si="8">E52-D52</f>
        <v>0</v>
      </c>
      <c r="G52" s="34">
        <f t="shared" ref="G52:G57" si="9">E52/D52*100-100</f>
        <v>0</v>
      </c>
    </row>
    <row r="53" spans="1:7" ht="39.75" customHeight="1" x14ac:dyDescent="0.25">
      <c r="A53" s="23">
        <v>3</v>
      </c>
      <c r="B53" s="55" t="s">
        <v>179</v>
      </c>
      <c r="C53" s="32" t="s">
        <v>27</v>
      </c>
      <c r="D53" s="34">
        <v>97.5</v>
      </c>
      <c r="E53" s="34">
        <v>97.5</v>
      </c>
      <c r="F53" s="34">
        <f t="shared" si="8"/>
        <v>0</v>
      </c>
      <c r="G53" s="34">
        <f t="shared" si="9"/>
        <v>0</v>
      </c>
    </row>
    <row r="54" spans="1:7" ht="32.25" customHeight="1" x14ac:dyDescent="0.25">
      <c r="A54" s="23">
        <v>4</v>
      </c>
      <c r="B54" s="55" t="s">
        <v>30</v>
      </c>
      <c r="C54" s="32" t="s">
        <v>27</v>
      </c>
      <c r="D54" s="34">
        <v>18</v>
      </c>
      <c r="E54" s="34">
        <v>18</v>
      </c>
      <c r="F54" s="34">
        <f t="shared" si="8"/>
        <v>0</v>
      </c>
      <c r="G54" s="34">
        <f t="shared" si="9"/>
        <v>0</v>
      </c>
    </row>
    <row r="55" spans="1:7" ht="23.25" customHeight="1" x14ac:dyDescent="0.25">
      <c r="A55" s="23">
        <v>5</v>
      </c>
      <c r="B55" s="55" t="s">
        <v>180</v>
      </c>
      <c r="C55" s="32" t="s">
        <v>27</v>
      </c>
      <c r="D55" s="34">
        <v>83</v>
      </c>
      <c r="E55" s="34">
        <v>74</v>
      </c>
      <c r="F55" s="34">
        <f t="shared" si="8"/>
        <v>-9</v>
      </c>
      <c r="G55" s="34">
        <f t="shared" si="9"/>
        <v>-10.843373493975903</v>
      </c>
    </row>
    <row r="56" spans="1:7" ht="22.5" customHeight="1" x14ac:dyDescent="0.25">
      <c r="A56" s="23">
        <v>6</v>
      </c>
      <c r="B56" s="55" t="s">
        <v>181</v>
      </c>
      <c r="C56" s="32" t="s">
        <v>27</v>
      </c>
      <c r="D56" s="34">
        <v>91.6</v>
      </c>
      <c r="E56" s="34">
        <v>72</v>
      </c>
      <c r="F56" s="34">
        <f t="shared" si="8"/>
        <v>-19.599999999999994</v>
      </c>
      <c r="G56" s="34">
        <f t="shared" si="9"/>
        <v>-21.397379912663752</v>
      </c>
    </row>
    <row r="57" spans="1:7" ht="25.5" customHeight="1" x14ac:dyDescent="0.25">
      <c r="A57" s="23">
        <v>7</v>
      </c>
      <c r="B57" s="55" t="s">
        <v>182</v>
      </c>
      <c r="C57" s="32" t="s">
        <v>27</v>
      </c>
      <c r="D57" s="34">
        <v>72.3</v>
      </c>
      <c r="E57" s="34">
        <v>73</v>
      </c>
      <c r="F57" s="34">
        <f t="shared" si="8"/>
        <v>0.70000000000000284</v>
      </c>
      <c r="G57" s="34">
        <f t="shared" si="9"/>
        <v>0.96818810511756226</v>
      </c>
    </row>
    <row r="58" spans="1:7" ht="23.25" customHeight="1" x14ac:dyDescent="0.25">
      <c r="A58" s="28">
        <v>5</v>
      </c>
      <c r="B58" s="73" t="s">
        <v>14</v>
      </c>
      <c r="C58" s="74"/>
      <c r="D58" s="74"/>
      <c r="E58" s="74"/>
      <c r="F58" s="74"/>
      <c r="G58" s="74"/>
    </row>
    <row r="59" spans="1:7" ht="32.25" customHeight="1" x14ac:dyDescent="0.25">
      <c r="A59" s="23">
        <v>1</v>
      </c>
      <c r="B59" s="31" t="s">
        <v>31</v>
      </c>
      <c r="C59" s="23" t="s">
        <v>27</v>
      </c>
      <c r="D59" s="34">
        <v>100</v>
      </c>
      <c r="E59" s="34">
        <v>100</v>
      </c>
      <c r="F59" s="34">
        <f>E59-D59</f>
        <v>0</v>
      </c>
      <c r="G59" s="34">
        <f>E59/D59*100-100</f>
        <v>0</v>
      </c>
    </row>
    <row r="60" spans="1:7" ht="32.25" customHeight="1" x14ac:dyDescent="0.25">
      <c r="A60" s="23">
        <v>2</v>
      </c>
      <c r="B60" s="31" t="s">
        <v>183</v>
      </c>
      <c r="C60" s="23" t="s">
        <v>27</v>
      </c>
      <c r="D60" s="34">
        <v>100</v>
      </c>
      <c r="E60" s="34">
        <v>91.55</v>
      </c>
      <c r="F60" s="34">
        <f t="shared" ref="F60:F62" si="10">E60-D60</f>
        <v>-8.4500000000000028</v>
      </c>
      <c r="G60" s="34">
        <f t="shared" ref="G60:G62" si="11">E60/D60*100-100</f>
        <v>-8.4500000000000028</v>
      </c>
    </row>
    <row r="61" spans="1:7" ht="33" customHeight="1" x14ac:dyDescent="0.25">
      <c r="A61" s="23">
        <v>3</v>
      </c>
      <c r="B61" s="31" t="s">
        <v>32</v>
      </c>
      <c r="C61" s="23" t="s">
        <v>27</v>
      </c>
      <c r="D61" s="34">
        <v>90</v>
      </c>
      <c r="E61" s="34">
        <v>90</v>
      </c>
      <c r="F61" s="34">
        <f t="shared" si="10"/>
        <v>0</v>
      </c>
      <c r="G61" s="34">
        <f t="shared" si="11"/>
        <v>0</v>
      </c>
    </row>
    <row r="62" spans="1:7" ht="50.25" customHeight="1" x14ac:dyDescent="0.25">
      <c r="A62" s="23">
        <v>4</v>
      </c>
      <c r="B62" s="31" t="s">
        <v>281</v>
      </c>
      <c r="C62" s="23" t="s">
        <v>27</v>
      </c>
      <c r="D62" s="34">
        <v>100</v>
      </c>
      <c r="E62" s="34">
        <v>100</v>
      </c>
      <c r="F62" s="34">
        <f t="shared" si="10"/>
        <v>0</v>
      </c>
      <c r="G62" s="34">
        <f t="shared" si="11"/>
        <v>0</v>
      </c>
    </row>
    <row r="63" spans="1:7" ht="23.25" customHeight="1" x14ac:dyDescent="0.25">
      <c r="A63" s="28">
        <v>6</v>
      </c>
      <c r="B63" s="73" t="s">
        <v>110</v>
      </c>
      <c r="C63" s="74"/>
      <c r="D63" s="74"/>
      <c r="E63" s="74"/>
      <c r="F63" s="74"/>
      <c r="G63" s="74"/>
    </row>
    <row r="64" spans="1:7" ht="21.75" customHeight="1" x14ac:dyDescent="0.25">
      <c r="A64" s="23">
        <v>1</v>
      </c>
      <c r="B64" s="31" t="s">
        <v>300</v>
      </c>
      <c r="C64" s="23" t="s">
        <v>55</v>
      </c>
      <c r="D64" s="33">
        <v>7191</v>
      </c>
      <c r="E64" s="33">
        <v>7306</v>
      </c>
      <c r="F64" s="33">
        <f>E64-D64</f>
        <v>115</v>
      </c>
      <c r="G64" s="34">
        <f>E64/D64*100-100</f>
        <v>1.5992212487831949</v>
      </c>
    </row>
    <row r="65" spans="1:7" ht="37.5" customHeight="1" x14ac:dyDescent="0.25">
      <c r="A65" s="36" t="s">
        <v>249</v>
      </c>
      <c r="B65" s="31" t="s">
        <v>76</v>
      </c>
      <c r="C65" s="23" t="s">
        <v>55</v>
      </c>
      <c r="D65" s="33">
        <v>240</v>
      </c>
      <c r="E65" s="33">
        <v>270</v>
      </c>
      <c r="F65" s="33">
        <f>E65-D65</f>
        <v>30</v>
      </c>
      <c r="G65" s="34">
        <f>E65/D65*100-100</f>
        <v>12.5</v>
      </c>
    </row>
    <row r="66" spans="1:7" ht="27.75" customHeight="1" x14ac:dyDescent="0.25">
      <c r="A66" s="36" t="s">
        <v>274</v>
      </c>
      <c r="B66" s="31" t="s">
        <v>228</v>
      </c>
      <c r="C66" s="23" t="s">
        <v>55</v>
      </c>
      <c r="D66" s="33">
        <v>6951</v>
      </c>
      <c r="E66" s="33">
        <v>7036</v>
      </c>
      <c r="F66" s="33">
        <f>E66-D66</f>
        <v>85</v>
      </c>
      <c r="G66" s="34">
        <f>E66/D66*100-100</f>
        <v>1.222845633721775</v>
      </c>
    </row>
    <row r="67" spans="1:7" ht="31.5" customHeight="1" x14ac:dyDescent="0.25">
      <c r="A67" s="23">
        <v>2</v>
      </c>
      <c r="B67" s="31" t="s">
        <v>301</v>
      </c>
      <c r="C67" s="23" t="s">
        <v>55</v>
      </c>
      <c r="D67" s="33">
        <v>13621</v>
      </c>
      <c r="E67" s="33">
        <v>13940</v>
      </c>
      <c r="F67" s="33">
        <f t="shared" ref="F67:F91" si="12">E67-D67</f>
        <v>319</v>
      </c>
      <c r="G67" s="34">
        <f t="shared" ref="G67:G91" si="13">E67/D67*100-100</f>
        <v>2.3419719550693827</v>
      </c>
    </row>
    <row r="68" spans="1:7" ht="31.5" customHeight="1" x14ac:dyDescent="0.25">
      <c r="A68" s="36" t="s">
        <v>275</v>
      </c>
      <c r="B68" s="31" t="s">
        <v>229</v>
      </c>
      <c r="C68" s="23" t="s">
        <v>55</v>
      </c>
      <c r="D68" s="33">
        <v>219</v>
      </c>
      <c r="E68" s="33">
        <v>204</v>
      </c>
      <c r="F68" s="33">
        <f t="shared" si="12"/>
        <v>-15</v>
      </c>
      <c r="G68" s="34">
        <f t="shared" si="13"/>
        <v>-6.849315068493155</v>
      </c>
    </row>
    <row r="69" spans="1:7" ht="31.5" customHeight="1" x14ac:dyDescent="0.25">
      <c r="A69" s="36" t="s">
        <v>276</v>
      </c>
      <c r="B69" s="31" t="s">
        <v>230</v>
      </c>
      <c r="C69" s="23" t="s">
        <v>55</v>
      </c>
      <c r="D69" s="33">
        <v>13402</v>
      </c>
      <c r="E69" s="33">
        <v>13736</v>
      </c>
      <c r="F69" s="33">
        <f t="shared" si="12"/>
        <v>334</v>
      </c>
      <c r="G69" s="34">
        <f t="shared" si="13"/>
        <v>2.492165348455444</v>
      </c>
    </row>
    <row r="70" spans="1:7" ht="33.75" customHeight="1" x14ac:dyDescent="0.25">
      <c r="A70" s="23">
        <v>3</v>
      </c>
      <c r="B70" s="31" t="s">
        <v>66</v>
      </c>
      <c r="C70" s="23" t="s">
        <v>55</v>
      </c>
      <c r="D70" s="33">
        <v>22168</v>
      </c>
      <c r="E70" s="33">
        <v>23558</v>
      </c>
      <c r="F70" s="33">
        <f t="shared" si="12"/>
        <v>1390</v>
      </c>
      <c r="G70" s="34">
        <f t="shared" si="13"/>
        <v>6.2702995308552971</v>
      </c>
    </row>
    <row r="71" spans="1:7" ht="23.25" customHeight="1" x14ac:dyDescent="0.25">
      <c r="A71" s="23">
        <v>4</v>
      </c>
      <c r="B71" s="31" t="s">
        <v>67</v>
      </c>
      <c r="C71" s="23" t="s">
        <v>55</v>
      </c>
      <c r="D71" s="33">
        <v>486</v>
      </c>
      <c r="E71" s="33">
        <v>488</v>
      </c>
      <c r="F71" s="33">
        <f t="shared" si="12"/>
        <v>2</v>
      </c>
      <c r="G71" s="34">
        <f t="shared" si="13"/>
        <v>0.41152263374486608</v>
      </c>
    </row>
    <row r="72" spans="1:7" ht="19.5" customHeight="1" x14ac:dyDescent="0.25">
      <c r="A72" s="23">
        <v>5</v>
      </c>
      <c r="B72" s="31" t="s">
        <v>68</v>
      </c>
      <c r="C72" s="23" t="s">
        <v>55</v>
      </c>
      <c r="D72" s="33">
        <v>875</v>
      </c>
      <c r="E72" s="33">
        <v>982</v>
      </c>
      <c r="F72" s="33">
        <f t="shared" si="12"/>
        <v>107</v>
      </c>
      <c r="G72" s="34">
        <f t="shared" si="13"/>
        <v>12.228571428571428</v>
      </c>
    </row>
    <row r="73" spans="1:7" ht="21" customHeight="1" x14ac:dyDescent="0.25">
      <c r="A73" s="23">
        <v>6</v>
      </c>
      <c r="B73" s="31" t="s">
        <v>231</v>
      </c>
      <c r="C73" s="23" t="s">
        <v>55</v>
      </c>
      <c r="D73" s="33">
        <v>284</v>
      </c>
      <c r="E73" s="33">
        <v>284</v>
      </c>
      <c r="F73" s="33">
        <f t="shared" si="12"/>
        <v>0</v>
      </c>
      <c r="G73" s="34">
        <f t="shared" si="13"/>
        <v>0</v>
      </c>
    </row>
    <row r="74" spans="1:7" ht="34.5" customHeight="1" x14ac:dyDescent="0.25">
      <c r="A74" s="23">
        <v>7</v>
      </c>
      <c r="B74" s="31" t="s">
        <v>232</v>
      </c>
      <c r="C74" s="23" t="s">
        <v>69</v>
      </c>
      <c r="D74" s="32">
        <v>58848.49</v>
      </c>
      <c r="E74" s="32">
        <v>58914.82</v>
      </c>
      <c r="F74" s="32">
        <f t="shared" si="12"/>
        <v>66.330000000001746</v>
      </c>
      <c r="G74" s="34">
        <f t="shared" si="13"/>
        <v>0.11271317241954648</v>
      </c>
    </row>
    <row r="75" spans="1:7" ht="33" customHeight="1" x14ac:dyDescent="0.25">
      <c r="A75" s="23">
        <v>8</v>
      </c>
      <c r="B75" s="31" t="s">
        <v>233</v>
      </c>
      <c r="C75" s="23" t="s">
        <v>69</v>
      </c>
      <c r="D75" s="32">
        <v>65201</v>
      </c>
      <c r="E75" s="32">
        <v>65617.490000000005</v>
      </c>
      <c r="F75" s="32">
        <f t="shared" si="12"/>
        <v>416.49000000000524</v>
      </c>
      <c r="G75" s="34">
        <f t="shared" si="13"/>
        <v>0.63877854634131381</v>
      </c>
    </row>
    <row r="76" spans="1:7" ht="32.25" customHeight="1" x14ac:dyDescent="0.25">
      <c r="A76" s="23">
        <v>9</v>
      </c>
      <c r="B76" s="31" t="s">
        <v>234</v>
      </c>
      <c r="C76" s="23" t="s">
        <v>69</v>
      </c>
      <c r="D76" s="32">
        <v>67848.399999999994</v>
      </c>
      <c r="E76" s="32">
        <v>68778.720000000001</v>
      </c>
      <c r="F76" s="32">
        <f t="shared" si="12"/>
        <v>930.32000000000698</v>
      </c>
      <c r="G76" s="34">
        <f t="shared" si="13"/>
        <v>1.3711745597538254</v>
      </c>
    </row>
    <row r="77" spans="1:7" ht="78" customHeight="1" x14ac:dyDescent="0.25">
      <c r="A77" s="23">
        <v>10</v>
      </c>
      <c r="B77" s="31" t="s">
        <v>70</v>
      </c>
      <c r="C77" s="23" t="s">
        <v>27</v>
      </c>
      <c r="D77" s="32">
        <v>1.44</v>
      </c>
      <c r="E77" s="32">
        <v>1.24</v>
      </c>
      <c r="F77" s="32">
        <f t="shared" si="12"/>
        <v>-0.19999999999999996</v>
      </c>
      <c r="G77" s="34">
        <f t="shared" si="13"/>
        <v>-13.888888888888886</v>
      </c>
    </row>
    <row r="78" spans="1:7" ht="78.75" customHeight="1" x14ac:dyDescent="0.25">
      <c r="A78" s="23">
        <v>11</v>
      </c>
      <c r="B78" s="31" t="s">
        <v>277</v>
      </c>
      <c r="C78" s="23" t="s">
        <v>55</v>
      </c>
      <c r="D78" s="33">
        <v>5651</v>
      </c>
      <c r="E78" s="33">
        <v>5651</v>
      </c>
      <c r="F78" s="33">
        <f t="shared" si="12"/>
        <v>0</v>
      </c>
      <c r="G78" s="34">
        <f t="shared" si="13"/>
        <v>0</v>
      </c>
    </row>
    <row r="79" spans="1:7" ht="48" customHeight="1" x14ac:dyDescent="0.25">
      <c r="A79" s="23">
        <v>12</v>
      </c>
      <c r="B79" s="31" t="s">
        <v>278</v>
      </c>
      <c r="C79" s="23" t="s">
        <v>55</v>
      </c>
      <c r="D79" s="33">
        <v>616</v>
      </c>
      <c r="E79" s="33">
        <v>638</v>
      </c>
      <c r="F79" s="33">
        <f t="shared" si="12"/>
        <v>22</v>
      </c>
      <c r="G79" s="34">
        <f t="shared" si="13"/>
        <v>3.5714285714285836</v>
      </c>
    </row>
    <row r="80" spans="1:7" ht="22.5" customHeight="1" x14ac:dyDescent="0.25">
      <c r="A80" s="23">
        <v>13</v>
      </c>
      <c r="B80" s="31" t="s">
        <v>71</v>
      </c>
      <c r="C80" s="23" t="s">
        <v>56</v>
      </c>
      <c r="D80" s="33">
        <v>40</v>
      </c>
      <c r="E80" s="33">
        <v>40</v>
      </c>
      <c r="F80" s="33">
        <f t="shared" si="12"/>
        <v>0</v>
      </c>
      <c r="G80" s="34">
        <f t="shared" si="13"/>
        <v>0</v>
      </c>
    </row>
    <row r="81" spans="1:7" ht="33" customHeight="1" x14ac:dyDescent="0.25">
      <c r="A81" s="23">
        <v>14</v>
      </c>
      <c r="B81" s="31" t="s">
        <v>72</v>
      </c>
      <c r="C81" s="23" t="s">
        <v>55</v>
      </c>
      <c r="D81" s="33">
        <v>800</v>
      </c>
      <c r="E81" s="33">
        <v>800</v>
      </c>
      <c r="F81" s="33">
        <f t="shared" si="12"/>
        <v>0</v>
      </c>
      <c r="G81" s="34">
        <f t="shared" si="13"/>
        <v>0</v>
      </c>
    </row>
    <row r="82" spans="1:7" ht="32.25" customHeight="1" x14ac:dyDescent="0.25">
      <c r="A82" s="23">
        <v>15</v>
      </c>
      <c r="B82" s="31" t="s">
        <v>73</v>
      </c>
      <c r="C82" s="23" t="s">
        <v>55</v>
      </c>
      <c r="D82" s="33">
        <v>1119</v>
      </c>
      <c r="E82" s="33">
        <v>1258</v>
      </c>
      <c r="F82" s="33">
        <f t="shared" si="12"/>
        <v>139</v>
      </c>
      <c r="G82" s="34">
        <f t="shared" si="13"/>
        <v>12.421805183199282</v>
      </c>
    </row>
    <row r="83" spans="1:7" ht="32.25" customHeight="1" x14ac:dyDescent="0.25">
      <c r="A83" s="23">
        <v>16</v>
      </c>
      <c r="B83" s="31" t="s">
        <v>184</v>
      </c>
      <c r="C83" s="23" t="s">
        <v>55</v>
      </c>
      <c r="D83" s="33">
        <v>600</v>
      </c>
      <c r="E83" s="33">
        <v>600</v>
      </c>
      <c r="F83" s="33">
        <f t="shared" si="12"/>
        <v>0</v>
      </c>
      <c r="G83" s="34">
        <f t="shared" si="13"/>
        <v>0</v>
      </c>
    </row>
    <row r="84" spans="1:7" ht="32.25" customHeight="1" x14ac:dyDescent="0.25">
      <c r="A84" s="23">
        <v>17</v>
      </c>
      <c r="B84" s="31" t="s">
        <v>74</v>
      </c>
      <c r="C84" s="23" t="s">
        <v>55</v>
      </c>
      <c r="D84" s="33">
        <v>225</v>
      </c>
      <c r="E84" s="33">
        <v>257</v>
      </c>
      <c r="F84" s="33">
        <f t="shared" si="12"/>
        <v>32</v>
      </c>
      <c r="G84" s="34">
        <f t="shared" si="13"/>
        <v>14.222222222222229</v>
      </c>
    </row>
    <row r="85" spans="1:7" ht="50.25" customHeight="1" x14ac:dyDescent="0.25">
      <c r="A85" s="23">
        <v>18</v>
      </c>
      <c r="B85" s="31" t="s">
        <v>75</v>
      </c>
      <c r="C85" s="23" t="s">
        <v>27</v>
      </c>
      <c r="D85" s="34">
        <v>26</v>
      </c>
      <c r="E85" s="34">
        <v>26</v>
      </c>
      <c r="F85" s="34">
        <f t="shared" si="12"/>
        <v>0</v>
      </c>
      <c r="G85" s="34">
        <f t="shared" si="13"/>
        <v>0</v>
      </c>
    </row>
    <row r="86" spans="1:7" ht="32.25" customHeight="1" x14ac:dyDescent="0.25">
      <c r="A86" s="23">
        <v>19</v>
      </c>
      <c r="B86" s="31" t="s">
        <v>77</v>
      </c>
      <c r="C86" s="23" t="s">
        <v>27</v>
      </c>
      <c r="D86" s="34">
        <v>95</v>
      </c>
      <c r="E86" s="34">
        <v>95</v>
      </c>
      <c r="F86" s="34">
        <f t="shared" si="12"/>
        <v>0</v>
      </c>
      <c r="G86" s="34">
        <f t="shared" si="13"/>
        <v>0</v>
      </c>
    </row>
    <row r="87" spans="1:7" ht="34.5" customHeight="1" x14ac:dyDescent="0.25">
      <c r="A87" s="23">
        <v>20</v>
      </c>
      <c r="B87" s="31" t="s">
        <v>235</v>
      </c>
      <c r="C87" s="23" t="s">
        <v>55</v>
      </c>
      <c r="D87" s="33">
        <v>10837</v>
      </c>
      <c r="E87" s="33">
        <v>10888</v>
      </c>
      <c r="F87" s="33">
        <f t="shared" si="12"/>
        <v>51</v>
      </c>
      <c r="G87" s="34">
        <f t="shared" si="13"/>
        <v>0.47060994740242279</v>
      </c>
    </row>
    <row r="88" spans="1:7" ht="62.25" customHeight="1" x14ac:dyDescent="0.25">
      <c r="A88" s="23">
        <v>21</v>
      </c>
      <c r="B88" s="31" t="s">
        <v>236</v>
      </c>
      <c r="C88" s="23" t="s">
        <v>57</v>
      </c>
      <c r="D88" s="33">
        <v>240</v>
      </c>
      <c r="E88" s="33">
        <v>258</v>
      </c>
      <c r="F88" s="33">
        <f t="shared" si="12"/>
        <v>18</v>
      </c>
      <c r="G88" s="34">
        <f t="shared" si="13"/>
        <v>7.5</v>
      </c>
    </row>
    <row r="89" spans="1:7" ht="80.25" customHeight="1" x14ac:dyDescent="0.25">
      <c r="A89" s="23">
        <v>22</v>
      </c>
      <c r="B89" s="31" t="s">
        <v>237</v>
      </c>
      <c r="C89" s="23" t="s">
        <v>27</v>
      </c>
      <c r="D89" s="32">
        <v>65.84</v>
      </c>
      <c r="E89" s="32">
        <v>65.84</v>
      </c>
      <c r="F89" s="32">
        <f t="shared" si="12"/>
        <v>0</v>
      </c>
      <c r="G89" s="34">
        <f t="shared" si="13"/>
        <v>0</v>
      </c>
    </row>
    <row r="90" spans="1:7" ht="34.5" customHeight="1" x14ac:dyDescent="0.25">
      <c r="A90" s="23">
        <v>23</v>
      </c>
      <c r="B90" s="31" t="s">
        <v>238</v>
      </c>
      <c r="C90" s="23" t="s">
        <v>57</v>
      </c>
      <c r="D90" s="33">
        <v>3</v>
      </c>
      <c r="E90" s="33">
        <v>3</v>
      </c>
      <c r="F90" s="33">
        <f t="shared" si="12"/>
        <v>0</v>
      </c>
      <c r="G90" s="34">
        <f t="shared" si="13"/>
        <v>0</v>
      </c>
    </row>
    <row r="91" spans="1:7" ht="34.5" customHeight="1" x14ac:dyDescent="0.25">
      <c r="A91" s="23">
        <v>24</v>
      </c>
      <c r="B91" s="31" t="s">
        <v>239</v>
      </c>
      <c r="C91" s="23" t="s">
        <v>55</v>
      </c>
      <c r="D91" s="33">
        <v>3607</v>
      </c>
      <c r="E91" s="33">
        <v>3488</v>
      </c>
      <c r="F91" s="33">
        <f t="shared" si="12"/>
        <v>-119</v>
      </c>
      <c r="G91" s="34">
        <f t="shared" si="13"/>
        <v>-3.299140560022181</v>
      </c>
    </row>
    <row r="92" spans="1:7" ht="34.5" customHeight="1" x14ac:dyDescent="0.25">
      <c r="A92" s="23">
        <v>25</v>
      </c>
      <c r="B92" s="31" t="s">
        <v>260</v>
      </c>
      <c r="C92" s="23" t="s">
        <v>27</v>
      </c>
      <c r="D92" s="33">
        <v>15</v>
      </c>
      <c r="E92" s="33">
        <v>15</v>
      </c>
      <c r="F92" s="33">
        <f t="shared" ref="F92" si="14">E92-D92</f>
        <v>0</v>
      </c>
      <c r="G92" s="34">
        <f t="shared" ref="G92" si="15">E92/D92*100-100</f>
        <v>0</v>
      </c>
    </row>
    <row r="93" spans="1:7" ht="24" customHeight="1" x14ac:dyDescent="0.25">
      <c r="A93" s="28" t="s">
        <v>28</v>
      </c>
      <c r="B93" s="73" t="s">
        <v>15</v>
      </c>
      <c r="C93" s="74"/>
      <c r="D93" s="74"/>
      <c r="E93" s="74"/>
      <c r="F93" s="74"/>
      <c r="G93" s="74"/>
    </row>
    <row r="94" spans="1:7" ht="31.5" x14ac:dyDescent="0.25">
      <c r="A94" s="23">
        <v>1</v>
      </c>
      <c r="B94" s="31" t="s">
        <v>241</v>
      </c>
      <c r="C94" s="23" t="s">
        <v>27</v>
      </c>
      <c r="D94" s="34">
        <v>36.5</v>
      </c>
      <c r="E94" s="34">
        <v>23.9</v>
      </c>
      <c r="F94" s="34">
        <f t="shared" ref="F94:F101" si="16">E94-D94</f>
        <v>-12.600000000000001</v>
      </c>
      <c r="G94" s="34">
        <f t="shared" ref="G94:G101" si="17">E94/D94*100-100</f>
        <v>-34.520547945205479</v>
      </c>
    </row>
    <row r="95" spans="1:7" ht="31.5" x14ac:dyDescent="0.25">
      <c r="A95" s="23">
        <v>2</v>
      </c>
      <c r="B95" s="31" t="s">
        <v>242</v>
      </c>
      <c r="C95" s="23" t="s">
        <v>27</v>
      </c>
      <c r="D95" s="34">
        <v>27</v>
      </c>
      <c r="E95" s="34">
        <v>24.8</v>
      </c>
      <c r="F95" s="34">
        <f t="shared" si="16"/>
        <v>-2.1999999999999993</v>
      </c>
      <c r="G95" s="34">
        <f t="shared" si="17"/>
        <v>-8.1481481481481524</v>
      </c>
    </row>
    <row r="96" spans="1:7" ht="32.25" customHeight="1" x14ac:dyDescent="0.25">
      <c r="A96" s="23">
        <v>3</v>
      </c>
      <c r="B96" s="31" t="s">
        <v>243</v>
      </c>
      <c r="C96" s="23" t="s">
        <v>27</v>
      </c>
      <c r="D96" s="34">
        <v>24</v>
      </c>
      <c r="E96" s="34">
        <v>23</v>
      </c>
      <c r="F96" s="34">
        <f t="shared" si="16"/>
        <v>-1</v>
      </c>
      <c r="G96" s="34">
        <f t="shared" si="17"/>
        <v>-4.1666666666666572</v>
      </c>
    </row>
    <row r="97" spans="1:7" ht="34.5" customHeight="1" x14ac:dyDescent="0.25">
      <c r="A97" s="23">
        <v>4</v>
      </c>
      <c r="B97" s="31" t="s">
        <v>244</v>
      </c>
      <c r="C97" s="23" t="s">
        <v>27</v>
      </c>
      <c r="D97" s="34">
        <v>72</v>
      </c>
      <c r="E97" s="34">
        <v>63.4</v>
      </c>
      <c r="F97" s="34">
        <f t="shared" si="16"/>
        <v>-8.6000000000000014</v>
      </c>
      <c r="G97" s="34">
        <f t="shared" si="17"/>
        <v>-11.944444444444443</v>
      </c>
    </row>
    <row r="98" spans="1:7" ht="45.75" customHeight="1" x14ac:dyDescent="0.25">
      <c r="A98" s="23">
        <v>5</v>
      </c>
      <c r="B98" s="31" t="s">
        <v>245</v>
      </c>
      <c r="C98" s="23" t="s">
        <v>27</v>
      </c>
      <c r="D98" s="34">
        <v>14.1</v>
      </c>
      <c r="E98" s="34">
        <v>32.5</v>
      </c>
      <c r="F98" s="34">
        <f t="shared" si="16"/>
        <v>18.399999999999999</v>
      </c>
      <c r="G98" s="34">
        <f t="shared" si="17"/>
        <v>130.49645390070924</v>
      </c>
    </row>
    <row r="99" spans="1:7" ht="66.75" customHeight="1" x14ac:dyDescent="0.25">
      <c r="A99" s="23">
        <v>6</v>
      </c>
      <c r="B99" s="31" t="s">
        <v>246</v>
      </c>
      <c r="C99" s="23" t="s">
        <v>27</v>
      </c>
      <c r="D99" s="34">
        <v>30</v>
      </c>
      <c r="E99" s="34">
        <v>31.5</v>
      </c>
      <c r="F99" s="34">
        <f t="shared" si="16"/>
        <v>1.5</v>
      </c>
      <c r="G99" s="34">
        <f t="shared" si="17"/>
        <v>5</v>
      </c>
    </row>
    <row r="100" spans="1:7" ht="22.5" customHeight="1" x14ac:dyDescent="0.25">
      <c r="A100" s="36" t="s">
        <v>248</v>
      </c>
      <c r="B100" s="31" t="s">
        <v>247</v>
      </c>
      <c r="C100" s="23" t="s">
        <v>27</v>
      </c>
      <c r="D100" s="34">
        <v>50</v>
      </c>
      <c r="E100" s="34">
        <v>74.8</v>
      </c>
      <c r="F100" s="34">
        <f t="shared" si="16"/>
        <v>24.799999999999997</v>
      </c>
      <c r="G100" s="34">
        <f t="shared" si="17"/>
        <v>49.599999999999994</v>
      </c>
    </row>
    <row r="101" spans="1:7" ht="61.5" customHeight="1" x14ac:dyDescent="0.25">
      <c r="A101" s="36" t="s">
        <v>299</v>
      </c>
      <c r="B101" s="31" t="s">
        <v>283</v>
      </c>
      <c r="C101" s="23" t="s">
        <v>27</v>
      </c>
      <c r="D101" s="34">
        <v>15</v>
      </c>
      <c r="E101" s="34">
        <v>0</v>
      </c>
      <c r="F101" s="34">
        <f t="shared" si="16"/>
        <v>-15</v>
      </c>
      <c r="G101" s="34">
        <f t="shared" si="17"/>
        <v>-100</v>
      </c>
    </row>
    <row r="102" spans="1:7" ht="26.25" customHeight="1" x14ac:dyDescent="0.25">
      <c r="A102" s="28">
        <v>8</v>
      </c>
      <c r="B102" s="73" t="s">
        <v>16</v>
      </c>
      <c r="C102" s="74"/>
      <c r="D102" s="74"/>
      <c r="E102" s="74"/>
      <c r="F102" s="74"/>
      <c r="G102" s="74"/>
    </row>
    <row r="103" spans="1:7" ht="20.25" customHeight="1" x14ac:dyDescent="0.25">
      <c r="A103" s="33">
        <v>1</v>
      </c>
      <c r="B103" s="56" t="s">
        <v>106</v>
      </c>
      <c r="C103" s="37" t="s">
        <v>78</v>
      </c>
      <c r="D103" s="34">
        <v>2.1</v>
      </c>
      <c r="E103" s="34">
        <v>2.1</v>
      </c>
      <c r="F103" s="50">
        <f>E103-D103</f>
        <v>0</v>
      </c>
      <c r="G103" s="50">
        <f>E103/D103*100-100</f>
        <v>0</v>
      </c>
    </row>
    <row r="104" spans="1:7" ht="20.25" customHeight="1" x14ac:dyDescent="0.25">
      <c r="A104" s="33">
        <v>2</v>
      </c>
      <c r="B104" s="56" t="s">
        <v>79</v>
      </c>
      <c r="C104" s="37" t="s">
        <v>27</v>
      </c>
      <c r="D104" s="33">
        <v>100</v>
      </c>
      <c r="E104" s="33">
        <v>100</v>
      </c>
      <c r="F104" s="38">
        <f t="shared" ref="F104:F123" si="18">E104-D104</f>
        <v>0</v>
      </c>
      <c r="G104" s="50">
        <f t="shared" ref="G104:G120" si="19">E104/D104*100-100</f>
        <v>0</v>
      </c>
    </row>
    <row r="105" spans="1:7" ht="18.75" customHeight="1" x14ac:dyDescent="0.25">
      <c r="A105" s="33">
        <v>3</v>
      </c>
      <c r="B105" s="56" t="s">
        <v>80</v>
      </c>
      <c r="C105" s="37" t="s">
        <v>56</v>
      </c>
      <c r="D105" s="38">
        <v>200000</v>
      </c>
      <c r="E105" s="38">
        <v>205680</v>
      </c>
      <c r="F105" s="38">
        <f t="shared" si="18"/>
        <v>5680</v>
      </c>
      <c r="G105" s="50">
        <f t="shared" si="19"/>
        <v>2.8400000000000034</v>
      </c>
    </row>
    <row r="106" spans="1:7" ht="32.25" customHeight="1" x14ac:dyDescent="0.25">
      <c r="A106" s="33">
        <v>4</v>
      </c>
      <c r="B106" s="31" t="s">
        <v>185</v>
      </c>
      <c r="C106" s="37" t="s">
        <v>224</v>
      </c>
      <c r="D106" s="37">
        <v>0.25</v>
      </c>
      <c r="E106" s="37">
        <v>0.25</v>
      </c>
      <c r="F106" s="37">
        <f t="shared" si="18"/>
        <v>0</v>
      </c>
      <c r="G106" s="50">
        <f t="shared" si="19"/>
        <v>0</v>
      </c>
    </row>
    <row r="107" spans="1:7" ht="21.75" customHeight="1" x14ac:dyDescent="0.25">
      <c r="A107" s="33">
        <v>5</v>
      </c>
      <c r="B107" s="31" t="s">
        <v>186</v>
      </c>
      <c r="C107" s="37" t="s">
        <v>27</v>
      </c>
      <c r="D107" s="38">
        <v>25</v>
      </c>
      <c r="E107" s="38">
        <v>195</v>
      </c>
      <c r="F107" s="38">
        <f t="shared" si="18"/>
        <v>170</v>
      </c>
      <c r="G107" s="50">
        <f t="shared" si="19"/>
        <v>680</v>
      </c>
    </row>
    <row r="108" spans="1:7" ht="33.75" customHeight="1" x14ac:dyDescent="0.25">
      <c r="A108" s="33">
        <v>6</v>
      </c>
      <c r="B108" s="31" t="s">
        <v>187</v>
      </c>
      <c r="C108" s="37" t="s">
        <v>55</v>
      </c>
      <c r="D108" s="38">
        <v>218</v>
      </c>
      <c r="E108" s="38">
        <v>391</v>
      </c>
      <c r="F108" s="38">
        <f t="shared" si="18"/>
        <v>173</v>
      </c>
      <c r="G108" s="50">
        <f t="shared" si="19"/>
        <v>79.357798165137609</v>
      </c>
    </row>
    <row r="109" spans="1:7" ht="21" customHeight="1" x14ac:dyDescent="0.25">
      <c r="A109" s="33">
        <v>7</v>
      </c>
      <c r="B109" s="31" t="s">
        <v>81</v>
      </c>
      <c r="C109" s="37" t="s">
        <v>27</v>
      </c>
      <c r="D109" s="37">
        <v>8</v>
      </c>
      <c r="E109" s="37">
        <v>15</v>
      </c>
      <c r="F109" s="37">
        <f t="shared" si="18"/>
        <v>7</v>
      </c>
      <c r="G109" s="50">
        <f t="shared" si="19"/>
        <v>87.5</v>
      </c>
    </row>
    <row r="110" spans="1:7" ht="17.25" customHeight="1" x14ac:dyDescent="0.25">
      <c r="A110" s="33">
        <v>8</v>
      </c>
      <c r="B110" s="31" t="s">
        <v>188</v>
      </c>
      <c r="C110" s="37" t="s">
        <v>55</v>
      </c>
      <c r="D110" s="38">
        <v>185</v>
      </c>
      <c r="E110" s="38">
        <v>185</v>
      </c>
      <c r="F110" s="38">
        <f t="shared" si="18"/>
        <v>0</v>
      </c>
      <c r="G110" s="50">
        <f t="shared" si="19"/>
        <v>0</v>
      </c>
    </row>
    <row r="111" spans="1:7" ht="18" customHeight="1" x14ac:dyDescent="0.25">
      <c r="A111" s="33">
        <v>9</v>
      </c>
      <c r="B111" s="31" t="s">
        <v>82</v>
      </c>
      <c r="C111" s="37" t="s">
        <v>56</v>
      </c>
      <c r="D111" s="38">
        <v>613</v>
      </c>
      <c r="E111" s="38">
        <v>689</v>
      </c>
      <c r="F111" s="38">
        <f t="shared" si="18"/>
        <v>76</v>
      </c>
      <c r="G111" s="50">
        <f t="shared" si="19"/>
        <v>12.398042414355629</v>
      </c>
    </row>
    <row r="112" spans="1:7" ht="35.25" customHeight="1" x14ac:dyDescent="0.25">
      <c r="A112" s="33">
        <v>10</v>
      </c>
      <c r="B112" s="31" t="s">
        <v>189</v>
      </c>
      <c r="C112" s="37" t="s">
        <v>27</v>
      </c>
      <c r="D112" s="50">
        <v>1</v>
      </c>
      <c r="E112" s="50">
        <v>0</v>
      </c>
      <c r="F112" s="50">
        <f t="shared" si="18"/>
        <v>-1</v>
      </c>
      <c r="G112" s="50">
        <f t="shared" si="19"/>
        <v>-100</v>
      </c>
    </row>
    <row r="113" spans="1:7" ht="15.75" x14ac:dyDescent="0.25">
      <c r="A113" s="33">
        <v>11</v>
      </c>
      <c r="B113" s="31" t="s">
        <v>83</v>
      </c>
      <c r="C113" s="37" t="s">
        <v>56</v>
      </c>
      <c r="D113" s="38">
        <v>63</v>
      </c>
      <c r="E113" s="38">
        <v>60</v>
      </c>
      <c r="F113" s="38">
        <f t="shared" si="18"/>
        <v>-3</v>
      </c>
      <c r="G113" s="50">
        <f t="shared" si="19"/>
        <v>-4.7619047619047734</v>
      </c>
    </row>
    <row r="114" spans="1:7" ht="15.75" x14ac:dyDescent="0.25">
      <c r="A114" s="33">
        <v>12</v>
      </c>
      <c r="B114" s="31" t="s">
        <v>84</v>
      </c>
      <c r="C114" s="37" t="s">
        <v>55</v>
      </c>
      <c r="D114" s="38">
        <v>1360</v>
      </c>
      <c r="E114" s="38">
        <v>1311</v>
      </c>
      <c r="F114" s="38">
        <f t="shared" si="18"/>
        <v>-49</v>
      </c>
      <c r="G114" s="50">
        <f t="shared" si="19"/>
        <v>-3.6029411764705799</v>
      </c>
    </row>
    <row r="115" spans="1:7" ht="15.75" x14ac:dyDescent="0.25">
      <c r="A115" s="33">
        <v>13</v>
      </c>
      <c r="B115" s="31" t="s">
        <v>279</v>
      </c>
      <c r="C115" s="37" t="s">
        <v>56</v>
      </c>
      <c r="D115" s="38">
        <v>255</v>
      </c>
      <c r="E115" s="38">
        <v>286</v>
      </c>
      <c r="F115" s="38">
        <f t="shared" si="18"/>
        <v>31</v>
      </c>
      <c r="G115" s="50">
        <f t="shared" si="19"/>
        <v>12.156862745098039</v>
      </c>
    </row>
    <row r="116" spans="1:7" ht="31.5" x14ac:dyDescent="0.25">
      <c r="A116" s="33">
        <v>14</v>
      </c>
      <c r="B116" s="31" t="s">
        <v>210</v>
      </c>
      <c r="C116" s="37" t="s">
        <v>27</v>
      </c>
      <c r="D116" s="50">
        <v>1</v>
      </c>
      <c r="E116" s="50">
        <v>11.2</v>
      </c>
      <c r="F116" s="50">
        <f t="shared" si="18"/>
        <v>10.199999999999999</v>
      </c>
      <c r="G116" s="50">
        <f t="shared" si="19"/>
        <v>1020</v>
      </c>
    </row>
    <row r="117" spans="1:7" ht="33" customHeight="1" x14ac:dyDescent="0.25">
      <c r="A117" s="33">
        <v>15</v>
      </c>
      <c r="B117" s="31" t="s">
        <v>302</v>
      </c>
      <c r="C117" s="37" t="s">
        <v>56</v>
      </c>
      <c r="D117" s="38">
        <v>3</v>
      </c>
      <c r="E117" s="38">
        <v>1</v>
      </c>
      <c r="F117" s="38">
        <f t="shared" si="18"/>
        <v>-2</v>
      </c>
      <c r="G117" s="50">
        <v>0</v>
      </c>
    </row>
    <row r="118" spans="1:7" ht="21" customHeight="1" x14ac:dyDescent="0.25">
      <c r="A118" s="33">
        <v>16</v>
      </c>
      <c r="B118" s="31" t="s">
        <v>85</v>
      </c>
      <c r="C118" s="37" t="s">
        <v>69</v>
      </c>
      <c r="D118" s="50">
        <v>63617</v>
      </c>
      <c r="E118" s="50">
        <v>63658.1</v>
      </c>
      <c r="F118" s="50">
        <f t="shared" si="18"/>
        <v>41.099999999998545</v>
      </c>
      <c r="G118" s="50">
        <f t="shared" si="19"/>
        <v>6.4605372777705838E-2</v>
      </c>
    </row>
    <row r="119" spans="1:7" ht="31.5" x14ac:dyDescent="0.25">
      <c r="A119" s="33">
        <v>17</v>
      </c>
      <c r="B119" s="31" t="s">
        <v>86</v>
      </c>
      <c r="C119" s="37" t="s">
        <v>69</v>
      </c>
      <c r="D119" s="50">
        <v>67848.399999999994</v>
      </c>
      <c r="E119" s="50">
        <v>68177.2</v>
      </c>
      <c r="F119" s="50">
        <f t="shared" si="18"/>
        <v>328.80000000000291</v>
      </c>
      <c r="G119" s="50">
        <f t="shared" si="19"/>
        <v>0.48460980656876984</v>
      </c>
    </row>
    <row r="120" spans="1:7" ht="31.5" x14ac:dyDescent="0.25">
      <c r="A120" s="33">
        <v>18</v>
      </c>
      <c r="B120" s="31" t="s">
        <v>87</v>
      </c>
      <c r="C120" s="37" t="s">
        <v>27</v>
      </c>
      <c r="D120" s="37">
        <v>87</v>
      </c>
      <c r="E120" s="37">
        <v>93.9</v>
      </c>
      <c r="F120" s="37">
        <f t="shared" si="18"/>
        <v>6.9000000000000057</v>
      </c>
      <c r="G120" s="50">
        <f t="shared" si="19"/>
        <v>7.9310344827586192</v>
      </c>
    </row>
    <row r="121" spans="1:7" ht="47.25" x14ac:dyDescent="0.25">
      <c r="A121" s="33">
        <v>19</v>
      </c>
      <c r="B121" s="31" t="s">
        <v>256</v>
      </c>
      <c r="C121" s="37" t="s">
        <v>257</v>
      </c>
      <c r="D121" s="38">
        <v>1</v>
      </c>
      <c r="E121" s="38">
        <v>1</v>
      </c>
      <c r="F121" s="38">
        <f t="shared" si="18"/>
        <v>0</v>
      </c>
      <c r="G121" s="50">
        <v>100</v>
      </c>
    </row>
    <row r="122" spans="1:7" ht="31.5" x14ac:dyDescent="0.25">
      <c r="A122" s="33">
        <v>20</v>
      </c>
      <c r="B122" s="31" t="s">
        <v>258</v>
      </c>
      <c r="C122" s="37" t="s">
        <v>259</v>
      </c>
      <c r="D122" s="38">
        <v>100</v>
      </c>
      <c r="E122" s="38">
        <v>100</v>
      </c>
      <c r="F122" s="38">
        <f t="shared" si="18"/>
        <v>0</v>
      </c>
      <c r="G122" s="50">
        <v>100</v>
      </c>
    </row>
    <row r="123" spans="1:7" ht="47.25" x14ac:dyDescent="0.25">
      <c r="A123" s="33">
        <v>21</v>
      </c>
      <c r="B123" s="31" t="s">
        <v>284</v>
      </c>
      <c r="C123" s="37" t="s">
        <v>257</v>
      </c>
      <c r="D123" s="38">
        <v>1</v>
      </c>
      <c r="E123" s="38">
        <v>0</v>
      </c>
      <c r="F123" s="38">
        <f t="shared" si="18"/>
        <v>-1</v>
      </c>
      <c r="G123" s="50">
        <v>100</v>
      </c>
    </row>
    <row r="124" spans="1:7" ht="23.25" customHeight="1" x14ac:dyDescent="0.25">
      <c r="A124" s="28">
        <v>9</v>
      </c>
      <c r="B124" s="73" t="s">
        <v>22</v>
      </c>
      <c r="C124" s="74"/>
      <c r="D124" s="74"/>
      <c r="E124" s="74"/>
      <c r="F124" s="74"/>
      <c r="G124" s="74"/>
    </row>
    <row r="125" spans="1:7" ht="31.5" customHeight="1" x14ac:dyDescent="0.25">
      <c r="A125" s="23">
        <v>1</v>
      </c>
      <c r="B125" s="31" t="s">
        <v>88</v>
      </c>
      <c r="C125" s="23" t="s">
        <v>27</v>
      </c>
      <c r="D125" s="33">
        <v>7</v>
      </c>
      <c r="E125" s="58">
        <v>5</v>
      </c>
      <c r="F125" s="33">
        <f>E125-D125</f>
        <v>-2</v>
      </c>
      <c r="G125" s="34">
        <f>E125/D125*100-100</f>
        <v>-28.571428571428569</v>
      </c>
    </row>
    <row r="126" spans="1:7" ht="36" customHeight="1" x14ac:dyDescent="0.25">
      <c r="A126" s="23">
        <v>2</v>
      </c>
      <c r="B126" s="31" t="s">
        <v>38</v>
      </c>
      <c r="C126" s="23" t="s">
        <v>27</v>
      </c>
      <c r="D126" s="33">
        <v>87</v>
      </c>
      <c r="E126" s="33">
        <v>87</v>
      </c>
      <c r="F126" s="33">
        <f t="shared" ref="F126:F148" si="20">E126-D126</f>
        <v>0</v>
      </c>
      <c r="G126" s="34">
        <f t="shared" ref="G126:G148" si="21">E126/D126*100-100</f>
        <v>0</v>
      </c>
    </row>
    <row r="127" spans="1:7" ht="31.5" x14ac:dyDescent="0.25">
      <c r="A127" s="23">
        <v>3</v>
      </c>
      <c r="B127" s="31" t="s">
        <v>42</v>
      </c>
      <c r="C127" s="52" t="s">
        <v>89</v>
      </c>
      <c r="D127" s="33">
        <v>15</v>
      </c>
      <c r="E127" s="33">
        <v>15</v>
      </c>
      <c r="F127" s="33">
        <f t="shared" si="20"/>
        <v>0</v>
      </c>
      <c r="G127" s="34">
        <f t="shared" si="21"/>
        <v>0</v>
      </c>
    </row>
    <row r="128" spans="1:7" ht="35.25" customHeight="1" x14ac:dyDescent="0.25">
      <c r="A128" s="23">
        <v>4</v>
      </c>
      <c r="B128" s="31" t="s">
        <v>190</v>
      </c>
      <c r="C128" s="52" t="s">
        <v>27</v>
      </c>
      <c r="D128" s="33">
        <v>100</v>
      </c>
      <c r="E128" s="33">
        <v>100</v>
      </c>
      <c r="F128" s="33">
        <f t="shared" si="20"/>
        <v>0</v>
      </c>
      <c r="G128" s="34">
        <f t="shared" si="21"/>
        <v>0</v>
      </c>
    </row>
    <row r="129" spans="1:7" ht="33.75" customHeight="1" x14ac:dyDescent="0.25">
      <c r="A129" s="23">
        <v>5</v>
      </c>
      <c r="B129" s="31" t="s">
        <v>191</v>
      </c>
      <c r="C129" s="52" t="s">
        <v>27</v>
      </c>
      <c r="D129" s="34">
        <v>28</v>
      </c>
      <c r="E129" s="34">
        <v>43.7</v>
      </c>
      <c r="F129" s="34">
        <f t="shared" si="20"/>
        <v>15.700000000000003</v>
      </c>
      <c r="G129" s="34">
        <f t="shared" si="21"/>
        <v>56.071428571428584</v>
      </c>
    </row>
    <row r="130" spans="1:7" ht="31.5" x14ac:dyDescent="0.25">
      <c r="A130" s="23">
        <v>6</v>
      </c>
      <c r="B130" s="31" t="s">
        <v>192</v>
      </c>
      <c r="C130" s="52" t="s">
        <v>27</v>
      </c>
      <c r="D130" s="34">
        <v>14.2</v>
      </c>
      <c r="E130" s="34">
        <v>44</v>
      </c>
      <c r="F130" s="34">
        <f t="shared" si="20"/>
        <v>29.8</v>
      </c>
      <c r="G130" s="34">
        <f t="shared" si="21"/>
        <v>209.85915492957747</v>
      </c>
    </row>
    <row r="131" spans="1:7" ht="49.5" customHeight="1" x14ac:dyDescent="0.25">
      <c r="A131" s="23">
        <v>7</v>
      </c>
      <c r="B131" s="31" t="s">
        <v>193</v>
      </c>
      <c r="C131" s="52" t="s">
        <v>55</v>
      </c>
      <c r="D131" s="33">
        <v>7924</v>
      </c>
      <c r="E131" s="33">
        <v>8839</v>
      </c>
      <c r="F131" s="33">
        <f t="shared" si="20"/>
        <v>915</v>
      </c>
      <c r="G131" s="34">
        <f t="shared" si="21"/>
        <v>11.547198384654209</v>
      </c>
    </row>
    <row r="132" spans="1:7" ht="30" customHeight="1" x14ac:dyDescent="0.25">
      <c r="A132" s="23">
        <v>8</v>
      </c>
      <c r="B132" s="31" t="s">
        <v>197</v>
      </c>
      <c r="C132" s="52" t="s">
        <v>27</v>
      </c>
      <c r="D132" s="34">
        <v>7.6</v>
      </c>
      <c r="E132" s="34">
        <v>15.3</v>
      </c>
      <c r="F132" s="34">
        <f t="shared" si="20"/>
        <v>7.7000000000000011</v>
      </c>
      <c r="G132" s="34">
        <f t="shared" si="21"/>
        <v>101.31578947368425</v>
      </c>
    </row>
    <row r="133" spans="1:7" ht="33" customHeight="1" x14ac:dyDescent="0.25">
      <c r="A133" s="23">
        <v>9</v>
      </c>
      <c r="B133" s="31" t="s">
        <v>198</v>
      </c>
      <c r="C133" s="52" t="s">
        <v>57</v>
      </c>
      <c r="D133" s="33">
        <v>2</v>
      </c>
      <c r="E133" s="33">
        <v>3</v>
      </c>
      <c r="F133" s="33">
        <f t="shared" si="20"/>
        <v>1</v>
      </c>
      <c r="G133" s="34">
        <f t="shared" si="21"/>
        <v>50</v>
      </c>
    </row>
    <row r="134" spans="1:7" ht="19.5" customHeight="1" x14ac:dyDescent="0.25">
      <c r="A134" s="23">
        <v>10</v>
      </c>
      <c r="B134" s="31" t="s">
        <v>199</v>
      </c>
      <c r="C134" s="52" t="s">
        <v>57</v>
      </c>
      <c r="D134" s="33">
        <v>6847</v>
      </c>
      <c r="E134" s="58">
        <v>5580</v>
      </c>
      <c r="F134" s="33">
        <f t="shared" si="20"/>
        <v>-1267</v>
      </c>
      <c r="G134" s="34">
        <f t="shared" si="21"/>
        <v>-18.504454505622903</v>
      </c>
    </row>
    <row r="135" spans="1:7" ht="19.5" customHeight="1" x14ac:dyDescent="0.25">
      <c r="A135" s="23">
        <v>11</v>
      </c>
      <c r="B135" s="31" t="s">
        <v>200</v>
      </c>
      <c r="C135" s="52" t="s">
        <v>194</v>
      </c>
      <c r="D135" s="32">
        <v>1500.94</v>
      </c>
      <c r="E135" s="65">
        <v>1757.7</v>
      </c>
      <c r="F135" s="32">
        <f t="shared" si="20"/>
        <v>256.76</v>
      </c>
      <c r="G135" s="34">
        <f t="shared" si="21"/>
        <v>17.106613189068185</v>
      </c>
    </row>
    <row r="136" spans="1:7" ht="19.5" customHeight="1" x14ac:dyDescent="0.25">
      <c r="A136" s="23">
        <v>12</v>
      </c>
      <c r="B136" s="31" t="s">
        <v>201</v>
      </c>
      <c r="C136" s="52" t="s">
        <v>194</v>
      </c>
      <c r="D136" s="32">
        <v>321.79000000000002</v>
      </c>
      <c r="E136" s="65">
        <v>284.67</v>
      </c>
      <c r="F136" s="32">
        <f t="shared" si="20"/>
        <v>-37.120000000000005</v>
      </c>
      <c r="G136" s="34">
        <f t="shared" si="21"/>
        <v>-11.535473445414709</v>
      </c>
    </row>
    <row r="137" spans="1:7" ht="19.5" customHeight="1" x14ac:dyDescent="0.25">
      <c r="A137" s="23">
        <v>13</v>
      </c>
      <c r="B137" s="31" t="s">
        <v>202</v>
      </c>
      <c r="C137" s="52" t="s">
        <v>195</v>
      </c>
      <c r="D137" s="32">
        <v>4850</v>
      </c>
      <c r="E137" s="65">
        <v>4850</v>
      </c>
      <c r="F137" s="32">
        <f t="shared" si="20"/>
        <v>0</v>
      </c>
      <c r="G137" s="34">
        <f t="shared" si="21"/>
        <v>0</v>
      </c>
    </row>
    <row r="138" spans="1:7" ht="29.25" customHeight="1" x14ac:dyDescent="0.25">
      <c r="A138" s="23">
        <v>14</v>
      </c>
      <c r="B138" s="31" t="s">
        <v>39</v>
      </c>
      <c r="C138" s="52" t="s">
        <v>196</v>
      </c>
      <c r="D138" s="33">
        <v>520</v>
      </c>
      <c r="E138" s="58">
        <v>734</v>
      </c>
      <c r="F138" s="33">
        <f t="shared" si="20"/>
        <v>214</v>
      </c>
      <c r="G138" s="34">
        <f t="shared" si="21"/>
        <v>41.15384615384616</v>
      </c>
    </row>
    <row r="139" spans="1:7" ht="34.5" customHeight="1" x14ac:dyDescent="0.25">
      <c r="A139" s="23">
        <v>15</v>
      </c>
      <c r="B139" s="31" t="s">
        <v>40</v>
      </c>
      <c r="C139" s="52" t="s">
        <v>56</v>
      </c>
      <c r="D139" s="33">
        <v>54</v>
      </c>
      <c r="E139" s="58">
        <v>50</v>
      </c>
      <c r="F139" s="33">
        <f t="shared" si="20"/>
        <v>-4</v>
      </c>
      <c r="G139" s="34">
        <f t="shared" si="21"/>
        <v>-7.4074074074074048</v>
      </c>
    </row>
    <row r="140" spans="1:7" ht="19.5" customHeight="1" x14ac:dyDescent="0.25">
      <c r="A140" s="23">
        <v>16</v>
      </c>
      <c r="B140" s="31" t="s">
        <v>203</v>
      </c>
      <c r="C140" s="52" t="s">
        <v>27</v>
      </c>
      <c r="D140" s="34">
        <v>83</v>
      </c>
      <c r="E140" s="66">
        <v>80</v>
      </c>
      <c r="F140" s="34">
        <f t="shared" si="20"/>
        <v>-3</v>
      </c>
      <c r="G140" s="34">
        <f t="shared" si="21"/>
        <v>-3.6144578313252964</v>
      </c>
    </row>
    <row r="141" spans="1:7" ht="19.5" customHeight="1" x14ac:dyDescent="0.25">
      <c r="A141" s="23">
        <v>17</v>
      </c>
      <c r="B141" s="31" t="s">
        <v>91</v>
      </c>
      <c r="C141" s="52" t="s">
        <v>56</v>
      </c>
      <c r="D141" s="33">
        <v>27</v>
      </c>
      <c r="E141" s="58">
        <v>20</v>
      </c>
      <c r="F141" s="33">
        <f t="shared" si="20"/>
        <v>-7</v>
      </c>
      <c r="G141" s="34">
        <f t="shared" si="21"/>
        <v>-25.925925925925924</v>
      </c>
    </row>
    <row r="142" spans="1:7" ht="19.5" customHeight="1" x14ac:dyDescent="0.25">
      <c r="A142" s="23">
        <v>18</v>
      </c>
      <c r="B142" s="31" t="s">
        <v>204</v>
      </c>
      <c r="C142" s="52" t="s">
        <v>56</v>
      </c>
      <c r="D142" s="34">
        <v>397</v>
      </c>
      <c r="E142" s="66">
        <v>364</v>
      </c>
      <c r="F142" s="34">
        <f t="shared" si="20"/>
        <v>-33</v>
      </c>
      <c r="G142" s="34">
        <f t="shared" si="21"/>
        <v>-8.3123425692695321</v>
      </c>
    </row>
    <row r="143" spans="1:7" ht="33.75" customHeight="1" x14ac:dyDescent="0.25">
      <c r="A143" s="23">
        <v>19</v>
      </c>
      <c r="B143" s="31" t="s">
        <v>205</v>
      </c>
      <c r="C143" s="52" t="s">
        <v>27</v>
      </c>
      <c r="D143" s="34">
        <v>28.8</v>
      </c>
      <c r="E143" s="66">
        <v>30.6</v>
      </c>
      <c r="F143" s="34">
        <f t="shared" si="20"/>
        <v>1.8000000000000007</v>
      </c>
      <c r="G143" s="34">
        <f t="shared" si="21"/>
        <v>6.25</v>
      </c>
    </row>
    <row r="144" spans="1:7" ht="23.25" customHeight="1" x14ac:dyDescent="0.25">
      <c r="A144" s="23">
        <v>20</v>
      </c>
      <c r="B144" s="31" t="s">
        <v>206</v>
      </c>
      <c r="C144" s="52" t="s">
        <v>27</v>
      </c>
      <c r="D144" s="34">
        <v>28.4</v>
      </c>
      <c r="E144" s="66">
        <v>28.6</v>
      </c>
      <c r="F144" s="34">
        <f t="shared" si="20"/>
        <v>0.20000000000000284</v>
      </c>
      <c r="G144" s="34">
        <f t="shared" si="21"/>
        <v>0.70422535211267245</v>
      </c>
    </row>
    <row r="145" spans="1:7" ht="38.25" customHeight="1" x14ac:dyDescent="0.25">
      <c r="A145" s="23">
        <v>21</v>
      </c>
      <c r="B145" s="31" t="s">
        <v>207</v>
      </c>
      <c r="C145" s="52" t="s">
        <v>27</v>
      </c>
      <c r="D145" s="33">
        <v>88</v>
      </c>
      <c r="E145" s="33">
        <v>88</v>
      </c>
      <c r="F145" s="33">
        <f t="shared" si="20"/>
        <v>0</v>
      </c>
      <c r="G145" s="34">
        <f t="shared" si="21"/>
        <v>0</v>
      </c>
    </row>
    <row r="146" spans="1:7" ht="34.5" customHeight="1" x14ac:dyDescent="0.25">
      <c r="A146" s="23">
        <v>22</v>
      </c>
      <c r="B146" s="31" t="s">
        <v>208</v>
      </c>
      <c r="C146" s="52" t="s">
        <v>27</v>
      </c>
      <c r="D146" s="33">
        <v>65</v>
      </c>
      <c r="E146" s="33">
        <v>65</v>
      </c>
      <c r="F146" s="33">
        <f t="shared" si="20"/>
        <v>0</v>
      </c>
      <c r="G146" s="34">
        <f t="shared" si="21"/>
        <v>0</v>
      </c>
    </row>
    <row r="147" spans="1:7" ht="30.75" customHeight="1" x14ac:dyDescent="0.25">
      <c r="A147" s="23">
        <v>23</v>
      </c>
      <c r="B147" s="31" t="s">
        <v>222</v>
      </c>
      <c r="C147" s="52" t="s">
        <v>89</v>
      </c>
      <c r="D147" s="33">
        <v>45724</v>
      </c>
      <c r="E147" s="33">
        <v>45625</v>
      </c>
      <c r="F147" s="33">
        <f t="shared" si="20"/>
        <v>-99</v>
      </c>
      <c r="G147" s="34">
        <f t="shared" si="21"/>
        <v>-0.21651649024582298</v>
      </c>
    </row>
    <row r="148" spans="1:7" ht="33" customHeight="1" x14ac:dyDescent="0.25">
      <c r="A148" s="23">
        <v>24</v>
      </c>
      <c r="B148" s="31" t="s">
        <v>223</v>
      </c>
      <c r="C148" s="52" t="s">
        <v>209</v>
      </c>
      <c r="D148" s="33">
        <v>46</v>
      </c>
      <c r="E148" s="33">
        <v>46</v>
      </c>
      <c r="F148" s="33">
        <f t="shared" si="20"/>
        <v>0</v>
      </c>
      <c r="G148" s="34">
        <f t="shared" si="21"/>
        <v>0</v>
      </c>
    </row>
    <row r="149" spans="1:7" ht="33" customHeight="1" x14ac:dyDescent="0.25">
      <c r="A149" s="23">
        <v>25</v>
      </c>
      <c r="B149" s="31" t="s">
        <v>24</v>
      </c>
      <c r="C149" s="52" t="s">
        <v>27</v>
      </c>
      <c r="D149" s="33">
        <v>100</v>
      </c>
      <c r="E149" s="33">
        <v>100</v>
      </c>
      <c r="F149" s="33" t="s">
        <v>261</v>
      </c>
      <c r="G149" s="34" t="s">
        <v>261</v>
      </c>
    </row>
    <row r="150" spans="1:7" ht="30" customHeight="1" x14ac:dyDescent="0.25">
      <c r="A150" s="23">
        <v>26</v>
      </c>
      <c r="B150" s="31" t="s">
        <v>288</v>
      </c>
      <c r="C150" s="52" t="s">
        <v>25</v>
      </c>
      <c r="D150" s="33" t="s">
        <v>26</v>
      </c>
      <c r="E150" s="33" t="s">
        <v>26</v>
      </c>
      <c r="F150" s="34" t="s">
        <v>261</v>
      </c>
      <c r="G150" s="34" t="s">
        <v>261</v>
      </c>
    </row>
    <row r="151" spans="1:7" ht="24" customHeight="1" x14ac:dyDescent="0.25">
      <c r="A151" s="28">
        <v>10</v>
      </c>
      <c r="B151" s="73" t="s">
        <v>17</v>
      </c>
      <c r="C151" s="76"/>
      <c r="D151" s="76"/>
      <c r="E151" s="76"/>
      <c r="F151" s="76"/>
      <c r="G151" s="76"/>
    </row>
    <row r="152" spans="1:7" ht="47.25" x14ac:dyDescent="0.25">
      <c r="A152" s="23">
        <v>1</v>
      </c>
      <c r="B152" s="31" t="s">
        <v>92</v>
      </c>
      <c r="C152" s="23" t="s">
        <v>27</v>
      </c>
      <c r="D152" s="41">
        <v>59.5</v>
      </c>
      <c r="E152" s="41">
        <v>40</v>
      </c>
      <c r="F152" s="41">
        <f>E152-D152</f>
        <v>-19.5</v>
      </c>
      <c r="G152" s="41">
        <f>E152/D152*100-100</f>
        <v>-32.773109243697476</v>
      </c>
    </row>
    <row r="153" spans="1:7" ht="31.5" customHeight="1" x14ac:dyDescent="0.25">
      <c r="A153" s="23">
        <v>2</v>
      </c>
      <c r="B153" s="31" t="s">
        <v>93</v>
      </c>
      <c r="C153" s="23" t="s">
        <v>27</v>
      </c>
      <c r="D153" s="41">
        <v>3.3</v>
      </c>
      <c r="E153" s="41">
        <v>20.100000000000001</v>
      </c>
      <c r="F153" s="41">
        <f>E153-D153</f>
        <v>16.8</v>
      </c>
      <c r="G153" s="41">
        <f>E153/D153*100-100</f>
        <v>509.09090909090912</v>
      </c>
    </row>
    <row r="154" spans="1:7" ht="22.5" customHeight="1" x14ac:dyDescent="0.25">
      <c r="A154" s="28">
        <v>11</v>
      </c>
      <c r="B154" s="73" t="s">
        <v>18</v>
      </c>
      <c r="C154" s="74"/>
      <c r="D154" s="74"/>
      <c r="E154" s="74"/>
      <c r="F154" s="74"/>
      <c r="G154" s="74"/>
    </row>
    <row r="155" spans="1:7" ht="39" customHeight="1" x14ac:dyDescent="0.25">
      <c r="A155" s="23">
        <v>1</v>
      </c>
      <c r="B155" s="31" t="s">
        <v>211</v>
      </c>
      <c r="C155" s="23" t="s">
        <v>56</v>
      </c>
      <c r="D155" s="40">
        <v>10</v>
      </c>
      <c r="E155" s="40">
        <v>12</v>
      </c>
      <c r="F155" s="40">
        <f t="shared" ref="F155:F160" si="22">E155-D155</f>
        <v>2</v>
      </c>
      <c r="G155" s="41">
        <f t="shared" ref="G155:G160" si="23">E155/D155*100-100</f>
        <v>20</v>
      </c>
    </row>
    <row r="156" spans="1:7" ht="48.75" customHeight="1" x14ac:dyDescent="0.25">
      <c r="A156" s="23">
        <v>2</v>
      </c>
      <c r="B156" s="31" t="s">
        <v>212</v>
      </c>
      <c r="C156" s="23" t="s">
        <v>56</v>
      </c>
      <c r="D156" s="40">
        <v>1</v>
      </c>
      <c r="E156" s="40">
        <v>1</v>
      </c>
      <c r="F156" s="40">
        <f t="shared" si="22"/>
        <v>0</v>
      </c>
      <c r="G156" s="41">
        <f t="shared" si="23"/>
        <v>0</v>
      </c>
    </row>
    <row r="157" spans="1:7" ht="32.25" customHeight="1" x14ac:dyDescent="0.25">
      <c r="A157" s="23">
        <v>3</v>
      </c>
      <c r="B157" s="31" t="s">
        <v>94</v>
      </c>
      <c r="C157" s="23" t="s">
        <v>56</v>
      </c>
      <c r="D157" s="40">
        <v>21</v>
      </c>
      <c r="E157" s="40">
        <v>21</v>
      </c>
      <c r="F157" s="40">
        <f t="shared" si="22"/>
        <v>0</v>
      </c>
      <c r="G157" s="41">
        <f t="shared" si="23"/>
        <v>0</v>
      </c>
    </row>
    <row r="158" spans="1:7" ht="46.5" customHeight="1" x14ac:dyDescent="0.25">
      <c r="A158" s="23">
        <v>4</v>
      </c>
      <c r="B158" s="31" t="s">
        <v>95</v>
      </c>
      <c r="C158" s="23" t="s">
        <v>27</v>
      </c>
      <c r="D158" s="41">
        <v>9.1999999999999993</v>
      </c>
      <c r="E158" s="41">
        <v>9.1999999999999993</v>
      </c>
      <c r="F158" s="40">
        <f t="shared" si="22"/>
        <v>0</v>
      </c>
      <c r="G158" s="41">
        <f t="shared" si="23"/>
        <v>0</v>
      </c>
    </row>
    <row r="159" spans="1:7" ht="32.25" customHeight="1" x14ac:dyDescent="0.25">
      <c r="A159" s="23">
        <v>5</v>
      </c>
      <c r="B159" s="31" t="s">
        <v>111</v>
      </c>
      <c r="C159" s="23" t="s">
        <v>56</v>
      </c>
      <c r="D159" s="40">
        <v>17</v>
      </c>
      <c r="E159" s="40">
        <v>21</v>
      </c>
      <c r="F159" s="40">
        <f t="shared" si="22"/>
        <v>4</v>
      </c>
      <c r="G159" s="41">
        <f t="shared" si="23"/>
        <v>23.529411764705884</v>
      </c>
    </row>
    <row r="160" spans="1:7" ht="34.5" customHeight="1" x14ac:dyDescent="0.25">
      <c r="A160" s="23">
        <v>6</v>
      </c>
      <c r="B160" s="31" t="s">
        <v>112</v>
      </c>
      <c r="C160" s="23" t="s">
        <v>56</v>
      </c>
      <c r="D160" s="40">
        <v>95</v>
      </c>
      <c r="E160" s="40">
        <v>90</v>
      </c>
      <c r="F160" s="40">
        <f t="shared" si="22"/>
        <v>-5</v>
      </c>
      <c r="G160" s="41">
        <f t="shared" si="23"/>
        <v>-5.2631578947368496</v>
      </c>
    </row>
    <row r="161" spans="1:7" ht="26.25" customHeight="1" x14ac:dyDescent="0.25">
      <c r="A161" s="28">
        <v>12</v>
      </c>
      <c r="B161" s="73" t="s">
        <v>19</v>
      </c>
      <c r="C161" s="74"/>
      <c r="D161" s="74"/>
      <c r="E161" s="74"/>
      <c r="F161" s="74"/>
      <c r="G161" s="74"/>
    </row>
    <row r="162" spans="1:7" ht="23.25" customHeight="1" x14ac:dyDescent="0.25">
      <c r="A162" s="23">
        <v>1</v>
      </c>
      <c r="B162" s="31" t="s">
        <v>225</v>
      </c>
      <c r="C162" s="23" t="s">
        <v>96</v>
      </c>
      <c r="D162" s="32">
        <v>5878.33</v>
      </c>
      <c r="E162" s="32">
        <v>4731.152</v>
      </c>
      <c r="F162" s="32">
        <f>E162-D162</f>
        <v>-1147.1779999999999</v>
      </c>
      <c r="G162" s="34">
        <f>E162/D162*100-100</f>
        <v>-19.51537256329604</v>
      </c>
    </row>
    <row r="163" spans="1:7" ht="20.25" customHeight="1" x14ac:dyDescent="0.25">
      <c r="A163" s="23">
        <v>2</v>
      </c>
      <c r="B163" s="31" t="s">
        <v>226</v>
      </c>
      <c r="C163" s="23" t="s">
        <v>43</v>
      </c>
      <c r="D163" s="32">
        <v>54.38</v>
      </c>
      <c r="E163" s="32">
        <v>54.38</v>
      </c>
      <c r="F163" s="32">
        <f t="shared" ref="F163:F165" si="24">E163-D163</f>
        <v>0</v>
      </c>
      <c r="G163" s="34">
        <f t="shared" ref="G163:G165" si="25">E163/D163*100-100</f>
        <v>0</v>
      </c>
    </row>
    <row r="164" spans="1:7" ht="47.25" x14ac:dyDescent="0.25">
      <c r="A164" s="23">
        <v>3</v>
      </c>
      <c r="B164" s="31" t="s">
        <v>294</v>
      </c>
      <c r="C164" s="23" t="s">
        <v>27</v>
      </c>
      <c r="D164" s="32">
        <v>16.04</v>
      </c>
      <c r="E164" s="32">
        <v>16.04</v>
      </c>
      <c r="F164" s="32">
        <f t="shared" si="24"/>
        <v>0</v>
      </c>
      <c r="G164" s="34">
        <f t="shared" si="25"/>
        <v>0</v>
      </c>
    </row>
    <row r="165" spans="1:7" ht="32.25" customHeight="1" x14ac:dyDescent="0.25">
      <c r="A165" s="23">
        <v>4</v>
      </c>
      <c r="B165" s="31" t="s">
        <v>293</v>
      </c>
      <c r="C165" s="23" t="s">
        <v>43</v>
      </c>
      <c r="D165" s="35">
        <v>45.658000000000001</v>
      </c>
      <c r="E165" s="35">
        <v>45.658000000000001</v>
      </c>
      <c r="F165" s="35">
        <f t="shared" si="24"/>
        <v>0</v>
      </c>
      <c r="G165" s="34">
        <f t="shared" si="25"/>
        <v>0</v>
      </c>
    </row>
    <row r="166" spans="1:7" ht="49.5" customHeight="1" x14ac:dyDescent="0.25">
      <c r="A166" s="23">
        <v>5</v>
      </c>
      <c r="B166" s="31" t="s">
        <v>285</v>
      </c>
      <c r="C166" s="23" t="s">
        <v>43</v>
      </c>
      <c r="D166" s="35">
        <v>6.4059999999999997</v>
      </c>
      <c r="E166" s="35">
        <v>6.4059999999999997</v>
      </c>
      <c r="F166" s="35">
        <f>E166-D166</f>
        <v>0</v>
      </c>
      <c r="G166" s="34">
        <f>E166/D166*100-100</f>
        <v>0</v>
      </c>
    </row>
    <row r="167" spans="1:7" ht="49.5" customHeight="1" x14ac:dyDescent="0.25">
      <c r="A167" s="23">
        <v>6</v>
      </c>
      <c r="B167" s="31" t="s">
        <v>286</v>
      </c>
      <c r="C167" s="23" t="s">
        <v>43</v>
      </c>
      <c r="D167" s="35">
        <v>8.7219999999999995</v>
      </c>
      <c r="E167" s="35">
        <v>8.7219999999999995</v>
      </c>
      <c r="F167" s="35">
        <f t="shared" ref="F167:F168" si="26">E167-D167</f>
        <v>0</v>
      </c>
      <c r="G167" s="34">
        <f t="shared" ref="G167:G168" si="27">E167/D167*100-100</f>
        <v>0</v>
      </c>
    </row>
    <row r="168" spans="1:7" ht="48.75" customHeight="1" x14ac:dyDescent="0.25">
      <c r="A168" s="23">
        <v>7</v>
      </c>
      <c r="B168" s="31" t="s">
        <v>287</v>
      </c>
      <c r="C168" s="23" t="s">
        <v>27</v>
      </c>
      <c r="D168" s="32">
        <v>83.96</v>
      </c>
      <c r="E168" s="32">
        <v>83.96</v>
      </c>
      <c r="F168" s="32">
        <f t="shared" si="26"/>
        <v>0</v>
      </c>
      <c r="G168" s="34">
        <f t="shared" si="27"/>
        <v>0</v>
      </c>
    </row>
    <row r="169" spans="1:7" ht="24.75" customHeight="1" x14ac:dyDescent="0.25">
      <c r="A169" s="28">
        <v>13</v>
      </c>
      <c r="B169" s="73" t="s">
        <v>20</v>
      </c>
      <c r="C169" s="75"/>
      <c r="D169" s="75"/>
      <c r="E169" s="75"/>
      <c r="F169" s="75"/>
      <c r="G169" s="75"/>
    </row>
    <row r="170" spans="1:7" ht="47.25" x14ac:dyDescent="0.25">
      <c r="A170" s="23">
        <v>1</v>
      </c>
      <c r="B170" s="31" t="s">
        <v>213</v>
      </c>
      <c r="C170" s="23" t="s">
        <v>25</v>
      </c>
      <c r="D170" s="23" t="s">
        <v>26</v>
      </c>
      <c r="E170" s="67" t="s">
        <v>26</v>
      </c>
      <c r="F170" s="23" t="s">
        <v>261</v>
      </c>
      <c r="G170" s="23" t="s">
        <v>261</v>
      </c>
    </row>
    <row r="171" spans="1:7" ht="33.75" customHeight="1" x14ac:dyDescent="0.25">
      <c r="A171" s="23">
        <v>2</v>
      </c>
      <c r="B171" s="31" t="s">
        <v>214</v>
      </c>
      <c r="C171" s="23" t="s">
        <v>25</v>
      </c>
      <c r="D171" s="23" t="s">
        <v>26</v>
      </c>
      <c r="E171" s="67" t="s">
        <v>26</v>
      </c>
      <c r="F171" s="23" t="s">
        <v>261</v>
      </c>
      <c r="G171" s="23" t="s">
        <v>261</v>
      </c>
    </row>
    <row r="172" spans="1:7" ht="31.5" x14ac:dyDescent="0.25">
      <c r="A172" s="23">
        <v>3</v>
      </c>
      <c r="B172" s="31" t="s">
        <v>97</v>
      </c>
      <c r="C172" s="23" t="s">
        <v>27</v>
      </c>
      <c r="D172" s="39" t="s">
        <v>289</v>
      </c>
      <c r="E172" s="68">
        <v>104</v>
      </c>
      <c r="F172" s="41">
        <f>E172-95</f>
        <v>9</v>
      </c>
      <c r="G172" s="41">
        <f>(E172/95)*100-100</f>
        <v>9.4736842105263293</v>
      </c>
    </row>
    <row r="173" spans="1:7" ht="31.5" x14ac:dyDescent="0.25">
      <c r="A173" s="23">
        <v>4</v>
      </c>
      <c r="B173" s="31" t="s">
        <v>98</v>
      </c>
      <c r="C173" s="23" t="s">
        <v>27</v>
      </c>
      <c r="D173" s="41">
        <v>80</v>
      </c>
      <c r="E173" s="68">
        <v>98</v>
      </c>
      <c r="F173" s="41">
        <f>E173-D173</f>
        <v>18</v>
      </c>
      <c r="G173" s="41">
        <f>E173/D173*100-100</f>
        <v>22.500000000000014</v>
      </c>
    </row>
    <row r="174" spans="1:7" ht="33" customHeight="1" x14ac:dyDescent="0.25">
      <c r="A174" s="23">
        <v>5</v>
      </c>
      <c r="B174" s="31" t="s">
        <v>99</v>
      </c>
      <c r="C174" s="23" t="s">
        <v>27</v>
      </c>
      <c r="D174" s="41">
        <v>100</v>
      </c>
      <c r="E174" s="68">
        <v>100</v>
      </c>
      <c r="F174" s="41">
        <f>E174-D174</f>
        <v>0</v>
      </c>
      <c r="G174" s="41">
        <f>E174/D174*100-100</f>
        <v>0</v>
      </c>
    </row>
    <row r="175" spans="1:7" ht="20.25" customHeight="1" x14ac:dyDescent="0.25">
      <c r="A175" s="23">
        <v>6</v>
      </c>
      <c r="B175" s="31" t="s">
        <v>215</v>
      </c>
      <c r="C175" s="23" t="s">
        <v>25</v>
      </c>
      <c r="D175" s="39" t="s">
        <v>26</v>
      </c>
      <c r="E175" s="67" t="s">
        <v>26</v>
      </c>
      <c r="F175" s="41" t="s">
        <v>261</v>
      </c>
      <c r="G175" s="41" t="s">
        <v>261</v>
      </c>
    </row>
    <row r="176" spans="1:7" ht="20.25" hidden="1" customHeight="1" x14ac:dyDescent="0.25">
      <c r="A176" s="23">
        <v>7</v>
      </c>
      <c r="B176" s="31" t="s">
        <v>46</v>
      </c>
      <c r="C176" s="23" t="s">
        <v>57</v>
      </c>
      <c r="D176" s="40">
        <v>0</v>
      </c>
      <c r="E176" s="67">
        <v>0</v>
      </c>
      <c r="F176" s="41">
        <f t="shared" ref="F176:F177" si="28">E176-D176</f>
        <v>0</v>
      </c>
      <c r="G176" s="41" t="e">
        <f t="shared" ref="G176" si="29">E176/D176*100-100</f>
        <v>#DIV/0!</v>
      </c>
    </row>
    <row r="177" spans="1:7" ht="20.25" customHeight="1" x14ac:dyDescent="0.25">
      <c r="A177" s="23">
        <v>7</v>
      </c>
      <c r="B177" s="31" t="s">
        <v>46</v>
      </c>
      <c r="C177" s="23"/>
      <c r="D177" s="40">
        <v>0</v>
      </c>
      <c r="E177" s="67">
        <v>0</v>
      </c>
      <c r="F177" s="41">
        <f t="shared" si="28"/>
        <v>0</v>
      </c>
      <c r="G177" s="41" t="s">
        <v>261</v>
      </c>
    </row>
    <row r="178" spans="1:7" ht="18.75" customHeight="1" x14ac:dyDescent="0.25">
      <c r="A178" s="23">
        <v>8</v>
      </c>
      <c r="B178" s="31" t="s">
        <v>216</v>
      </c>
      <c r="C178" s="23" t="s">
        <v>25</v>
      </c>
      <c r="D178" s="39" t="s">
        <v>26</v>
      </c>
      <c r="E178" s="69" t="s">
        <v>26</v>
      </c>
      <c r="F178" s="41" t="s">
        <v>261</v>
      </c>
      <c r="G178" s="41" t="s">
        <v>261</v>
      </c>
    </row>
    <row r="179" spans="1:7" ht="18" customHeight="1" x14ac:dyDescent="0.25">
      <c r="A179" s="23">
        <v>9</v>
      </c>
      <c r="B179" s="31" t="s">
        <v>217</v>
      </c>
      <c r="C179" s="23" t="s">
        <v>25</v>
      </c>
      <c r="D179" s="39" t="s">
        <v>26</v>
      </c>
      <c r="E179" s="69" t="s">
        <v>26</v>
      </c>
      <c r="F179" s="41" t="s">
        <v>261</v>
      </c>
      <c r="G179" s="41" t="s">
        <v>261</v>
      </c>
    </row>
    <row r="180" spans="1:7" ht="31.5" x14ac:dyDescent="0.25">
      <c r="A180" s="23">
        <v>10</v>
      </c>
      <c r="B180" s="31" t="s">
        <v>100</v>
      </c>
      <c r="C180" s="23" t="s">
        <v>27</v>
      </c>
      <c r="D180" s="40">
        <v>90</v>
      </c>
      <c r="E180" s="67">
        <v>90</v>
      </c>
      <c r="F180" s="41" t="s">
        <v>261</v>
      </c>
      <c r="G180" s="41" t="s">
        <v>261</v>
      </c>
    </row>
    <row r="181" spans="1:7" ht="47.25" x14ac:dyDescent="0.25">
      <c r="A181" s="23">
        <v>11</v>
      </c>
      <c r="B181" s="31" t="s">
        <v>101</v>
      </c>
      <c r="C181" s="23" t="s">
        <v>27</v>
      </c>
      <c r="D181" s="40">
        <v>100</v>
      </c>
      <c r="E181" s="67">
        <v>100</v>
      </c>
      <c r="F181" s="41">
        <f t="shared" ref="F181:F182" si="30">E181-D181</f>
        <v>0</v>
      </c>
      <c r="G181" s="41">
        <f t="shared" ref="G181:G182" si="31">E181/D181*100-100</f>
        <v>0</v>
      </c>
    </row>
    <row r="182" spans="1:7" ht="31.5" x14ac:dyDescent="0.25">
      <c r="A182" s="23">
        <v>12</v>
      </c>
      <c r="B182" s="31" t="s">
        <v>102</v>
      </c>
      <c r="C182" s="23" t="s">
        <v>55</v>
      </c>
      <c r="D182" s="23">
        <v>1435</v>
      </c>
      <c r="E182" s="67">
        <v>1435</v>
      </c>
      <c r="F182" s="41">
        <f t="shared" si="30"/>
        <v>0</v>
      </c>
      <c r="G182" s="41">
        <f t="shared" si="31"/>
        <v>0</v>
      </c>
    </row>
    <row r="183" spans="1:7" ht="26.25" customHeight="1" x14ac:dyDescent="0.25">
      <c r="A183" s="28">
        <v>14</v>
      </c>
      <c r="B183" s="73" t="s">
        <v>21</v>
      </c>
      <c r="C183" s="74"/>
      <c r="D183" s="74"/>
      <c r="E183" s="74"/>
      <c r="F183" s="74"/>
      <c r="G183" s="74"/>
    </row>
    <row r="184" spans="1:7" ht="50.25" customHeight="1" x14ac:dyDescent="0.25">
      <c r="A184" s="23">
        <v>1</v>
      </c>
      <c r="B184" s="31" t="s">
        <v>218</v>
      </c>
      <c r="C184" s="23" t="s">
        <v>27</v>
      </c>
      <c r="D184" s="41">
        <v>100</v>
      </c>
      <c r="E184" s="41">
        <v>90</v>
      </c>
      <c r="F184" s="41">
        <f>E184-D184</f>
        <v>-10</v>
      </c>
      <c r="G184" s="41">
        <f>E184/D184*100-100</f>
        <v>-10</v>
      </c>
    </row>
    <row r="185" spans="1:7" ht="31.5" x14ac:dyDescent="0.25">
      <c r="A185" s="23">
        <v>2</v>
      </c>
      <c r="B185" s="31" t="s">
        <v>219</v>
      </c>
      <c r="C185" s="23" t="s">
        <v>27</v>
      </c>
      <c r="D185" s="41">
        <v>0.2</v>
      </c>
      <c r="E185" s="41">
        <v>0.3</v>
      </c>
      <c r="F185" s="41">
        <f t="shared" ref="F185:F190" si="32">E185-D185</f>
        <v>9.9999999999999978E-2</v>
      </c>
      <c r="G185" s="41">
        <f t="shared" ref="G185:G190" si="33">E185/D185*100-100</f>
        <v>49.999999999999972</v>
      </c>
    </row>
    <row r="186" spans="1:7" ht="50.25" customHeight="1" x14ac:dyDescent="0.25">
      <c r="A186" s="23">
        <v>3</v>
      </c>
      <c r="B186" s="54" t="s">
        <v>103</v>
      </c>
      <c r="C186" s="23" t="s">
        <v>27</v>
      </c>
      <c r="D186" s="39">
        <v>100</v>
      </c>
      <c r="E186" s="39">
        <v>96</v>
      </c>
      <c r="F186" s="39">
        <f t="shared" si="32"/>
        <v>-4</v>
      </c>
      <c r="G186" s="41">
        <f t="shared" si="33"/>
        <v>-4</v>
      </c>
    </row>
    <row r="187" spans="1:7" ht="49.5" customHeight="1" x14ac:dyDescent="0.25">
      <c r="A187" s="23">
        <v>4</v>
      </c>
      <c r="B187" s="54" t="s">
        <v>104</v>
      </c>
      <c r="C187" s="23" t="s">
        <v>27</v>
      </c>
      <c r="D187" s="39">
        <v>100</v>
      </c>
      <c r="E187" s="39">
        <v>96.29</v>
      </c>
      <c r="F187" s="39">
        <f t="shared" si="32"/>
        <v>-3.7099999999999937</v>
      </c>
      <c r="G187" s="41">
        <f t="shared" si="33"/>
        <v>-3.7099999999999937</v>
      </c>
    </row>
    <row r="188" spans="1:7" s="57" customFormat="1" ht="23.25" customHeight="1" x14ac:dyDescent="0.25">
      <c r="A188" s="28">
        <v>15</v>
      </c>
      <c r="B188" s="70" t="s">
        <v>164</v>
      </c>
      <c r="C188" s="71"/>
      <c r="D188" s="71"/>
      <c r="E188" s="71"/>
      <c r="F188" s="71"/>
      <c r="G188" s="72"/>
    </row>
    <row r="189" spans="1:7" ht="31.5" x14ac:dyDescent="0.25">
      <c r="A189" s="23">
        <v>1</v>
      </c>
      <c r="B189" s="31" t="s">
        <v>220</v>
      </c>
      <c r="C189" s="23" t="s">
        <v>55</v>
      </c>
      <c r="D189" s="23">
        <v>64</v>
      </c>
      <c r="E189" s="23">
        <v>56</v>
      </c>
      <c r="F189" s="40">
        <f t="shared" si="32"/>
        <v>-8</v>
      </c>
      <c r="G189" s="41">
        <f t="shared" si="33"/>
        <v>-12.5</v>
      </c>
    </row>
    <row r="190" spans="1:7" ht="47.25" x14ac:dyDescent="0.25">
      <c r="A190" s="23">
        <v>2</v>
      </c>
      <c r="B190" s="31" t="s">
        <v>221</v>
      </c>
      <c r="C190" s="23" t="s">
        <v>55</v>
      </c>
      <c r="D190" s="23">
        <v>24</v>
      </c>
      <c r="E190" s="23">
        <v>86</v>
      </c>
      <c r="F190" s="40">
        <f t="shared" si="32"/>
        <v>62</v>
      </c>
      <c r="G190" s="41">
        <f t="shared" si="33"/>
        <v>258.33333333333337</v>
      </c>
    </row>
  </sheetData>
  <mergeCells count="22">
    <mergeCell ref="D3:E3"/>
    <mergeCell ref="F3:G3"/>
    <mergeCell ref="A1:G1"/>
    <mergeCell ref="C3:C4"/>
    <mergeCell ref="B3:B4"/>
    <mergeCell ref="A3:A4"/>
    <mergeCell ref="E2:G2"/>
    <mergeCell ref="B6:G6"/>
    <mergeCell ref="B124:G124"/>
    <mergeCell ref="B102:G102"/>
    <mergeCell ref="B93:G93"/>
    <mergeCell ref="B63:G63"/>
    <mergeCell ref="B58:G58"/>
    <mergeCell ref="B188:G188"/>
    <mergeCell ref="B50:G50"/>
    <mergeCell ref="B41:G41"/>
    <mergeCell ref="B30:G30"/>
    <mergeCell ref="B169:G169"/>
    <mergeCell ref="B183:G183"/>
    <mergeCell ref="B161:G161"/>
    <mergeCell ref="B154:G154"/>
    <mergeCell ref="B151:G151"/>
  </mergeCells>
  <pageMargins left="0.31496062992125984" right="0.31496062992125984" top="0.74803149606299213" bottom="0.74803149606299213" header="0.31496062992125984" footer="0.31496062992125984"/>
  <pageSetup paperSize="9" scale="1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5"/>
  <sheetViews>
    <sheetView zoomScale="80" zoomScaleNormal="80" workbookViewId="0">
      <selection activeCell="P21" sqref="P21"/>
    </sheetView>
  </sheetViews>
  <sheetFormatPr defaultColWidth="9.140625" defaultRowHeight="15" x14ac:dyDescent="0.25"/>
  <cols>
    <col min="1" max="1" width="7.28515625" style="1" customWidth="1"/>
    <col min="2" max="2" width="84.7109375" style="1" customWidth="1"/>
    <col min="3" max="4" width="16.140625" style="1" customWidth="1"/>
    <col min="5" max="5" width="17.28515625" style="1" customWidth="1"/>
    <col min="6" max="6" width="18.28515625" style="1" customWidth="1"/>
    <col min="7" max="16384" width="9.140625" style="1"/>
  </cols>
  <sheetData>
    <row r="1" spans="1:6" x14ac:dyDescent="0.25">
      <c r="A1" s="90" t="s">
        <v>304</v>
      </c>
      <c r="B1" s="90"/>
      <c r="C1" s="90"/>
      <c r="D1" s="90"/>
      <c r="E1" s="90"/>
      <c r="F1" s="90"/>
    </row>
    <row r="2" spans="1:6" ht="14.25" customHeight="1" x14ac:dyDescent="0.25">
      <c r="A2" s="90"/>
      <c r="B2" s="90"/>
      <c r="C2" s="90"/>
      <c r="D2" s="90"/>
      <c r="E2" s="90"/>
      <c r="F2" s="90"/>
    </row>
    <row r="3" spans="1:6" ht="15.75" thickBot="1" x14ac:dyDescent="0.3">
      <c r="E3" s="89" t="s">
        <v>44</v>
      </c>
      <c r="F3" s="89"/>
    </row>
    <row r="4" spans="1:6" ht="15.75" x14ac:dyDescent="0.25">
      <c r="A4" s="91" t="s">
        <v>0</v>
      </c>
      <c r="B4" s="94" t="s">
        <v>9</v>
      </c>
      <c r="C4" s="100" t="s">
        <v>23</v>
      </c>
      <c r="D4" s="100"/>
      <c r="E4" s="100"/>
      <c r="F4" s="101"/>
    </row>
    <row r="5" spans="1:6" ht="15.75" customHeight="1" x14ac:dyDescent="0.25">
      <c r="A5" s="92"/>
      <c r="B5" s="95"/>
      <c r="C5" s="97" t="s">
        <v>8</v>
      </c>
      <c r="D5" s="97" t="s">
        <v>2</v>
      </c>
      <c r="E5" s="87" t="s">
        <v>3</v>
      </c>
      <c r="F5" s="88"/>
    </row>
    <row r="6" spans="1:6" ht="34.5" customHeight="1" x14ac:dyDescent="0.25">
      <c r="A6" s="93"/>
      <c r="B6" s="96"/>
      <c r="C6" s="98"/>
      <c r="D6" s="99"/>
      <c r="E6" s="64" t="s">
        <v>7</v>
      </c>
      <c r="F6" s="2" t="s">
        <v>5</v>
      </c>
    </row>
    <row r="7" spans="1:6" ht="15.75" x14ac:dyDescent="0.25">
      <c r="A7" s="3">
        <v>1</v>
      </c>
      <c r="B7" s="62">
        <v>2</v>
      </c>
      <c r="C7" s="62">
        <v>3</v>
      </c>
      <c r="D7" s="62">
        <v>4</v>
      </c>
      <c r="E7" s="62">
        <v>5</v>
      </c>
      <c r="F7" s="63">
        <v>6</v>
      </c>
    </row>
    <row r="8" spans="1:6" ht="23.25" customHeight="1" x14ac:dyDescent="0.25">
      <c r="A8" s="11">
        <v>1</v>
      </c>
      <c r="B8" s="102" t="s">
        <v>10</v>
      </c>
      <c r="C8" s="103"/>
      <c r="D8" s="103"/>
      <c r="E8" s="103"/>
      <c r="F8" s="104"/>
    </row>
    <row r="9" spans="1:6" ht="31.5" x14ac:dyDescent="0.25">
      <c r="A9" s="12">
        <v>1</v>
      </c>
      <c r="B9" s="16" t="s">
        <v>113</v>
      </c>
      <c r="C9" s="43">
        <v>244852.51730000001</v>
      </c>
      <c r="D9" s="43">
        <v>93939.058619999996</v>
      </c>
      <c r="E9" s="43">
        <f t="shared" ref="E9:E21" si="0">D9-C9</f>
        <v>-150913.45868000001</v>
      </c>
      <c r="F9" s="4">
        <f t="shared" ref="F9:F21" si="1">D9/C9*100-100</f>
        <v>-61.634432165178318</v>
      </c>
    </row>
    <row r="10" spans="1:6" ht="31.5" x14ac:dyDescent="0.25">
      <c r="A10" s="12">
        <v>2</v>
      </c>
      <c r="B10" s="16" t="s">
        <v>114</v>
      </c>
      <c r="C10" s="43">
        <v>399.5</v>
      </c>
      <c r="D10" s="43">
        <v>371.51916999999997</v>
      </c>
      <c r="E10" s="43">
        <f t="shared" si="0"/>
        <v>-27.980830000000026</v>
      </c>
      <c r="F10" s="4">
        <f t="shared" si="1"/>
        <v>-7.003962453066336</v>
      </c>
    </row>
    <row r="11" spans="1:6" ht="31.5" customHeight="1" x14ac:dyDescent="0.25">
      <c r="A11" s="12">
        <v>3</v>
      </c>
      <c r="B11" s="16" t="s">
        <v>115</v>
      </c>
      <c r="C11" s="43">
        <v>116623.041</v>
      </c>
      <c r="D11" s="43">
        <v>103591.19358000001</v>
      </c>
      <c r="E11" s="43">
        <f t="shared" si="0"/>
        <v>-13031.847419999991</v>
      </c>
      <c r="F11" s="4">
        <f t="shared" si="1"/>
        <v>-11.174333397806009</v>
      </c>
    </row>
    <row r="12" spans="1:6" ht="24.75" customHeight="1" x14ac:dyDescent="0.25">
      <c r="A12" s="12">
        <v>4</v>
      </c>
      <c r="B12" s="16" t="s">
        <v>227</v>
      </c>
      <c r="C12" s="43">
        <v>2792.9119999999998</v>
      </c>
      <c r="D12" s="43">
        <v>1812.0192</v>
      </c>
      <c r="E12" s="43">
        <f t="shared" si="0"/>
        <v>-980.89279999999985</v>
      </c>
      <c r="F12" s="4">
        <f t="shared" si="1"/>
        <v>-35.120791489312936</v>
      </c>
    </row>
    <row r="13" spans="1:6" ht="24" customHeight="1" x14ac:dyDescent="0.25">
      <c r="A13" s="12">
        <v>5</v>
      </c>
      <c r="B13" s="16" t="s">
        <v>116</v>
      </c>
      <c r="C13" s="43">
        <v>30265.257000000001</v>
      </c>
      <c r="D13" s="43">
        <v>18318.382369999999</v>
      </c>
      <c r="E13" s="43">
        <f t="shared" si="0"/>
        <v>-11946.874630000002</v>
      </c>
      <c r="F13" s="4">
        <f t="shared" si="1"/>
        <v>-39.473891234427647</v>
      </c>
    </row>
    <row r="14" spans="1:6" ht="21.75" customHeight="1" x14ac:dyDescent="0.25">
      <c r="A14" s="12">
        <v>6</v>
      </c>
      <c r="B14" s="16" t="s">
        <v>117</v>
      </c>
      <c r="C14" s="43">
        <v>6012.607</v>
      </c>
      <c r="D14" s="43">
        <v>967.05858999999998</v>
      </c>
      <c r="E14" s="43">
        <f t="shared" si="0"/>
        <v>-5045.5484100000003</v>
      </c>
      <c r="F14" s="4">
        <f t="shared" si="1"/>
        <v>-83.916151679296519</v>
      </c>
    </row>
    <row r="15" spans="1:6" ht="24.75" customHeight="1" x14ac:dyDescent="0.25">
      <c r="A15" s="12">
        <v>7</v>
      </c>
      <c r="B15" s="16" t="s">
        <v>118</v>
      </c>
      <c r="C15" s="43">
        <v>14196.004999999999</v>
      </c>
      <c r="D15" s="43">
        <v>13963.6085</v>
      </c>
      <c r="E15" s="43">
        <f t="shared" si="0"/>
        <v>-232.39649999999892</v>
      </c>
      <c r="F15" s="4">
        <f t="shared" si="1"/>
        <v>-1.6370556364272915</v>
      </c>
    </row>
    <row r="16" spans="1:6" ht="19.5" customHeight="1" x14ac:dyDescent="0.25">
      <c r="A16" s="12">
        <v>8</v>
      </c>
      <c r="B16" s="16" t="s">
        <v>119</v>
      </c>
      <c r="C16" s="43">
        <v>139593.33199999999</v>
      </c>
      <c r="D16" s="43">
        <v>121924.71584999999</v>
      </c>
      <c r="E16" s="43">
        <f t="shared" si="0"/>
        <v>-17668.616150000002</v>
      </c>
      <c r="F16" s="4">
        <f t="shared" si="1"/>
        <v>-12.657206398655205</v>
      </c>
    </row>
    <row r="17" spans="1:6" ht="20.25" customHeight="1" x14ac:dyDescent="0.25">
      <c r="A17" s="12">
        <v>9</v>
      </c>
      <c r="B17" s="16" t="s">
        <v>120</v>
      </c>
      <c r="C17" s="43">
        <v>48009.955999999998</v>
      </c>
      <c r="D17" s="43">
        <v>25009.456549999999</v>
      </c>
      <c r="E17" s="43">
        <f t="shared" si="0"/>
        <v>-23000.499449999999</v>
      </c>
      <c r="F17" s="4">
        <f t="shared" si="1"/>
        <v>-47.907770317473322</v>
      </c>
    </row>
    <row r="18" spans="1:6" ht="20.25" customHeight="1" x14ac:dyDescent="0.25">
      <c r="A18" s="12">
        <v>10</v>
      </c>
      <c r="B18" s="16" t="s">
        <v>121</v>
      </c>
      <c r="C18" s="43">
        <v>244049.576</v>
      </c>
      <c r="D18" s="43">
        <v>225881.74497999999</v>
      </c>
      <c r="E18" s="43">
        <f t="shared" si="0"/>
        <v>-18167.831020000012</v>
      </c>
      <c r="F18" s="4">
        <f t="shared" si="1"/>
        <v>-7.4443198458988604</v>
      </c>
    </row>
    <row r="19" spans="1:6" ht="20.25" customHeight="1" x14ac:dyDescent="0.25">
      <c r="A19" s="12">
        <v>11</v>
      </c>
      <c r="B19" s="16" t="s">
        <v>250</v>
      </c>
      <c r="C19" s="43">
        <v>5412.3190000000004</v>
      </c>
      <c r="D19" s="43">
        <v>5362.6886500000001</v>
      </c>
      <c r="E19" s="43">
        <f t="shared" si="0"/>
        <v>-49.630350000000362</v>
      </c>
      <c r="F19" s="4">
        <f t="shared" si="1"/>
        <v>-0.91698863278384124</v>
      </c>
    </row>
    <row r="20" spans="1:6" ht="20.25" customHeight="1" x14ac:dyDescent="0.25">
      <c r="A20" s="12">
        <v>12</v>
      </c>
      <c r="B20" s="16" t="s">
        <v>280</v>
      </c>
      <c r="C20" s="43">
        <v>29263.37557</v>
      </c>
      <c r="D20" s="43">
        <v>23381.495849999999</v>
      </c>
      <c r="E20" s="43">
        <f t="shared" si="0"/>
        <v>-5881.8797200000008</v>
      </c>
      <c r="F20" s="4">
        <f t="shared" si="1"/>
        <v>-20.099799170229488</v>
      </c>
    </row>
    <row r="21" spans="1:6" ht="63" customHeight="1" x14ac:dyDescent="0.25">
      <c r="A21" s="12">
        <v>13</v>
      </c>
      <c r="B21" s="16" t="s">
        <v>305</v>
      </c>
      <c r="C21" s="43">
        <v>1556.269</v>
      </c>
      <c r="D21" s="43">
        <v>436.26600000000002</v>
      </c>
      <c r="E21" s="43">
        <f t="shared" si="0"/>
        <v>-1120.0029999999999</v>
      </c>
      <c r="F21" s="4">
        <f t="shared" si="1"/>
        <v>-71.967185621508875</v>
      </c>
    </row>
    <row r="22" spans="1:6" ht="18" customHeight="1" x14ac:dyDescent="0.25">
      <c r="A22" s="11"/>
      <c r="B22" s="42" t="s">
        <v>41</v>
      </c>
      <c r="C22" s="44">
        <f>SUM(C9:C21)</f>
        <v>883026.66687000007</v>
      </c>
      <c r="D22" s="44">
        <f>SUM(D9:D21)</f>
        <v>634959.20790999988</v>
      </c>
      <c r="E22" s="44">
        <f t="shared" ref="E22" si="2">D22-C22</f>
        <v>-248067.45896000019</v>
      </c>
      <c r="F22" s="5">
        <f>D22/C22*100-100</f>
        <v>-28.092861548486042</v>
      </c>
    </row>
    <row r="23" spans="1:6" ht="22.5" customHeight="1" x14ac:dyDescent="0.25">
      <c r="A23" s="11">
        <v>2</v>
      </c>
      <c r="B23" s="102" t="s">
        <v>11</v>
      </c>
      <c r="C23" s="103"/>
      <c r="D23" s="103"/>
      <c r="E23" s="103"/>
      <c r="F23" s="104"/>
    </row>
    <row r="24" spans="1:6" ht="19.5" customHeight="1" x14ac:dyDescent="0.25">
      <c r="A24" s="12">
        <v>1</v>
      </c>
      <c r="B24" s="16" t="s">
        <v>122</v>
      </c>
      <c r="C24" s="43">
        <v>24619.152999999998</v>
      </c>
      <c r="D24" s="43">
        <v>15418.035</v>
      </c>
      <c r="E24" s="45">
        <f t="shared" ref="E24:E28" si="3">D24-C24</f>
        <v>-9201.1179999999986</v>
      </c>
      <c r="F24" s="17">
        <f>D24/C24*100-100</f>
        <v>-37.373820293492635</v>
      </c>
    </row>
    <row r="25" spans="1:6" ht="21" customHeight="1" x14ac:dyDescent="0.25">
      <c r="A25" s="12">
        <v>2</v>
      </c>
      <c r="B25" s="16" t="s">
        <v>121</v>
      </c>
      <c r="C25" s="43">
        <v>116424.143</v>
      </c>
      <c r="D25" s="43">
        <v>112437.39762</v>
      </c>
      <c r="E25" s="45">
        <f t="shared" si="3"/>
        <v>-3986.745379999993</v>
      </c>
      <c r="F25" s="17">
        <f t="shared" ref="F25:F28" si="4">D25/C25*100-100</f>
        <v>-3.4243287322286591</v>
      </c>
    </row>
    <row r="26" spans="1:6" ht="49.5" customHeight="1" x14ac:dyDescent="0.25">
      <c r="A26" s="12">
        <v>3</v>
      </c>
      <c r="B26" s="16" t="s">
        <v>123</v>
      </c>
      <c r="C26" s="43">
        <v>15868.273999999999</v>
      </c>
      <c r="D26" s="43">
        <v>98.273859999999999</v>
      </c>
      <c r="E26" s="45">
        <f t="shared" si="3"/>
        <v>-15770.00014</v>
      </c>
      <c r="F26" s="17">
        <f t="shared" si="4"/>
        <v>-99.380689670470773</v>
      </c>
    </row>
    <row r="27" spans="1:6" ht="21" customHeight="1" x14ac:dyDescent="0.25">
      <c r="A27" s="12">
        <v>4</v>
      </c>
      <c r="B27" s="16" t="s">
        <v>124</v>
      </c>
      <c r="C27" s="43">
        <v>1783937.9680000001</v>
      </c>
      <c r="D27" s="43">
        <v>1133218.1924300001</v>
      </c>
      <c r="E27" s="45">
        <f t="shared" si="3"/>
        <v>-650719.77557000006</v>
      </c>
      <c r="F27" s="17">
        <f t="shared" si="4"/>
        <v>-36.476592081255596</v>
      </c>
    </row>
    <row r="28" spans="1:6" ht="22.5" customHeight="1" x14ac:dyDescent="0.25">
      <c r="A28" s="12">
        <v>5</v>
      </c>
      <c r="B28" s="16" t="s">
        <v>125</v>
      </c>
      <c r="C28" s="43">
        <v>11508.355</v>
      </c>
      <c r="D28" s="43">
        <v>11508.355</v>
      </c>
      <c r="E28" s="45">
        <f t="shared" si="3"/>
        <v>0</v>
      </c>
      <c r="F28" s="17">
        <f t="shared" si="4"/>
        <v>0</v>
      </c>
    </row>
    <row r="29" spans="1:6" ht="15.75" x14ac:dyDescent="0.25">
      <c r="A29" s="11"/>
      <c r="B29" s="42" t="s">
        <v>41</v>
      </c>
      <c r="C29" s="46">
        <f>SUM(C24:C28)</f>
        <v>1952357.8930000002</v>
      </c>
      <c r="D29" s="46">
        <f>SUM(D24:D28)</f>
        <v>1272680.25391</v>
      </c>
      <c r="E29" s="46">
        <f t="shared" ref="E29" si="5">D29-C29</f>
        <v>-679677.63909000019</v>
      </c>
      <c r="F29" s="18">
        <f t="shared" ref="F29" si="6">D29/C29*100-100</f>
        <v>-34.813168299056329</v>
      </c>
    </row>
    <row r="30" spans="1:6" ht="36" customHeight="1" x14ac:dyDescent="0.25">
      <c r="A30" s="11">
        <v>3</v>
      </c>
      <c r="B30" s="102" t="s">
        <v>12</v>
      </c>
      <c r="C30" s="103"/>
      <c r="D30" s="103"/>
      <c r="E30" s="103"/>
      <c r="F30" s="104"/>
    </row>
    <row r="31" spans="1:6" ht="21.75" customHeight="1" x14ac:dyDescent="0.25">
      <c r="A31" s="12">
        <v>1</v>
      </c>
      <c r="B31" s="16" t="s">
        <v>126</v>
      </c>
      <c r="C31" s="43">
        <v>211.5</v>
      </c>
      <c r="D31" s="43">
        <v>210.99979999999999</v>
      </c>
      <c r="E31" s="43">
        <f t="shared" ref="E31:E34" si="7">D31-C31</f>
        <v>-0.50020000000000664</v>
      </c>
      <c r="F31" s="4">
        <f t="shared" ref="F31:F34" si="8">D31/C31*100-100</f>
        <v>-0.23650118203309489</v>
      </c>
    </row>
    <row r="32" spans="1:6" ht="35.25" customHeight="1" x14ac:dyDescent="0.25">
      <c r="A32" s="12">
        <v>2</v>
      </c>
      <c r="B32" s="16" t="s">
        <v>127</v>
      </c>
      <c r="C32" s="43">
        <v>6147.2449999999999</v>
      </c>
      <c r="D32" s="43">
        <v>5978.0614500000001</v>
      </c>
      <c r="E32" s="43">
        <f t="shared" si="7"/>
        <v>-169.18354999999974</v>
      </c>
      <c r="F32" s="4">
        <f t="shared" si="8"/>
        <v>-2.7521849218633605</v>
      </c>
    </row>
    <row r="33" spans="1:6" ht="21" customHeight="1" x14ac:dyDescent="0.25">
      <c r="A33" s="12">
        <v>3</v>
      </c>
      <c r="B33" s="16" t="s">
        <v>264</v>
      </c>
      <c r="C33" s="43">
        <v>8802.2520000000004</v>
      </c>
      <c r="D33" s="43">
        <v>7303.4668899999997</v>
      </c>
      <c r="E33" s="43">
        <f t="shared" si="7"/>
        <v>-1498.7851100000007</v>
      </c>
      <c r="F33" s="4">
        <f t="shared" si="8"/>
        <v>-17.027291538574445</v>
      </c>
    </row>
    <row r="34" spans="1:6" ht="15.75" x14ac:dyDescent="0.25">
      <c r="A34" s="11"/>
      <c r="B34" s="42" t="s">
        <v>41</v>
      </c>
      <c r="C34" s="44">
        <f>SUM(C31:C33)</f>
        <v>15160.996999999999</v>
      </c>
      <c r="D34" s="44">
        <f>SUM(D31:D33)</f>
        <v>13492.528139999999</v>
      </c>
      <c r="E34" s="44">
        <f t="shared" si="7"/>
        <v>-1668.4688600000009</v>
      </c>
      <c r="F34" s="5">
        <f t="shared" si="8"/>
        <v>-11.005007520283797</v>
      </c>
    </row>
    <row r="35" spans="1:6" ht="24" customHeight="1" x14ac:dyDescent="0.25">
      <c r="A35" s="11">
        <v>4</v>
      </c>
      <c r="B35" s="102" t="s">
        <v>13</v>
      </c>
      <c r="C35" s="103"/>
      <c r="D35" s="103"/>
      <c r="E35" s="103"/>
      <c r="F35" s="104"/>
    </row>
    <row r="36" spans="1:6" ht="78" customHeight="1" x14ac:dyDescent="0.25">
      <c r="A36" s="12">
        <v>1</v>
      </c>
      <c r="B36" s="16" t="s">
        <v>108</v>
      </c>
      <c r="C36" s="43">
        <v>705.4</v>
      </c>
      <c r="D36" s="43">
        <v>699.89869999999996</v>
      </c>
      <c r="E36" s="43">
        <f>D36-C36</f>
        <v>-5.5013000000000147</v>
      </c>
      <c r="F36" s="24">
        <f>D36/C36*100-100</f>
        <v>-0.77988375389850262</v>
      </c>
    </row>
    <row r="37" spans="1:6" ht="15.75" x14ac:dyDescent="0.25">
      <c r="A37" s="11"/>
      <c r="B37" s="42" t="s">
        <v>41</v>
      </c>
      <c r="C37" s="44">
        <f>SUM(C35:C36)</f>
        <v>705.4</v>
      </c>
      <c r="D37" s="44">
        <f>SUM(D35:D36)</f>
        <v>699.89869999999996</v>
      </c>
      <c r="E37" s="44">
        <f t="shared" ref="E37:E39" si="9">D37-C37</f>
        <v>-5.5013000000000147</v>
      </c>
      <c r="F37" s="25">
        <f t="shared" ref="F37" si="10">D37/C37*100-100</f>
        <v>-0.77988375389850262</v>
      </c>
    </row>
    <row r="38" spans="1:6" ht="36" customHeight="1" x14ac:dyDescent="0.25">
      <c r="A38" s="11">
        <v>5</v>
      </c>
      <c r="B38" s="102" t="s">
        <v>14</v>
      </c>
      <c r="C38" s="103"/>
      <c r="D38" s="103"/>
      <c r="E38" s="103"/>
      <c r="F38" s="104"/>
    </row>
    <row r="39" spans="1:6" ht="31.5" x14ac:dyDescent="0.25">
      <c r="A39" s="12">
        <v>1</v>
      </c>
      <c r="B39" s="16" t="s">
        <v>128</v>
      </c>
      <c r="C39" s="43">
        <v>5365.39</v>
      </c>
      <c r="D39" s="43">
        <v>5249.7667799999999</v>
      </c>
      <c r="E39" s="43">
        <f t="shared" si="9"/>
        <v>-115.6232200000004</v>
      </c>
      <c r="F39" s="4">
        <f t="shared" ref="F39:F40" si="11">D39/C39*100-100</f>
        <v>-2.1549825828131759</v>
      </c>
    </row>
    <row r="40" spans="1:6" ht="31.5" x14ac:dyDescent="0.25">
      <c r="A40" s="12">
        <v>2</v>
      </c>
      <c r="B40" s="16" t="s">
        <v>129</v>
      </c>
      <c r="C40" s="43">
        <v>31786.530999999999</v>
      </c>
      <c r="D40" s="43">
        <v>29101.321889999999</v>
      </c>
      <c r="E40" s="43">
        <f t="shared" ref="E40:E41" si="12">D40-C40</f>
        <v>-2685.2091099999998</v>
      </c>
      <c r="F40" s="4">
        <f t="shared" si="11"/>
        <v>-8.4476318287138668</v>
      </c>
    </row>
    <row r="41" spans="1:6" ht="15.75" x14ac:dyDescent="0.25">
      <c r="A41" s="11"/>
      <c r="B41" s="42" t="s">
        <v>41</v>
      </c>
      <c r="C41" s="44">
        <f>SUM(C39:C40)</f>
        <v>37151.921000000002</v>
      </c>
      <c r="D41" s="44">
        <f>SUM(D39:D40)</f>
        <v>34351.088669999997</v>
      </c>
      <c r="E41" s="44">
        <f t="shared" si="12"/>
        <v>-2800.8323300000047</v>
      </c>
      <c r="F41" s="5">
        <f>D41/C41*100-100</f>
        <v>-7.5388627414448024</v>
      </c>
    </row>
    <row r="42" spans="1:6" ht="21" customHeight="1" x14ac:dyDescent="0.25">
      <c r="A42" s="11">
        <v>6</v>
      </c>
      <c r="B42" s="102" t="s">
        <v>110</v>
      </c>
      <c r="C42" s="103"/>
      <c r="D42" s="103"/>
      <c r="E42" s="103"/>
      <c r="F42" s="104"/>
    </row>
    <row r="43" spans="1:6" ht="23.25" customHeight="1" x14ac:dyDescent="0.25">
      <c r="A43" s="12">
        <v>1</v>
      </c>
      <c r="B43" s="16" t="s">
        <v>130</v>
      </c>
      <c r="C43" s="43">
        <v>3311848.477</v>
      </c>
      <c r="D43" s="43">
        <v>3196274.3483799999</v>
      </c>
      <c r="E43" s="43">
        <f>D43-C43</f>
        <v>-115574.12862000009</v>
      </c>
      <c r="F43" s="4">
        <f>D43/C43*100-100</f>
        <v>-3.4897166770350481</v>
      </c>
    </row>
    <row r="44" spans="1:6" ht="18.75" customHeight="1" x14ac:dyDescent="0.25">
      <c r="A44" s="12">
        <v>2</v>
      </c>
      <c r="B44" s="16" t="s">
        <v>131</v>
      </c>
      <c r="C44" s="43">
        <v>149051.34700000001</v>
      </c>
      <c r="D44" s="43">
        <v>8683.5164199999999</v>
      </c>
      <c r="E44" s="43">
        <f t="shared" ref="E44:E51" si="13">D44-C44</f>
        <v>-140367.83058000001</v>
      </c>
      <c r="F44" s="4">
        <f t="shared" ref="F44:F51" si="14">D44/C44*100-100</f>
        <v>-94.174144283311975</v>
      </c>
    </row>
    <row r="45" spans="1:6" ht="35.25" customHeight="1" x14ac:dyDescent="0.25">
      <c r="A45" s="12">
        <v>3</v>
      </c>
      <c r="B45" s="16" t="s">
        <v>251</v>
      </c>
      <c r="C45" s="43">
        <v>75055.887000000002</v>
      </c>
      <c r="D45" s="43">
        <v>74927.17787</v>
      </c>
      <c r="E45" s="43">
        <f t="shared" si="13"/>
        <v>-128.70913000000292</v>
      </c>
      <c r="F45" s="4">
        <f t="shared" si="14"/>
        <v>-0.17148439002527027</v>
      </c>
    </row>
    <row r="46" spans="1:6" ht="34.5" customHeight="1" x14ac:dyDescent="0.25">
      <c r="A46" s="12">
        <v>4</v>
      </c>
      <c r="B46" s="16" t="s">
        <v>132</v>
      </c>
      <c r="C46" s="43">
        <v>1382</v>
      </c>
      <c r="D46" s="43">
        <v>1382</v>
      </c>
      <c r="E46" s="43">
        <f t="shared" si="13"/>
        <v>0</v>
      </c>
      <c r="F46" s="4">
        <f t="shared" si="14"/>
        <v>0</v>
      </c>
    </row>
    <row r="47" spans="1:6" ht="21.75" customHeight="1" x14ac:dyDescent="0.25">
      <c r="A47" s="12">
        <v>5</v>
      </c>
      <c r="B47" s="16" t="s">
        <v>133</v>
      </c>
      <c r="C47" s="43">
        <v>44932.192999999999</v>
      </c>
      <c r="D47" s="43">
        <v>44175.006159999997</v>
      </c>
      <c r="E47" s="43">
        <f t="shared" si="13"/>
        <v>-757.18684000000212</v>
      </c>
      <c r="F47" s="4">
        <f t="shared" si="14"/>
        <v>-1.6851766838978932</v>
      </c>
    </row>
    <row r="48" spans="1:6" ht="21" customHeight="1" x14ac:dyDescent="0.25">
      <c r="A48" s="12">
        <v>6</v>
      </c>
      <c r="B48" s="16" t="s">
        <v>134</v>
      </c>
      <c r="C48" s="43">
        <v>53213.77</v>
      </c>
      <c r="D48" s="43">
        <v>47686.102639999997</v>
      </c>
      <c r="E48" s="43">
        <f t="shared" si="13"/>
        <v>-5527.6673599999995</v>
      </c>
      <c r="F48" s="4">
        <f t="shared" si="14"/>
        <v>-10.387663493866341</v>
      </c>
    </row>
    <row r="49" spans="1:6" ht="33" customHeight="1" x14ac:dyDescent="0.25">
      <c r="A49" s="12">
        <v>7</v>
      </c>
      <c r="B49" s="16" t="s">
        <v>135</v>
      </c>
      <c r="C49" s="43">
        <v>56404.224999999999</v>
      </c>
      <c r="D49" s="43">
        <v>56330.064550000003</v>
      </c>
      <c r="E49" s="43">
        <f t="shared" si="13"/>
        <v>-74.160449999995762</v>
      </c>
      <c r="F49" s="4">
        <f t="shared" si="14"/>
        <v>-0.1314803102072517</v>
      </c>
    </row>
    <row r="50" spans="1:6" ht="24.75" customHeight="1" x14ac:dyDescent="0.25">
      <c r="A50" s="12">
        <v>8</v>
      </c>
      <c r="B50" s="16" t="s">
        <v>136</v>
      </c>
      <c r="C50" s="43">
        <v>63617.498</v>
      </c>
      <c r="D50" s="43">
        <v>62920.560340000004</v>
      </c>
      <c r="E50" s="43">
        <f t="shared" si="13"/>
        <v>-696.93765999999596</v>
      </c>
      <c r="F50" s="4">
        <f t="shared" si="14"/>
        <v>-1.0955125270723443</v>
      </c>
    </row>
    <row r="51" spans="1:6" ht="18.75" customHeight="1" x14ac:dyDescent="0.25">
      <c r="A51" s="11"/>
      <c r="B51" s="42" t="s">
        <v>41</v>
      </c>
      <c r="C51" s="44">
        <f>SUM(C43:C50)</f>
        <v>3755505.3970000003</v>
      </c>
      <c r="D51" s="44">
        <f>SUM(D43:D50)</f>
        <v>3492378.7763599991</v>
      </c>
      <c r="E51" s="44">
        <f t="shared" si="13"/>
        <v>-263126.62064000126</v>
      </c>
      <c r="F51" s="5">
        <f t="shared" si="14"/>
        <v>-7.0064237119774617</v>
      </c>
    </row>
    <row r="52" spans="1:6" ht="24.75" customHeight="1" x14ac:dyDescent="0.25">
      <c r="A52" s="11">
        <v>7</v>
      </c>
      <c r="B52" s="102" t="s">
        <v>15</v>
      </c>
      <c r="C52" s="103"/>
      <c r="D52" s="103"/>
      <c r="E52" s="103"/>
      <c r="F52" s="104"/>
    </row>
    <row r="53" spans="1:6" ht="31.5" x14ac:dyDescent="0.25">
      <c r="A53" s="12">
        <v>1</v>
      </c>
      <c r="B53" s="16" t="s">
        <v>137</v>
      </c>
      <c r="C53" s="43">
        <v>299.17</v>
      </c>
      <c r="D53" s="43">
        <v>299.16800000000001</v>
      </c>
      <c r="E53" s="43">
        <f>D53-C53</f>
        <v>-2.0000000000095497E-3</v>
      </c>
      <c r="F53" s="4">
        <f>D53/C53*100-100</f>
        <v>-6.6851622823094203E-4</v>
      </c>
    </row>
    <row r="54" spans="1:6" ht="21" customHeight="1" x14ac:dyDescent="0.25">
      <c r="A54" s="12">
        <v>2</v>
      </c>
      <c r="B54" s="16" t="s">
        <v>138</v>
      </c>
      <c r="C54" s="43">
        <v>2456.8319999999999</v>
      </c>
      <c r="D54" s="43">
        <v>2455.9156899999998</v>
      </c>
      <c r="E54" s="43">
        <f t="shared" ref="E54:E56" si="15">D54-C54</f>
        <v>-0.91631000000006679</v>
      </c>
      <c r="F54" s="4">
        <f>D54/C54*100-100</f>
        <v>-3.7296404475355871E-2</v>
      </c>
    </row>
    <row r="55" spans="1:6" ht="31.5" x14ac:dyDescent="0.25">
      <c r="A55" s="12">
        <v>3</v>
      </c>
      <c r="B55" s="16" t="s">
        <v>139</v>
      </c>
      <c r="C55" s="43">
        <v>589381.42099999997</v>
      </c>
      <c r="D55" s="43">
        <v>518253.37855999998</v>
      </c>
      <c r="E55" s="43">
        <f t="shared" si="15"/>
        <v>-71128.04243999999</v>
      </c>
      <c r="F55" s="4">
        <f>D55/C55*100-100</f>
        <v>-12.068253240714213</v>
      </c>
    </row>
    <row r="56" spans="1:6" ht="22.5" customHeight="1" x14ac:dyDescent="0.25">
      <c r="A56" s="12">
        <v>4</v>
      </c>
      <c r="B56" s="16" t="s">
        <v>121</v>
      </c>
      <c r="C56" s="43">
        <v>18921.620999999999</v>
      </c>
      <c r="D56" s="43">
        <v>18874.531019999999</v>
      </c>
      <c r="E56" s="43">
        <f t="shared" si="15"/>
        <v>-47.089980000000651</v>
      </c>
      <c r="F56" s="4">
        <f>D56/C56*100-100</f>
        <v>-0.24886863551489569</v>
      </c>
    </row>
    <row r="57" spans="1:6" ht="31.5" x14ac:dyDescent="0.25">
      <c r="A57" s="12">
        <v>5</v>
      </c>
      <c r="B57" s="16" t="s">
        <v>140</v>
      </c>
      <c r="C57" s="43">
        <v>26228.075000000001</v>
      </c>
      <c r="D57" s="43">
        <v>1867.5072700000001</v>
      </c>
      <c r="E57" s="43">
        <f t="shared" ref="E57:E58" si="16">D57-C57</f>
        <v>-24360.567730000002</v>
      </c>
      <c r="F57" s="4">
        <f t="shared" ref="F57:F58" si="17">D57/C57*100-100</f>
        <v>-92.879739477639902</v>
      </c>
    </row>
    <row r="58" spans="1:6" ht="19.5" customHeight="1" x14ac:dyDescent="0.25">
      <c r="A58" s="11"/>
      <c r="B58" s="42" t="s">
        <v>41</v>
      </c>
      <c r="C58" s="44">
        <f>SUM(C53:C57)</f>
        <v>637287.11899999995</v>
      </c>
      <c r="D58" s="44">
        <f>SUM(D53:D57)</f>
        <v>541750.50053999992</v>
      </c>
      <c r="E58" s="44">
        <f t="shared" si="16"/>
        <v>-95536.618460000027</v>
      </c>
      <c r="F58" s="5">
        <f t="shared" si="17"/>
        <v>-14.991142235843625</v>
      </c>
    </row>
    <row r="59" spans="1:6" ht="31.5" customHeight="1" x14ac:dyDescent="0.25">
      <c r="A59" s="11">
        <v>8</v>
      </c>
      <c r="B59" s="102" t="s">
        <v>265</v>
      </c>
      <c r="C59" s="103"/>
      <c r="D59" s="103"/>
      <c r="E59" s="103"/>
      <c r="F59" s="104"/>
    </row>
    <row r="60" spans="1:6" ht="24" customHeight="1" x14ac:dyDescent="0.25">
      <c r="A60" s="12">
        <v>1</v>
      </c>
      <c r="B60" s="16" t="s">
        <v>141</v>
      </c>
      <c r="C60" s="43">
        <v>104004.156</v>
      </c>
      <c r="D60" s="43">
        <v>103126.23493999999</v>
      </c>
      <c r="E60" s="43">
        <f>D60-C60</f>
        <v>-877.92106000000786</v>
      </c>
      <c r="F60" s="4">
        <f t="shared" ref="F60:F80" si="18">D60/C60*100-100</f>
        <v>-0.84412113300550118</v>
      </c>
    </row>
    <row r="61" spans="1:6" ht="24.75" customHeight="1" x14ac:dyDescent="0.25">
      <c r="A61" s="12">
        <v>2</v>
      </c>
      <c r="B61" s="16" t="s">
        <v>142</v>
      </c>
      <c r="C61" s="43">
        <v>45689.572999999997</v>
      </c>
      <c r="D61" s="43">
        <v>44892.954960000003</v>
      </c>
      <c r="E61" s="43">
        <f t="shared" ref="E61:E78" si="19">D61-C61</f>
        <v>-796.61803999999393</v>
      </c>
      <c r="F61" s="4">
        <f t="shared" si="18"/>
        <v>-1.7435445063143789</v>
      </c>
    </row>
    <row r="62" spans="1:6" ht="22.5" customHeight="1" x14ac:dyDescent="0.25">
      <c r="A62" s="12">
        <v>3</v>
      </c>
      <c r="B62" s="16" t="s">
        <v>143</v>
      </c>
      <c r="C62" s="43">
        <v>46707.85843</v>
      </c>
      <c r="D62" s="43">
        <v>45685.314859999999</v>
      </c>
      <c r="E62" s="43">
        <f t="shared" si="19"/>
        <v>-1022.5435700000016</v>
      </c>
      <c r="F62" s="4">
        <f t="shared" si="18"/>
        <v>-2.1892323997951308</v>
      </c>
    </row>
    <row r="63" spans="1:6" ht="33.75" customHeight="1" x14ac:dyDescent="0.25">
      <c r="A63" s="12">
        <v>4</v>
      </c>
      <c r="B63" s="16" t="s">
        <v>144</v>
      </c>
      <c r="C63" s="43">
        <v>199248.83100000001</v>
      </c>
      <c r="D63" s="43">
        <v>166856.95413</v>
      </c>
      <c r="E63" s="43">
        <f t="shared" si="19"/>
        <v>-32391.876870000007</v>
      </c>
      <c r="F63" s="4">
        <f t="shared" si="18"/>
        <v>-16.256997196636007</v>
      </c>
    </row>
    <row r="64" spans="1:6" ht="21.75" customHeight="1" x14ac:dyDescent="0.25">
      <c r="A64" s="12">
        <v>5</v>
      </c>
      <c r="B64" s="16" t="s">
        <v>145</v>
      </c>
      <c r="C64" s="43">
        <v>177464.28099999999</v>
      </c>
      <c r="D64" s="43">
        <v>176052.71708999999</v>
      </c>
      <c r="E64" s="43">
        <f t="shared" si="19"/>
        <v>-1411.5639099999971</v>
      </c>
      <c r="F64" s="4">
        <f t="shared" si="18"/>
        <v>-0.79540733608246228</v>
      </c>
    </row>
    <row r="65" spans="1:6" ht="36" customHeight="1" x14ac:dyDescent="0.25">
      <c r="A65" s="12">
        <v>6</v>
      </c>
      <c r="B65" s="16" t="s">
        <v>146</v>
      </c>
      <c r="C65" s="43">
        <v>4241.9080000000004</v>
      </c>
      <c r="D65" s="43">
        <v>4241.8620099999998</v>
      </c>
      <c r="E65" s="43">
        <f t="shared" si="19"/>
        <v>-4.5990000000529108E-2</v>
      </c>
      <c r="F65" s="4">
        <f t="shared" si="18"/>
        <v>-1.0841819294711286E-3</v>
      </c>
    </row>
    <row r="66" spans="1:6" ht="36" customHeight="1" x14ac:dyDescent="0.25">
      <c r="A66" s="12">
        <v>7</v>
      </c>
      <c r="B66" s="16" t="s">
        <v>263</v>
      </c>
      <c r="C66" s="43">
        <v>6482.0410000000002</v>
      </c>
      <c r="D66" s="43">
        <v>899.22500000000002</v>
      </c>
      <c r="E66" s="43">
        <f t="shared" si="19"/>
        <v>-5582.8159999999998</v>
      </c>
      <c r="F66" s="4">
        <f t="shared" si="18"/>
        <v>-86.127440415757945</v>
      </c>
    </row>
    <row r="67" spans="1:6" ht="26.25" customHeight="1" x14ac:dyDescent="0.25">
      <c r="A67" s="12">
        <v>8</v>
      </c>
      <c r="B67" s="16" t="s">
        <v>147</v>
      </c>
      <c r="C67" s="43">
        <v>23874.97</v>
      </c>
      <c r="D67" s="43">
        <v>23485.580249999999</v>
      </c>
      <c r="E67" s="43">
        <f t="shared" si="19"/>
        <v>-389.3897500000021</v>
      </c>
      <c r="F67" s="4">
        <f t="shared" si="18"/>
        <v>-1.6309538818268834</v>
      </c>
    </row>
    <row r="68" spans="1:6" ht="26.25" customHeight="1" x14ac:dyDescent="0.25">
      <c r="A68" s="12">
        <v>9</v>
      </c>
      <c r="B68" s="16" t="s">
        <v>303</v>
      </c>
      <c r="C68" s="43">
        <v>334.87</v>
      </c>
      <c r="D68" s="43">
        <v>0</v>
      </c>
      <c r="E68" s="43">
        <f t="shared" si="19"/>
        <v>-334.87</v>
      </c>
      <c r="F68" s="4">
        <f t="shared" si="18"/>
        <v>-100</v>
      </c>
    </row>
    <row r="69" spans="1:6" ht="21" customHeight="1" x14ac:dyDescent="0.25">
      <c r="A69" s="11"/>
      <c r="B69" s="42" t="s">
        <v>41</v>
      </c>
      <c r="C69" s="44">
        <f>SUM(C60:C68)</f>
        <v>608048.48842999991</v>
      </c>
      <c r="D69" s="44">
        <f>SUM(D60:D68)</f>
        <v>565240.84324000007</v>
      </c>
      <c r="E69" s="44">
        <f t="shared" si="19"/>
        <v>-42807.645189999836</v>
      </c>
      <c r="F69" s="5">
        <f t="shared" si="18"/>
        <v>-7.0401696582669757</v>
      </c>
    </row>
    <row r="70" spans="1:6" ht="27" customHeight="1" x14ac:dyDescent="0.25">
      <c r="A70" s="11">
        <v>9</v>
      </c>
      <c r="B70" s="102" t="s">
        <v>22</v>
      </c>
      <c r="C70" s="103"/>
      <c r="D70" s="103"/>
      <c r="E70" s="103"/>
      <c r="F70" s="104"/>
    </row>
    <row r="71" spans="1:6" ht="19.5" customHeight="1" x14ac:dyDescent="0.25">
      <c r="A71" s="12">
        <v>1</v>
      </c>
      <c r="B71" s="16" t="s">
        <v>148</v>
      </c>
      <c r="C71" s="43">
        <v>263403.641</v>
      </c>
      <c r="D71" s="43">
        <v>260554.21333</v>
      </c>
      <c r="E71" s="43">
        <f t="shared" si="19"/>
        <v>-2849.4276700000046</v>
      </c>
      <c r="F71" s="4">
        <f t="shared" si="18"/>
        <v>-1.0817723168830469</v>
      </c>
    </row>
    <row r="72" spans="1:6" ht="30.75" customHeight="1" x14ac:dyDescent="0.25">
      <c r="A72" s="12">
        <v>2</v>
      </c>
      <c r="B72" s="16" t="s">
        <v>149</v>
      </c>
      <c r="C72" s="43">
        <v>52610.688000000002</v>
      </c>
      <c r="D72" s="43">
        <v>48874.270759999999</v>
      </c>
      <c r="E72" s="43">
        <f t="shared" si="19"/>
        <v>-3736.4172400000025</v>
      </c>
      <c r="F72" s="4">
        <f t="shared" si="18"/>
        <v>-7.1020117433172629</v>
      </c>
    </row>
    <row r="73" spans="1:6" ht="31.5" x14ac:dyDescent="0.25">
      <c r="A73" s="12">
        <v>3</v>
      </c>
      <c r="B73" s="16" t="s">
        <v>150</v>
      </c>
      <c r="C73" s="43">
        <v>33520.146999999997</v>
      </c>
      <c r="D73" s="43">
        <v>33013.18838</v>
      </c>
      <c r="E73" s="43">
        <f t="shared" si="19"/>
        <v>-506.95861999999761</v>
      </c>
      <c r="F73" s="4">
        <f t="shared" si="18"/>
        <v>-1.5123997517075338</v>
      </c>
    </row>
    <row r="74" spans="1:6" ht="47.25" x14ac:dyDescent="0.25">
      <c r="A74" s="12">
        <v>4</v>
      </c>
      <c r="B74" s="16" t="s">
        <v>252</v>
      </c>
      <c r="C74" s="43">
        <v>97.4</v>
      </c>
      <c r="D74" s="43">
        <v>29.6</v>
      </c>
      <c r="E74" s="43">
        <f t="shared" si="19"/>
        <v>-67.800000000000011</v>
      </c>
      <c r="F74" s="4">
        <f t="shared" si="18"/>
        <v>-69.609856262833674</v>
      </c>
    </row>
    <row r="75" spans="1:6" ht="31.5" x14ac:dyDescent="0.25">
      <c r="A75" s="12">
        <v>5</v>
      </c>
      <c r="B75" s="16" t="s">
        <v>151</v>
      </c>
      <c r="C75" s="43">
        <v>36699.599999999999</v>
      </c>
      <c r="D75" s="43">
        <v>36699.540419999998</v>
      </c>
      <c r="E75" s="43">
        <f t="shared" si="19"/>
        <v>-5.9580000001005828E-2</v>
      </c>
      <c r="F75" s="4">
        <f>D75/C75*100-100</f>
        <v>-1.6234509368473482E-4</v>
      </c>
    </row>
    <row r="76" spans="1:6" ht="31.5" x14ac:dyDescent="0.25">
      <c r="A76" s="12">
        <v>6</v>
      </c>
      <c r="B76" s="16" t="s">
        <v>152</v>
      </c>
      <c r="C76" s="43">
        <v>12273.355</v>
      </c>
      <c r="D76" s="43">
        <v>11956.336380000001</v>
      </c>
      <c r="E76" s="43">
        <f t="shared" si="19"/>
        <v>-317.01861999999892</v>
      </c>
      <c r="F76" s="4">
        <f t="shared" ref="F76" si="20">D76/C76*100-100</f>
        <v>-2.5829825667064767</v>
      </c>
    </row>
    <row r="77" spans="1:6" ht="45" customHeight="1" x14ac:dyDescent="0.25">
      <c r="A77" s="12">
        <v>7</v>
      </c>
      <c r="B77" s="16" t="s">
        <v>153</v>
      </c>
      <c r="C77" s="43">
        <v>43690.898999999998</v>
      </c>
      <c r="D77" s="43">
        <v>43300.058429999997</v>
      </c>
      <c r="E77" s="43">
        <f t="shared" si="19"/>
        <v>-390.8405700000003</v>
      </c>
      <c r="F77" s="4">
        <f t="shared" si="18"/>
        <v>-0.89455831522258222</v>
      </c>
    </row>
    <row r="78" spans="1:6" ht="17.25" customHeight="1" x14ac:dyDescent="0.25">
      <c r="A78" s="11"/>
      <c r="B78" s="42" t="s">
        <v>41</v>
      </c>
      <c r="C78" s="44">
        <f>SUM(C71:C77)</f>
        <v>442295.73</v>
      </c>
      <c r="D78" s="44">
        <f>SUM(D71:D77)</f>
        <v>434427.20769999991</v>
      </c>
      <c r="E78" s="44">
        <f t="shared" si="19"/>
        <v>-7868.5223000000697</v>
      </c>
      <c r="F78" s="5">
        <f t="shared" si="18"/>
        <v>-1.7790183730690927</v>
      </c>
    </row>
    <row r="79" spans="1:6" ht="23.25" customHeight="1" x14ac:dyDescent="0.25">
      <c r="A79" s="11">
        <v>10</v>
      </c>
      <c r="B79" s="102" t="s">
        <v>17</v>
      </c>
      <c r="C79" s="102"/>
      <c r="D79" s="102"/>
      <c r="E79" s="102"/>
      <c r="F79" s="105"/>
    </row>
    <row r="80" spans="1:6" ht="54.75" customHeight="1" x14ac:dyDescent="0.25">
      <c r="A80" s="12">
        <v>1</v>
      </c>
      <c r="B80" s="16" t="s">
        <v>154</v>
      </c>
      <c r="C80" s="43">
        <v>2240.634</v>
      </c>
      <c r="D80" s="43">
        <v>2037.9480000000001</v>
      </c>
      <c r="E80" s="43">
        <f>D80-C80</f>
        <v>-202.68599999999992</v>
      </c>
      <c r="F80" s="4">
        <f t="shared" si="18"/>
        <v>-9.0459218239123373</v>
      </c>
    </row>
    <row r="81" spans="1:6" ht="17.25" customHeight="1" x14ac:dyDescent="0.25">
      <c r="A81" s="11"/>
      <c r="B81" s="42" t="s">
        <v>41</v>
      </c>
      <c r="C81" s="44">
        <f>SUM(C80:C80)</f>
        <v>2240.634</v>
      </c>
      <c r="D81" s="44">
        <f>SUM(D80:D80)</f>
        <v>2037.9480000000001</v>
      </c>
      <c r="E81" s="44">
        <f t="shared" ref="E81" si="21">D81-C81</f>
        <v>-202.68599999999992</v>
      </c>
      <c r="F81" s="5">
        <f t="shared" ref="F81" si="22">D81/C81*100-100</f>
        <v>-9.0459218239123373</v>
      </c>
    </row>
    <row r="82" spans="1:6" ht="27.75" customHeight="1" x14ac:dyDescent="0.25">
      <c r="A82" s="11">
        <v>11</v>
      </c>
      <c r="B82" s="102" t="s">
        <v>18</v>
      </c>
      <c r="C82" s="102"/>
      <c r="D82" s="102"/>
      <c r="E82" s="102"/>
      <c r="F82" s="105"/>
    </row>
    <row r="83" spans="1:6" ht="39" customHeight="1" x14ac:dyDescent="0.25">
      <c r="A83" s="12">
        <v>1</v>
      </c>
      <c r="B83" s="16" t="s">
        <v>155</v>
      </c>
      <c r="C83" s="43">
        <v>4465.2</v>
      </c>
      <c r="D83" s="43">
        <v>4245.3397800000002</v>
      </c>
      <c r="E83" s="43">
        <f>D83-C83</f>
        <v>-219.86021999999957</v>
      </c>
      <c r="F83" s="4">
        <f t="shared" ref="F83:F84" si="23">D83/C83*100-100</f>
        <v>-4.9238605213652136</v>
      </c>
    </row>
    <row r="84" spans="1:6" ht="17.25" customHeight="1" x14ac:dyDescent="0.25">
      <c r="A84" s="11"/>
      <c r="B84" s="42" t="s">
        <v>41</v>
      </c>
      <c r="C84" s="44">
        <f>SUM(C83:C83)</f>
        <v>4465.2</v>
      </c>
      <c r="D84" s="44">
        <f>SUM(D83:D83)</f>
        <v>4245.3397800000002</v>
      </c>
      <c r="E84" s="44">
        <f t="shared" ref="E84" si="24">D84-C84</f>
        <v>-219.86021999999957</v>
      </c>
      <c r="F84" s="5">
        <f t="shared" si="23"/>
        <v>-4.9238605213652136</v>
      </c>
    </row>
    <row r="85" spans="1:6" ht="26.25" customHeight="1" x14ac:dyDescent="0.25">
      <c r="A85" s="11">
        <v>12</v>
      </c>
      <c r="B85" s="102" t="s">
        <v>19</v>
      </c>
      <c r="C85" s="103"/>
      <c r="D85" s="103"/>
      <c r="E85" s="103"/>
      <c r="F85" s="104"/>
    </row>
    <row r="86" spans="1:6" ht="32.25" customHeight="1" x14ac:dyDescent="0.25">
      <c r="A86" s="12">
        <v>1</v>
      </c>
      <c r="B86" s="16" t="s">
        <v>156</v>
      </c>
      <c r="C86" s="43">
        <v>228415.19500000001</v>
      </c>
      <c r="D86" s="43">
        <v>227091.45108999999</v>
      </c>
      <c r="E86" s="43">
        <f>D86-C86</f>
        <v>-1323.7439100000192</v>
      </c>
      <c r="F86" s="4">
        <f>D86/C86*100-100</f>
        <v>-0.57953408484931401</v>
      </c>
    </row>
    <row r="87" spans="1:6" ht="33.75" customHeight="1" x14ac:dyDescent="0.25">
      <c r="A87" s="12">
        <v>2</v>
      </c>
      <c r="B87" s="16" t="s">
        <v>157</v>
      </c>
      <c r="C87" s="43">
        <v>111870.674</v>
      </c>
      <c r="D87" s="43">
        <v>76898.172659999997</v>
      </c>
      <c r="E87" s="43">
        <f t="shared" ref="E87:E89" si="25">D87-C87</f>
        <v>-34972.501340000003</v>
      </c>
      <c r="F87" s="4">
        <f>D87/C87*100-100</f>
        <v>-31.261545219616721</v>
      </c>
    </row>
    <row r="88" spans="1:6" ht="31.5" x14ac:dyDescent="0.25">
      <c r="A88" s="12">
        <v>3</v>
      </c>
      <c r="B88" s="16" t="s">
        <v>158</v>
      </c>
      <c r="C88" s="43">
        <v>221926.965</v>
      </c>
      <c r="D88" s="43">
        <v>220060.82006</v>
      </c>
      <c r="E88" s="43">
        <f t="shared" si="25"/>
        <v>-1866.1449399999983</v>
      </c>
      <c r="F88" s="4">
        <v>0</v>
      </c>
    </row>
    <row r="89" spans="1:6" ht="22.5" customHeight="1" x14ac:dyDescent="0.25">
      <c r="A89" s="11"/>
      <c r="B89" s="42" t="s">
        <v>41</v>
      </c>
      <c r="C89" s="44">
        <f>SUM(C86:C88)</f>
        <v>562212.83400000003</v>
      </c>
      <c r="D89" s="44">
        <f>SUM(D86:D88)</f>
        <v>524050.44380999997</v>
      </c>
      <c r="E89" s="44">
        <f t="shared" si="25"/>
        <v>-38162.390190000064</v>
      </c>
      <c r="F89" s="5">
        <f t="shared" ref="F89" si="26">D89/C89*100-100</f>
        <v>-6.787890258300294</v>
      </c>
    </row>
    <row r="90" spans="1:6" ht="27" customHeight="1" x14ac:dyDescent="0.25">
      <c r="A90" s="11">
        <v>13</v>
      </c>
      <c r="B90" s="102" t="s">
        <v>20</v>
      </c>
      <c r="C90" s="106"/>
      <c r="D90" s="106"/>
      <c r="E90" s="106"/>
      <c r="F90" s="107"/>
    </row>
    <row r="91" spans="1:6" ht="23.25" customHeight="1" x14ac:dyDescent="0.25">
      <c r="A91" s="12">
        <v>1</v>
      </c>
      <c r="B91" s="16" t="s">
        <v>159</v>
      </c>
      <c r="C91" s="43">
        <v>60751.561999999998</v>
      </c>
      <c r="D91" s="43">
        <v>60383.868000000002</v>
      </c>
      <c r="E91" s="43">
        <f>D91-C91</f>
        <v>-367.69399999999587</v>
      </c>
      <c r="F91" s="4">
        <f>D91/C91*100-100</f>
        <v>-0.60524205122494834</v>
      </c>
    </row>
    <row r="92" spans="1:6" ht="21.75" customHeight="1" x14ac:dyDescent="0.25">
      <c r="A92" s="12">
        <v>2</v>
      </c>
      <c r="B92" s="16" t="s">
        <v>160</v>
      </c>
      <c r="C92" s="43">
        <v>700</v>
      </c>
      <c r="D92" s="43">
        <v>700</v>
      </c>
      <c r="E92" s="43">
        <f>D92-C92</f>
        <v>0</v>
      </c>
      <c r="F92" s="4">
        <v>0</v>
      </c>
    </row>
    <row r="93" spans="1:6" ht="21.75" customHeight="1" x14ac:dyDescent="0.25">
      <c r="A93" s="12">
        <v>3</v>
      </c>
      <c r="B93" s="16" t="s">
        <v>290</v>
      </c>
      <c r="C93" s="43">
        <v>903.4</v>
      </c>
      <c r="D93" s="43">
        <v>903.4</v>
      </c>
      <c r="E93" s="43">
        <f>D93-C93</f>
        <v>0</v>
      </c>
      <c r="F93" s="4"/>
    </row>
    <row r="94" spans="1:6" ht="17.25" customHeight="1" x14ac:dyDescent="0.25">
      <c r="A94" s="11"/>
      <c r="B94" s="42" t="s">
        <v>41</v>
      </c>
      <c r="C94" s="44">
        <f>SUM(C91:C93)</f>
        <v>62354.962</v>
      </c>
      <c r="D94" s="44">
        <f>SUM(D91:D93)</f>
        <v>61987.268000000004</v>
      </c>
      <c r="E94" s="44">
        <f t="shared" ref="E94" si="27">D94-C94</f>
        <v>-367.69399999999587</v>
      </c>
      <c r="F94" s="5">
        <f>D94/C94*100-100</f>
        <v>-0.58967881337173367</v>
      </c>
    </row>
    <row r="95" spans="1:6" ht="21.75" customHeight="1" x14ac:dyDescent="0.25">
      <c r="A95" s="11">
        <v>14</v>
      </c>
      <c r="B95" s="102" t="s">
        <v>21</v>
      </c>
      <c r="C95" s="106"/>
      <c r="D95" s="106"/>
      <c r="E95" s="106"/>
      <c r="F95" s="107"/>
    </row>
    <row r="96" spans="1:6" ht="22.5" customHeight="1" x14ac:dyDescent="0.25">
      <c r="A96" s="12">
        <v>1</v>
      </c>
      <c r="B96" s="16" t="s">
        <v>161</v>
      </c>
      <c r="C96" s="43">
        <v>5259.7910000000002</v>
      </c>
      <c r="D96" s="43">
        <v>5147.4595399999998</v>
      </c>
      <c r="E96" s="43">
        <f t="shared" ref="E96:E97" si="28">D96-C96</f>
        <v>-112.33146000000033</v>
      </c>
      <c r="F96" s="4">
        <f t="shared" ref="F96:F97" si="29">D96/C96*100-100</f>
        <v>-2.1356639455826354</v>
      </c>
    </row>
    <row r="97" spans="1:6" ht="21.75" customHeight="1" x14ac:dyDescent="0.25">
      <c r="A97" s="12">
        <v>2</v>
      </c>
      <c r="B97" s="16" t="s">
        <v>162</v>
      </c>
      <c r="C97" s="43">
        <v>47567.659</v>
      </c>
      <c r="D97" s="43">
        <v>47142.019849999997</v>
      </c>
      <c r="E97" s="43">
        <f t="shared" si="28"/>
        <v>-425.6391500000027</v>
      </c>
      <c r="F97" s="4">
        <f t="shared" si="29"/>
        <v>-0.89480785674149388</v>
      </c>
    </row>
    <row r="98" spans="1:6" ht="35.25" customHeight="1" x14ac:dyDescent="0.25">
      <c r="A98" s="12">
        <v>3</v>
      </c>
      <c r="B98" s="16" t="s">
        <v>163</v>
      </c>
      <c r="C98" s="43">
        <v>5463.2640000000001</v>
      </c>
      <c r="D98" s="43">
        <v>0</v>
      </c>
      <c r="E98" s="43">
        <f>D98-C98</f>
        <v>-5463.2640000000001</v>
      </c>
      <c r="F98" s="4">
        <f>D98/C98*100-100</f>
        <v>-100</v>
      </c>
    </row>
    <row r="99" spans="1:6" s="10" customFormat="1" ht="22.5" customHeight="1" x14ac:dyDescent="0.25">
      <c r="A99" s="19"/>
      <c r="B99" s="42" t="s">
        <v>41</v>
      </c>
      <c r="C99" s="44">
        <f>SUM(C96:C98)</f>
        <v>58290.714</v>
      </c>
      <c r="D99" s="44">
        <f>SUM(D96:D98)</f>
        <v>52289.479389999993</v>
      </c>
      <c r="E99" s="44">
        <f>D99-C99</f>
        <v>-6001.2346100000068</v>
      </c>
      <c r="F99" s="5">
        <f>D99/C99*100-100</f>
        <v>-10.295352721189872</v>
      </c>
    </row>
    <row r="100" spans="1:6" s="10" customFormat="1" ht="29.25" customHeight="1" x14ac:dyDescent="0.25">
      <c r="A100" s="19">
        <v>15</v>
      </c>
      <c r="B100" s="108" t="s">
        <v>164</v>
      </c>
      <c r="C100" s="109"/>
      <c r="D100" s="109"/>
      <c r="E100" s="109"/>
      <c r="F100" s="110"/>
    </row>
    <row r="101" spans="1:6" ht="48.75" customHeight="1" x14ac:dyDescent="0.25">
      <c r="A101" s="20">
        <v>1</v>
      </c>
      <c r="B101" s="21" t="s">
        <v>166</v>
      </c>
      <c r="C101" s="47">
        <v>32361.937999999998</v>
      </c>
      <c r="D101" s="47">
        <v>32223.090090000002</v>
      </c>
      <c r="E101" s="43">
        <f>D101-C101</f>
        <v>-138.84790999999677</v>
      </c>
      <c r="F101" s="4">
        <f t="shared" ref="F101:F103" si="30">D101/C101*100-100</f>
        <v>-0.42904695633492906</v>
      </c>
    </row>
    <row r="102" spans="1:6" ht="66" customHeight="1" x14ac:dyDescent="0.25">
      <c r="A102" s="20">
        <v>2</v>
      </c>
      <c r="B102" s="21" t="s">
        <v>167</v>
      </c>
      <c r="C102" s="47">
        <v>70556.707850000006</v>
      </c>
      <c r="D102" s="47">
        <v>24167.495459999998</v>
      </c>
      <c r="E102" s="43">
        <f t="shared" ref="E102" si="31">D102-C102</f>
        <v>-46389.212390000008</v>
      </c>
      <c r="F102" s="4">
        <f t="shared" si="30"/>
        <v>-65.747416232374576</v>
      </c>
    </row>
    <row r="103" spans="1:6" s="10" customFormat="1" ht="21" customHeight="1" x14ac:dyDescent="0.25">
      <c r="A103" s="19"/>
      <c r="B103" s="22" t="s">
        <v>41</v>
      </c>
      <c r="C103" s="48">
        <f>SUM(C101:C102)</f>
        <v>102918.64585</v>
      </c>
      <c r="D103" s="48">
        <f t="shared" ref="D103:E103" si="32">SUM(D101:D102)</f>
        <v>56390.585550000003</v>
      </c>
      <c r="E103" s="48">
        <f t="shared" si="32"/>
        <v>-46528.060300000005</v>
      </c>
      <c r="F103" s="5">
        <f t="shared" si="30"/>
        <v>-45.20858190051672</v>
      </c>
    </row>
    <row r="104" spans="1:6" ht="24" customHeight="1" thickBot="1" x14ac:dyDescent="0.3">
      <c r="A104" s="13"/>
      <c r="B104" s="14" t="s">
        <v>165</v>
      </c>
      <c r="C104" s="49">
        <f>C22+C29+C34+C37+C41+C51+C58+C69+C78+C81+C84+C89+C94+C99+C103</f>
        <v>9124022.6021500006</v>
      </c>
      <c r="D104" s="49">
        <f t="shared" ref="D104:E104" si="33">D22+D29+D34+D37+D41+D51+D58+D69+D78+D81+D84+D89+D94+D99+D103</f>
        <v>7690981.3696999988</v>
      </c>
      <c r="E104" s="49">
        <f t="shared" si="33"/>
        <v>-1433041.2324500014</v>
      </c>
      <c r="F104" s="15">
        <f>D104/C104*100-100</f>
        <v>-15.706243780153699</v>
      </c>
    </row>
    <row r="105" spans="1:6" ht="15.75" x14ac:dyDescent="0.25">
      <c r="A105" s="6"/>
      <c r="B105" s="7"/>
      <c r="C105" s="8"/>
      <c r="D105" s="8"/>
      <c r="E105" s="8"/>
      <c r="F105" s="9"/>
    </row>
  </sheetData>
  <mergeCells count="23">
    <mergeCell ref="E5:F5"/>
    <mergeCell ref="E3:F3"/>
    <mergeCell ref="A1:F2"/>
    <mergeCell ref="A4:A6"/>
    <mergeCell ref="B4:B6"/>
    <mergeCell ref="C5:C6"/>
    <mergeCell ref="D5:D6"/>
    <mergeCell ref="C4:F4"/>
    <mergeCell ref="B100:F100"/>
    <mergeCell ref="B95:F95"/>
    <mergeCell ref="B90:F90"/>
    <mergeCell ref="B8:F8"/>
    <mergeCell ref="B23:F23"/>
    <mergeCell ref="B30:F30"/>
    <mergeCell ref="B35:F35"/>
    <mergeCell ref="B38:F38"/>
    <mergeCell ref="B42:F42"/>
    <mergeCell ref="B52:F52"/>
    <mergeCell ref="B59:F59"/>
    <mergeCell ref="B70:F70"/>
    <mergeCell ref="B79:F79"/>
    <mergeCell ref="B82:F82"/>
    <mergeCell ref="B85:F85"/>
  </mergeCells>
  <pageMargins left="0.70866141732283472" right="0.70866141732283472" top="0.74803149606299213" bottom="0.74803149606299213" header="0.31496062992125984" footer="0.31496062992125984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1</vt:lpstr>
      <vt:lpstr>приложение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 соц экон прогнозов</dc:creator>
  <cp:lastModifiedBy>Отдел соц экон прогнозов</cp:lastModifiedBy>
  <cp:lastPrinted>2018-11-06T11:42:27Z</cp:lastPrinted>
  <dcterms:created xsi:type="dcterms:W3CDTF">2014-03-06T06:15:16Z</dcterms:created>
  <dcterms:modified xsi:type="dcterms:W3CDTF">2019-04-08T09:08:36Z</dcterms:modified>
</cp:coreProperties>
</file>