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28800" windowHeight="120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муниципальные!$A$3:$O$21</definedName>
    <definedName name="для">'[1]УКС по состоянию на 01.05.2010'!#REF!</definedName>
    <definedName name="_xlnm.Print_Titles" localSheetId="0">муниципальные!$1:$2</definedName>
    <definedName name="копия">'[1]УКС по состоянию на 01.05.2010'!#REF!</definedName>
    <definedName name="_xlnm.Print_Area" localSheetId="0">муниципальные!$A$1:$O$21</definedName>
  </definedNames>
  <calcPr calcId="162913"/>
</workbook>
</file>

<file path=xl/calcChain.xml><?xml version="1.0" encoding="utf-8"?>
<calcChain xmlns="http://schemas.openxmlformats.org/spreadsheetml/2006/main">
  <c r="N5" i="33" l="1"/>
  <c r="N6" i="33"/>
  <c r="N7" i="33"/>
  <c r="N8" i="33"/>
  <c r="L10" i="33"/>
  <c r="M10" i="33"/>
  <c r="L11" i="33"/>
  <c r="L12" i="33"/>
  <c r="L13" i="33"/>
  <c r="L14" i="33"/>
  <c r="M15" i="33"/>
  <c r="L16" i="33"/>
  <c r="L18" i="33"/>
  <c r="N18" i="33"/>
  <c r="N20" i="33"/>
  <c r="N21" i="33"/>
  <c r="C21" i="33" l="1"/>
  <c r="C20" i="33"/>
  <c r="C18" i="33"/>
  <c r="C11" i="33"/>
  <c r="D4" i="33"/>
  <c r="E4" i="33"/>
  <c r="F4" i="33"/>
  <c r="H4" i="33"/>
  <c r="I4" i="33"/>
  <c r="J4" i="33"/>
  <c r="C6" i="33"/>
  <c r="C5" i="33"/>
  <c r="N4" i="33" l="1"/>
  <c r="H9" i="33"/>
  <c r="I9" i="33"/>
  <c r="J9" i="33"/>
  <c r="H19" i="33"/>
  <c r="I19" i="33"/>
  <c r="J19" i="33"/>
  <c r="H17" i="33"/>
  <c r="I17" i="33"/>
  <c r="J17" i="33"/>
  <c r="F17" i="33"/>
  <c r="E17" i="33"/>
  <c r="D17" i="33"/>
  <c r="C10" i="33"/>
  <c r="N17" i="33" l="1"/>
  <c r="L17" i="33"/>
  <c r="C16" i="33"/>
  <c r="C14" i="33"/>
  <c r="C13" i="33"/>
  <c r="C12" i="33"/>
  <c r="C15" i="33"/>
  <c r="D19" i="33"/>
  <c r="F19" i="33"/>
  <c r="N19" i="33" s="1"/>
  <c r="E9" i="33"/>
  <c r="M9" i="33" s="1"/>
  <c r="J3" i="33"/>
  <c r="H3" i="33"/>
  <c r="F9" i="33"/>
  <c r="E19" i="33"/>
  <c r="I3" i="33"/>
  <c r="F3" i="33" l="1"/>
  <c r="N3" i="33" s="1"/>
  <c r="E3" i="33"/>
  <c r="M3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G11" i="33" l="1"/>
  <c r="K11" i="33" l="1"/>
  <c r="C17" i="33"/>
  <c r="C7" i="33"/>
  <c r="C8" i="33"/>
  <c r="C4" i="33" l="1"/>
  <c r="C19" i="33"/>
  <c r="G15" i="33" l="1"/>
  <c r="K15" i="33" s="1"/>
  <c r="G8" i="33" l="1"/>
  <c r="K8" i="33" l="1"/>
  <c r="G21" i="33"/>
  <c r="G20" i="33"/>
  <c r="G12" i="33"/>
  <c r="G13" i="33"/>
  <c r="G14" i="33"/>
  <c r="G16" i="33"/>
  <c r="G10" i="33"/>
  <c r="K16" i="33" l="1"/>
  <c r="K13" i="33"/>
  <c r="K20" i="33"/>
  <c r="K10" i="33"/>
  <c r="K14" i="33"/>
  <c r="K12" i="33"/>
  <c r="K21" i="33"/>
  <c r="G9" i="33"/>
  <c r="G19" i="33"/>
  <c r="K19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G5" i="33" l="1"/>
  <c r="G6" i="33"/>
  <c r="G7" i="33"/>
  <c r="G18" i="33"/>
  <c r="K18" i="33" l="1"/>
  <c r="K6" i="33"/>
  <c r="K7" i="33"/>
  <c r="K5" i="33"/>
  <c r="G4" i="33"/>
  <c r="G17" i="33"/>
  <c r="K17" i="33" l="1"/>
  <c r="K4" i="33"/>
  <c r="G3" i="33"/>
  <c r="D9" i="33" l="1"/>
  <c r="L9" i="33" s="1"/>
  <c r="C9" i="33" l="1"/>
  <c r="K9" i="33" s="1"/>
  <c r="D3" i="33"/>
  <c r="L3" i="33" s="1"/>
  <c r="C3" i="33" l="1"/>
  <c r="K3" i="33" s="1"/>
</calcChain>
</file>

<file path=xl/sharedStrings.xml><?xml version="1.0" encoding="utf-8"?>
<sst xmlns="http://schemas.openxmlformats.org/spreadsheetml/2006/main" count="166" uniqueCount="91">
  <si>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</si>
  <si>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</si>
  <si>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</si>
  <si>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</si>
  <si>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</si>
  <si>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</si>
  <si>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</si>
  <si>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</si>
  <si>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</si>
  <si>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</si>
  <si>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</si>
  <si>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</si>
  <si>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</si>
  <si>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</si>
  <si>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</si>
  <si>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</si>
  <si>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</si>
  <si>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</si>
  <si>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</si>
  <si>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</si>
  <si>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</si>
  <si>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</si>
  <si>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</si>
  <si>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</si>
  <si>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</si>
  <si>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</si>
  <si>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</si>
  <si>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</si>
  <si>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</si>
  <si>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</si>
  <si>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</si>
  <si>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</si>
  <si>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</si>
  <si>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</si>
  <si>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</si>
  <si>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</si>
  <si>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</si>
  <si>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</si>
  <si>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</si>
  <si>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</si>
  <si>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</si>
  <si>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</si>
  <si>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</si>
  <si>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</si>
  <si>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</si>
  <si>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</si>
  <si>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</si>
  <si>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</si>
  <si>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</si>
  <si>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</si>
  <si>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</si>
  <si>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</si>
  <si>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</si>
  <si>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</si>
  <si>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</si>
  <si>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</si>
  <si>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</si>
  <si>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</si>
  <si>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</si>
  <si>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</si>
  <si>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</si>
  <si>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</si>
  <si>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</si>
  <si>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</si>
  <si>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</si>
  <si>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</si>
  <si>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</si>
  <si>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</si>
  <si>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</si>
  <si>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</si>
  <si>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</si>
  <si>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</si>
  <si>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</si>
  <si>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</si>
  <si>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</si>
  <si>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</si>
  <si>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</si>
  <si>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</si>
  <si>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</si>
  <si>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</si>
  <si>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</si>
  <si>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Бюджетные ассигнования запланированы на на декабрь месяц</t>
  </si>
  <si>
    <t>Ожидается 100% исполнение в 2018 году. Заработная плата за ноябрь выплачивается в декабре.</t>
  </si>
  <si>
    <t>Освоение составит 100%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</si>
  <si>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</si>
  <si>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</si>
  <si>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</si>
  <si>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</si>
  <si>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Освоение на 01.02.2019  (рублей)</t>
  </si>
  <si>
    <t>ПЛАН  на 2019 год (рублей)</t>
  </si>
  <si>
    <t>% исполнения  к плану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</si>
</sst>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8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6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73" zoomScaleNormal="73" zoomScaleSheetLayoutView="50"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A10" sqref="A10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5.42578125" style="2" customWidth="1"/>
    <col min="4" max="4" width="25.28515625" style="2" customWidth="1"/>
    <col min="5" max="5" width="23.28515625" style="2" customWidth="1"/>
    <col min="6" max="6" width="23.85546875" style="2" customWidth="1"/>
    <col min="7" max="7" width="24.28515625" style="3" customWidth="1"/>
    <col min="8" max="8" width="23.28515625" style="3" customWidth="1"/>
    <col min="9" max="9" width="21.7109375" style="3" customWidth="1"/>
    <col min="10" max="10" width="23.140625" style="3" customWidth="1"/>
    <col min="11" max="11" width="13.85546875" style="4" customWidth="1"/>
    <col min="12" max="12" width="14.42578125" style="4" customWidth="1"/>
    <col min="13" max="13" width="15.85546875" style="4" customWidth="1"/>
    <col min="14" max="14" width="13.5703125" style="4" customWidth="1"/>
    <col min="15" max="15" width="51.28515625" style="2" hidden="1" customWidth="1"/>
    <col min="16" max="16384" width="9.140625" style="2"/>
  </cols>
  <sheetData>
    <row r="1" spans="1:15" s="1" customFormat="1" ht="57" customHeight="1" x14ac:dyDescent="0.3">
      <c r="A1" s="21" t="s">
        <v>1</v>
      </c>
      <c r="B1" s="58" t="s">
        <v>17</v>
      </c>
      <c r="C1" s="56" t="s">
        <v>89</v>
      </c>
      <c r="D1" s="56"/>
      <c r="E1" s="56"/>
      <c r="F1" s="56"/>
      <c r="G1" s="57" t="s">
        <v>88</v>
      </c>
      <c r="H1" s="57"/>
      <c r="I1" s="57"/>
      <c r="J1" s="57"/>
      <c r="K1" s="87" t="s">
        <v>90</v>
      </c>
      <c r="L1" s="87"/>
      <c r="M1" s="87"/>
      <c r="N1" s="87"/>
      <c r="O1" s="54" t="s">
        <v>59</v>
      </c>
    </row>
    <row r="2" spans="1:15" s="1" customFormat="1" ht="37.5" customHeight="1" x14ac:dyDescent="0.3">
      <c r="A2" s="51" t="s">
        <v>2</v>
      </c>
      <c r="B2" s="58"/>
      <c r="C2" s="50" t="s">
        <v>24</v>
      </c>
      <c r="D2" s="50" t="s">
        <v>25</v>
      </c>
      <c r="E2" s="50" t="s">
        <v>49</v>
      </c>
      <c r="F2" s="50" t="s">
        <v>26</v>
      </c>
      <c r="G2" s="50" t="s">
        <v>24</v>
      </c>
      <c r="H2" s="50" t="s">
        <v>25</v>
      </c>
      <c r="I2" s="50" t="s">
        <v>49</v>
      </c>
      <c r="J2" s="50" t="s">
        <v>26</v>
      </c>
      <c r="K2" s="22" t="s">
        <v>24</v>
      </c>
      <c r="L2" s="22" t="s">
        <v>25</v>
      </c>
      <c r="M2" s="22" t="s">
        <v>49</v>
      </c>
      <c r="N2" s="22" t="s">
        <v>26</v>
      </c>
      <c r="O2" s="55"/>
    </row>
    <row r="3" spans="1:15" s="1" customFormat="1" ht="47.25" customHeight="1" x14ac:dyDescent="0.3">
      <c r="A3" s="61" t="s">
        <v>84</v>
      </c>
      <c r="B3" s="61"/>
      <c r="C3" s="48">
        <f t="shared" ref="C3:J3" si="0">C4+C9+C17+C19</f>
        <v>430331100</v>
      </c>
      <c r="D3" s="48">
        <f t="shared" si="0"/>
        <v>54305500</v>
      </c>
      <c r="E3" s="48">
        <f t="shared" si="0"/>
        <v>9273800</v>
      </c>
      <c r="F3" s="48">
        <f t="shared" si="0"/>
        <v>366751800</v>
      </c>
      <c r="G3" s="48">
        <f t="shared" si="0"/>
        <v>13445149.149999999</v>
      </c>
      <c r="H3" s="48">
        <f t="shared" si="0"/>
        <v>611614.77</v>
      </c>
      <c r="I3" s="48">
        <f t="shared" si="0"/>
        <v>150690</v>
      </c>
      <c r="J3" s="48">
        <f t="shared" si="0"/>
        <v>12682844.379999999</v>
      </c>
      <c r="K3" s="20">
        <f>G3/C3*100</f>
        <v>3.1243731048023253</v>
      </c>
      <c r="L3" s="20">
        <f>H3/D3*100</f>
        <v>1.126248298975242</v>
      </c>
      <c r="M3" s="20">
        <f>I3/E3*100</f>
        <v>1.6249002566369772</v>
      </c>
      <c r="N3" s="20">
        <f>J3/F3*100</f>
        <v>3.4581546375505172</v>
      </c>
      <c r="O3" s="46"/>
    </row>
    <row r="4" spans="1:15" s="1" customFormat="1" ht="40.5" customHeight="1" x14ac:dyDescent="0.3">
      <c r="A4" s="52" t="s">
        <v>22</v>
      </c>
      <c r="B4" s="52"/>
      <c r="C4" s="48">
        <f t="shared" ref="C4:J4" si="1">SUM(C5:C8)</f>
        <v>318598300</v>
      </c>
      <c r="D4" s="48">
        <f t="shared" si="1"/>
        <v>0</v>
      </c>
      <c r="E4" s="48">
        <f t="shared" si="1"/>
        <v>0</v>
      </c>
      <c r="F4" s="48">
        <f t="shared" si="1"/>
        <v>318598300</v>
      </c>
      <c r="G4" s="48">
        <f t="shared" si="1"/>
        <v>11689758.02</v>
      </c>
      <c r="H4" s="48">
        <f t="shared" si="1"/>
        <v>0</v>
      </c>
      <c r="I4" s="48">
        <f t="shared" si="1"/>
        <v>0</v>
      </c>
      <c r="J4" s="48">
        <f t="shared" si="1"/>
        <v>11689758.02</v>
      </c>
      <c r="K4" s="20">
        <f t="shared" ref="K4:K21" si="2">G4/C4*100</f>
        <v>3.66912127905265</v>
      </c>
      <c r="L4" s="20"/>
      <c r="M4" s="20"/>
      <c r="N4" s="20">
        <f>J4/F4*100</f>
        <v>3.66912127905265</v>
      </c>
      <c r="O4" s="46"/>
    </row>
    <row r="5" spans="1:15" s="1" customFormat="1" ht="42" customHeight="1" x14ac:dyDescent="0.3">
      <c r="A5" s="52" t="s">
        <v>18</v>
      </c>
      <c r="B5" s="18" t="s">
        <v>12</v>
      </c>
      <c r="C5" s="19">
        <f>SUM(D5:F5)</f>
        <v>81575300</v>
      </c>
      <c r="D5" s="19">
        <v>0</v>
      </c>
      <c r="E5" s="19">
        <v>0</v>
      </c>
      <c r="F5" s="19">
        <v>81575300</v>
      </c>
      <c r="G5" s="19">
        <f>H5+J5</f>
        <v>2495412.15</v>
      </c>
      <c r="H5" s="19">
        <v>0</v>
      </c>
      <c r="I5" s="19">
        <v>0</v>
      </c>
      <c r="J5" s="19">
        <v>2495412.15</v>
      </c>
      <c r="K5" s="20">
        <f t="shared" si="2"/>
        <v>3.0590290811066585</v>
      </c>
      <c r="L5" s="20"/>
      <c r="M5" s="20"/>
      <c r="N5" s="20">
        <f>J5/F5*100</f>
        <v>3.0590290811066585</v>
      </c>
      <c r="O5" s="46"/>
    </row>
    <row r="6" spans="1:15" s="1" customFormat="1" ht="48" customHeight="1" x14ac:dyDescent="0.3">
      <c r="A6" s="52" t="s">
        <v>21</v>
      </c>
      <c r="B6" s="18" t="s">
        <v>12</v>
      </c>
      <c r="C6" s="19">
        <f>SUM(D6:F6)</f>
        <v>189710400</v>
      </c>
      <c r="D6" s="19">
        <v>0</v>
      </c>
      <c r="E6" s="19">
        <v>0</v>
      </c>
      <c r="F6" s="19">
        <v>189710400</v>
      </c>
      <c r="G6" s="19">
        <f t="shared" ref="G6:G8" si="3">H6+J6</f>
        <v>9168569.8699999992</v>
      </c>
      <c r="H6" s="19">
        <v>0</v>
      </c>
      <c r="I6" s="19">
        <v>0</v>
      </c>
      <c r="J6" s="19">
        <v>9168569.8699999992</v>
      </c>
      <c r="K6" s="20">
        <f t="shared" si="2"/>
        <v>4.832929491477536</v>
      </c>
      <c r="L6" s="20"/>
      <c r="M6" s="20"/>
      <c r="N6" s="20">
        <f>J6/F6*100</f>
        <v>4.832929491477536</v>
      </c>
      <c r="O6" s="46"/>
    </row>
    <row r="7" spans="1:15" s="1" customFormat="1" ht="39" customHeight="1" x14ac:dyDescent="0.3">
      <c r="A7" s="52" t="s">
        <v>50</v>
      </c>
      <c r="B7" s="18" t="s">
        <v>12</v>
      </c>
      <c r="C7" s="19">
        <f t="shared" ref="C7:C8" si="4">SUM(D7:F7)</f>
        <v>1883100</v>
      </c>
      <c r="D7" s="19">
        <v>0</v>
      </c>
      <c r="E7" s="19">
        <v>0</v>
      </c>
      <c r="F7" s="19">
        <v>1883100</v>
      </c>
      <c r="G7" s="19">
        <f t="shared" si="3"/>
        <v>25776</v>
      </c>
      <c r="H7" s="19">
        <v>0</v>
      </c>
      <c r="I7" s="19">
        <v>0</v>
      </c>
      <c r="J7" s="19">
        <v>25776</v>
      </c>
      <c r="K7" s="20">
        <f t="shared" si="2"/>
        <v>1.3688067548191811</v>
      </c>
      <c r="L7" s="20"/>
      <c r="M7" s="20"/>
      <c r="N7" s="20">
        <f>J7/F7*100</f>
        <v>1.3688067548191811</v>
      </c>
      <c r="O7" s="46"/>
    </row>
    <row r="8" spans="1:15" s="1" customFormat="1" ht="60.75" customHeight="1" x14ac:dyDescent="0.3">
      <c r="A8" s="47" t="s">
        <v>50</v>
      </c>
      <c r="B8" s="18" t="s">
        <v>12</v>
      </c>
      <c r="C8" s="19">
        <f t="shared" si="4"/>
        <v>45429500</v>
      </c>
      <c r="D8" s="19">
        <v>0</v>
      </c>
      <c r="E8" s="19">
        <v>0</v>
      </c>
      <c r="F8" s="19">
        <v>45429500</v>
      </c>
      <c r="G8" s="19">
        <f t="shared" si="3"/>
        <v>0</v>
      </c>
      <c r="H8" s="19">
        <v>0</v>
      </c>
      <c r="I8" s="19">
        <v>0</v>
      </c>
      <c r="J8" s="19">
        <v>0</v>
      </c>
      <c r="K8" s="20">
        <f t="shared" si="2"/>
        <v>0</v>
      </c>
      <c r="L8" s="20"/>
      <c r="M8" s="20"/>
      <c r="N8" s="20">
        <f>J8/F8*100</f>
        <v>0</v>
      </c>
      <c r="O8" s="46"/>
    </row>
    <row r="9" spans="1:15" s="1" customFormat="1" ht="49.5" customHeight="1" x14ac:dyDescent="0.3">
      <c r="A9" s="47" t="s">
        <v>51</v>
      </c>
      <c r="B9" s="18"/>
      <c r="C9" s="19">
        <f>SUM(C10:C16)</f>
        <v>58917700</v>
      </c>
      <c r="D9" s="19">
        <f t="shared" ref="D9:J9" si="5">SUM(D10:D16)</f>
        <v>49643900</v>
      </c>
      <c r="E9" s="19">
        <f t="shared" si="5"/>
        <v>9273800</v>
      </c>
      <c r="F9" s="19">
        <f t="shared" si="5"/>
        <v>0</v>
      </c>
      <c r="G9" s="19">
        <f t="shared" si="5"/>
        <v>762304.77</v>
      </c>
      <c r="H9" s="19">
        <f t="shared" si="5"/>
        <v>611614.77</v>
      </c>
      <c r="I9" s="19">
        <f t="shared" si="5"/>
        <v>150690</v>
      </c>
      <c r="J9" s="19">
        <f t="shared" si="5"/>
        <v>0</v>
      </c>
      <c r="K9" s="20">
        <f t="shared" si="2"/>
        <v>1.2938467896744104</v>
      </c>
      <c r="L9" s="20">
        <f>H9/D9*100</f>
        <v>1.2320038715733455</v>
      </c>
      <c r="M9" s="20">
        <f>I9/E9*100</f>
        <v>1.6249002566369772</v>
      </c>
      <c r="N9" s="20"/>
      <c r="O9" s="46"/>
    </row>
    <row r="10" spans="1:15" s="1" customFormat="1" ht="62.25" customHeight="1" x14ac:dyDescent="0.3">
      <c r="A10" s="47" t="s">
        <v>52</v>
      </c>
      <c r="B10" s="18" t="s">
        <v>12</v>
      </c>
      <c r="C10" s="19">
        <f>SUM(D10:F10)</f>
        <v>11014700</v>
      </c>
      <c r="D10" s="19">
        <v>1756300</v>
      </c>
      <c r="E10" s="19">
        <v>9258400</v>
      </c>
      <c r="F10" s="19">
        <v>0</v>
      </c>
      <c r="G10" s="19">
        <f>SUM(H10:J10)</f>
        <v>150690</v>
      </c>
      <c r="H10" s="19">
        <v>0</v>
      </c>
      <c r="I10" s="19">
        <v>150690</v>
      </c>
      <c r="J10" s="19">
        <v>0</v>
      </c>
      <c r="K10" s="20">
        <f t="shared" si="2"/>
        <v>1.3680808374263485</v>
      </c>
      <c r="L10" s="20">
        <f>H10/D10*100</f>
        <v>0</v>
      </c>
      <c r="M10" s="20">
        <f>I10/E10*100</f>
        <v>1.6276030415622571</v>
      </c>
      <c r="N10" s="20"/>
      <c r="O10" s="46"/>
    </row>
    <row r="11" spans="1:15" s="1" customFormat="1" ht="115.5" customHeight="1" x14ac:dyDescent="0.3">
      <c r="A11" s="47" t="s">
        <v>85</v>
      </c>
      <c r="B11" s="18" t="s">
        <v>12</v>
      </c>
      <c r="C11" s="19">
        <f>SUM(D11:F11)</f>
        <v>551500</v>
      </c>
      <c r="D11" s="19">
        <v>551500</v>
      </c>
      <c r="E11" s="19">
        <v>0</v>
      </c>
      <c r="F11" s="19">
        <v>0</v>
      </c>
      <c r="G11" s="19">
        <f t="shared" ref="G11:G16" si="6">SUM(H11:J11)</f>
        <v>0</v>
      </c>
      <c r="H11" s="19">
        <v>0</v>
      </c>
      <c r="I11" s="19">
        <v>0</v>
      </c>
      <c r="J11" s="19">
        <v>0</v>
      </c>
      <c r="K11" s="20">
        <f t="shared" si="2"/>
        <v>0</v>
      </c>
      <c r="L11" s="20">
        <f>H11/D11*100</f>
        <v>0</v>
      </c>
      <c r="M11" s="20"/>
      <c r="N11" s="20"/>
      <c r="O11" s="46"/>
    </row>
    <row r="12" spans="1:15" s="1" customFormat="1" ht="59.25" customHeight="1" x14ac:dyDescent="0.3">
      <c r="A12" s="49" t="s">
        <v>53</v>
      </c>
      <c r="B12" s="18" t="s">
        <v>12</v>
      </c>
      <c r="C12" s="19">
        <f t="shared" ref="C12:C16" si="7">SUM(D12:F12)</f>
        <v>3987300</v>
      </c>
      <c r="D12" s="19">
        <v>3987300</v>
      </c>
      <c r="E12" s="19">
        <v>0</v>
      </c>
      <c r="F12" s="19">
        <v>0</v>
      </c>
      <c r="G12" s="19">
        <f t="shared" si="6"/>
        <v>126364.89</v>
      </c>
      <c r="H12" s="19">
        <v>126364.89</v>
      </c>
      <c r="I12" s="19">
        <v>0</v>
      </c>
      <c r="J12" s="19">
        <v>0</v>
      </c>
      <c r="K12" s="20">
        <f t="shared" si="2"/>
        <v>3.1691844105033478</v>
      </c>
      <c r="L12" s="20">
        <f>H12/D12*100</f>
        <v>3.1691844105033478</v>
      </c>
      <c r="M12" s="20"/>
      <c r="N12" s="20"/>
      <c r="O12" s="46"/>
    </row>
    <row r="13" spans="1:15" s="1" customFormat="1" ht="41.25" customHeight="1" x14ac:dyDescent="0.3">
      <c r="A13" s="49" t="s">
        <v>86</v>
      </c>
      <c r="B13" s="18" t="s">
        <v>12</v>
      </c>
      <c r="C13" s="19">
        <f t="shared" si="7"/>
        <v>4752000</v>
      </c>
      <c r="D13" s="19">
        <v>4752000</v>
      </c>
      <c r="E13" s="19">
        <v>0</v>
      </c>
      <c r="F13" s="19">
        <v>0</v>
      </c>
      <c r="G13" s="19">
        <f t="shared" si="6"/>
        <v>171929.26</v>
      </c>
      <c r="H13" s="19">
        <v>171929.26</v>
      </c>
      <c r="I13" s="19">
        <v>0</v>
      </c>
      <c r="J13" s="19">
        <v>0</v>
      </c>
      <c r="K13" s="20">
        <f t="shared" si="2"/>
        <v>3.6180399831649837</v>
      </c>
      <c r="L13" s="20">
        <f>H13/D13*100</f>
        <v>3.6180399831649837</v>
      </c>
      <c r="M13" s="20"/>
      <c r="N13" s="20"/>
      <c r="O13" s="46"/>
    </row>
    <row r="14" spans="1:15" s="1" customFormat="1" ht="78" customHeight="1" x14ac:dyDescent="0.3">
      <c r="A14" s="49" t="s">
        <v>54</v>
      </c>
      <c r="B14" s="18" t="s">
        <v>12</v>
      </c>
      <c r="C14" s="19">
        <f t="shared" si="7"/>
        <v>10306800</v>
      </c>
      <c r="D14" s="19">
        <v>10306800</v>
      </c>
      <c r="E14" s="19">
        <v>0</v>
      </c>
      <c r="F14" s="19">
        <v>0</v>
      </c>
      <c r="G14" s="19">
        <f t="shared" si="6"/>
        <v>313320.62</v>
      </c>
      <c r="H14" s="19">
        <v>313320.62</v>
      </c>
      <c r="I14" s="19">
        <v>0</v>
      </c>
      <c r="J14" s="19">
        <v>0</v>
      </c>
      <c r="K14" s="20">
        <f t="shared" si="2"/>
        <v>3.0399408157721117</v>
      </c>
      <c r="L14" s="20">
        <f>H14/D14*100</f>
        <v>3.0399408157721117</v>
      </c>
      <c r="M14" s="20"/>
      <c r="N14" s="20"/>
      <c r="O14" s="46"/>
    </row>
    <row r="15" spans="1:15" s="1" customFormat="1" ht="91.5" customHeight="1" x14ac:dyDescent="0.3">
      <c r="A15" s="49" t="s">
        <v>66</v>
      </c>
      <c r="B15" s="18" t="s">
        <v>12</v>
      </c>
      <c r="C15" s="19">
        <f t="shared" si="7"/>
        <v>15400</v>
      </c>
      <c r="D15" s="19">
        <v>0</v>
      </c>
      <c r="E15" s="19">
        <v>15400</v>
      </c>
      <c r="F15" s="19">
        <v>0</v>
      </c>
      <c r="G15" s="19">
        <f t="shared" si="6"/>
        <v>0</v>
      </c>
      <c r="H15" s="19">
        <v>0</v>
      </c>
      <c r="I15" s="19">
        <v>0</v>
      </c>
      <c r="J15" s="19">
        <v>0</v>
      </c>
      <c r="K15" s="20">
        <f t="shared" si="2"/>
        <v>0</v>
      </c>
      <c r="L15" s="20"/>
      <c r="M15" s="20">
        <f>I15/E15*100</f>
        <v>0</v>
      </c>
      <c r="N15" s="20"/>
      <c r="O15" s="46" t="s">
        <v>81</v>
      </c>
    </row>
    <row r="16" spans="1:15" s="1" customFormat="1" ht="63" customHeight="1" x14ac:dyDescent="0.3">
      <c r="A16" s="49" t="s">
        <v>55</v>
      </c>
      <c r="B16" s="18" t="s">
        <v>12</v>
      </c>
      <c r="C16" s="19">
        <f t="shared" si="7"/>
        <v>28290000</v>
      </c>
      <c r="D16" s="19">
        <v>28290000</v>
      </c>
      <c r="E16" s="19">
        <v>0</v>
      </c>
      <c r="F16" s="19">
        <v>0</v>
      </c>
      <c r="G16" s="19">
        <f t="shared" si="6"/>
        <v>0</v>
      </c>
      <c r="H16" s="19">
        <v>0</v>
      </c>
      <c r="I16" s="19">
        <v>0</v>
      </c>
      <c r="J16" s="19">
        <v>0</v>
      </c>
      <c r="K16" s="20">
        <f t="shared" si="2"/>
        <v>0</v>
      </c>
      <c r="L16" s="20">
        <f>H16/D16*100</f>
        <v>0</v>
      </c>
      <c r="M16" s="20"/>
      <c r="N16" s="20"/>
      <c r="O16" s="46"/>
    </row>
    <row r="17" spans="1:15" s="1" customFormat="1" ht="42" customHeight="1" x14ac:dyDescent="0.3">
      <c r="A17" s="47" t="s">
        <v>23</v>
      </c>
      <c r="B17" s="18"/>
      <c r="C17" s="19">
        <f>SUM(C18:C18)</f>
        <v>6991900</v>
      </c>
      <c r="D17" s="19">
        <f t="shared" ref="D17:J17" si="8">SUM(D18:D18)</f>
        <v>4661600</v>
      </c>
      <c r="E17" s="19">
        <f t="shared" si="8"/>
        <v>0</v>
      </c>
      <c r="F17" s="19">
        <f t="shared" si="8"/>
        <v>2330300</v>
      </c>
      <c r="G17" s="19">
        <f t="shared" si="8"/>
        <v>0</v>
      </c>
      <c r="H17" s="19">
        <f t="shared" si="8"/>
        <v>0</v>
      </c>
      <c r="I17" s="19">
        <f t="shared" si="8"/>
        <v>0</v>
      </c>
      <c r="J17" s="19">
        <f t="shared" si="8"/>
        <v>0</v>
      </c>
      <c r="K17" s="20">
        <f t="shared" si="2"/>
        <v>0</v>
      </c>
      <c r="L17" s="20">
        <f>H17/D17*100</f>
        <v>0</v>
      </c>
      <c r="M17" s="20"/>
      <c r="N17" s="20">
        <f>J17/F17*100</f>
        <v>0</v>
      </c>
      <c r="O17" s="23"/>
    </row>
    <row r="18" spans="1:15" s="1" customFormat="1" ht="65.25" customHeight="1" x14ac:dyDescent="0.3">
      <c r="A18" s="47" t="s">
        <v>87</v>
      </c>
      <c r="B18" s="18" t="s">
        <v>12</v>
      </c>
      <c r="C18" s="19">
        <f>SUM(D18:F18)</f>
        <v>6991900</v>
      </c>
      <c r="D18" s="19">
        <v>4661600</v>
      </c>
      <c r="E18" s="19">
        <v>0</v>
      </c>
      <c r="F18" s="19">
        <v>2330300</v>
      </c>
      <c r="G18" s="19">
        <f>H18+J18</f>
        <v>0</v>
      </c>
      <c r="H18" s="19">
        <v>0</v>
      </c>
      <c r="I18" s="19">
        <v>0</v>
      </c>
      <c r="J18" s="19">
        <v>0</v>
      </c>
      <c r="K18" s="20">
        <f t="shared" si="2"/>
        <v>0</v>
      </c>
      <c r="L18" s="20">
        <f>H18/D18*100</f>
        <v>0</v>
      </c>
      <c r="M18" s="20"/>
      <c r="N18" s="20">
        <f>J18/F18*100</f>
        <v>0</v>
      </c>
      <c r="O18" s="46" t="s">
        <v>83</v>
      </c>
    </row>
    <row r="19" spans="1:15" s="1" customFormat="1" ht="96.75" customHeight="1" x14ac:dyDescent="0.3">
      <c r="A19" s="49" t="s">
        <v>56</v>
      </c>
      <c r="B19" s="18"/>
      <c r="C19" s="53">
        <f>SUM(C20:C21)</f>
        <v>45823200</v>
      </c>
      <c r="D19" s="53">
        <f t="shared" ref="D19:J19" si="9">SUM(D20:D21)</f>
        <v>0</v>
      </c>
      <c r="E19" s="53">
        <f t="shared" si="9"/>
        <v>0</v>
      </c>
      <c r="F19" s="53">
        <f t="shared" si="9"/>
        <v>45823200</v>
      </c>
      <c r="G19" s="53">
        <f t="shared" si="9"/>
        <v>993086.36</v>
      </c>
      <c r="H19" s="53">
        <f t="shared" si="9"/>
        <v>0</v>
      </c>
      <c r="I19" s="53">
        <f t="shared" si="9"/>
        <v>0</v>
      </c>
      <c r="J19" s="53">
        <f t="shared" si="9"/>
        <v>993086.36</v>
      </c>
      <c r="K19" s="20">
        <f t="shared" si="2"/>
        <v>2.1672130274620716</v>
      </c>
      <c r="L19" s="20"/>
      <c r="M19" s="20"/>
      <c r="N19" s="20">
        <f>J19/F19*100</f>
        <v>2.1672130274620716</v>
      </c>
      <c r="O19" s="46"/>
    </row>
    <row r="20" spans="1:15" s="1" customFormat="1" ht="45" customHeight="1" x14ac:dyDescent="0.3">
      <c r="A20" s="59" t="s">
        <v>57</v>
      </c>
      <c r="B20" s="18" t="s">
        <v>12</v>
      </c>
      <c r="C20" s="19">
        <f>SUM(D20:F20)</f>
        <v>23100900</v>
      </c>
      <c r="D20" s="19">
        <v>0</v>
      </c>
      <c r="E20" s="19">
        <v>0</v>
      </c>
      <c r="F20" s="19">
        <v>23100900</v>
      </c>
      <c r="G20" s="19">
        <f>SUM(H20:J20)</f>
        <v>711778.39</v>
      </c>
      <c r="H20" s="19">
        <v>0</v>
      </c>
      <c r="I20" s="19">
        <v>0</v>
      </c>
      <c r="J20" s="19">
        <v>711778.39</v>
      </c>
      <c r="K20" s="20">
        <f t="shared" si="2"/>
        <v>3.0811716859516296</v>
      </c>
      <c r="L20" s="20"/>
      <c r="M20" s="20"/>
      <c r="N20" s="20">
        <f>J20/F20*100</f>
        <v>3.0811716859516296</v>
      </c>
      <c r="O20" s="46"/>
    </row>
    <row r="21" spans="1:15" s="1" customFormat="1" ht="48.75" customHeight="1" x14ac:dyDescent="0.3">
      <c r="A21" s="60"/>
      <c r="B21" s="18" t="s">
        <v>64</v>
      </c>
      <c r="C21" s="19">
        <f>SUM(D21:F21)</f>
        <v>22722300</v>
      </c>
      <c r="D21" s="19">
        <v>0</v>
      </c>
      <c r="E21" s="19">
        <v>0</v>
      </c>
      <c r="F21" s="19">
        <v>22722300</v>
      </c>
      <c r="G21" s="19">
        <f>SUM(H21:J21)</f>
        <v>281307.96999999997</v>
      </c>
      <c r="H21" s="19">
        <v>0</v>
      </c>
      <c r="I21" s="19">
        <v>0</v>
      </c>
      <c r="J21" s="19">
        <v>281307.96999999997</v>
      </c>
      <c r="K21" s="20">
        <f t="shared" si="2"/>
        <v>1.2380259480774392</v>
      </c>
      <c r="L21" s="20"/>
      <c r="M21" s="20"/>
      <c r="N21" s="20">
        <f>J21/F21*100</f>
        <v>1.2380259480774392</v>
      </c>
      <c r="O21" s="46" t="s">
        <v>82</v>
      </c>
    </row>
  </sheetData>
  <mergeCells count="7">
    <mergeCell ref="A20:A21"/>
    <mergeCell ref="A3:B3"/>
    <mergeCell ref="O1:O2"/>
    <mergeCell ref="K1:N1"/>
    <mergeCell ref="C1:F1"/>
    <mergeCell ref="G1:J1"/>
    <mergeCell ref="B1:B2"/>
  </mergeCells>
  <pageMargins left="0" right="0" top="0.19685039370078741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3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2.25" customHeight="1" x14ac:dyDescent="0.25">
      <c r="A2" s="65" t="s">
        <v>0</v>
      </c>
      <c r="B2" s="5" t="s">
        <v>1</v>
      </c>
      <c r="C2" s="66" t="s">
        <v>17</v>
      </c>
      <c r="D2" s="67" t="s">
        <v>40</v>
      </c>
      <c r="E2" s="67"/>
      <c r="F2" s="67"/>
      <c r="G2" s="68" t="s">
        <v>48</v>
      </c>
      <c r="H2" s="68"/>
      <c r="I2" s="68"/>
      <c r="J2" s="69" t="s">
        <v>46</v>
      </c>
      <c r="K2" s="70"/>
      <c r="L2" s="71"/>
      <c r="M2" s="72" t="s">
        <v>41</v>
      </c>
      <c r="N2" s="72" t="s">
        <v>42</v>
      </c>
    </row>
    <row r="3" spans="1:14" ht="25.5" x14ac:dyDescent="0.25">
      <c r="A3" s="65"/>
      <c r="B3" s="6" t="s">
        <v>2</v>
      </c>
      <c r="C3" s="66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73"/>
      <c r="N3" s="73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62" t="s">
        <v>44</v>
      </c>
      <c r="C5" s="6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1" t="s">
        <v>0</v>
      </c>
      <c r="B1" s="27" t="s">
        <v>1</v>
      </c>
      <c r="C1" s="82" t="s">
        <v>17</v>
      </c>
      <c r="D1" s="83" t="s">
        <v>69</v>
      </c>
      <c r="E1" s="83"/>
      <c r="F1" s="83"/>
      <c r="G1" s="83"/>
      <c r="H1" s="83" t="s">
        <v>70</v>
      </c>
      <c r="I1" s="83"/>
      <c r="J1" s="83"/>
      <c r="K1" s="83"/>
      <c r="L1" s="84" t="s">
        <v>80</v>
      </c>
      <c r="M1" s="85"/>
      <c r="N1" s="85"/>
      <c r="O1" s="86"/>
      <c r="P1" s="78" t="s">
        <v>71</v>
      </c>
      <c r="Q1" s="78"/>
      <c r="R1" s="78"/>
      <c r="S1" s="78"/>
      <c r="T1" s="78" t="s">
        <v>72</v>
      </c>
      <c r="U1" s="79"/>
      <c r="V1" s="79"/>
      <c r="W1" s="79"/>
    </row>
    <row r="2" spans="1:23" ht="22.5" x14ac:dyDescent="0.25">
      <c r="A2" s="81"/>
      <c r="B2" s="27" t="s">
        <v>2</v>
      </c>
      <c r="C2" s="82"/>
      <c r="D2" s="28" t="s">
        <v>24</v>
      </c>
      <c r="E2" s="28" t="s">
        <v>25</v>
      </c>
      <c r="F2" s="28" t="s">
        <v>49</v>
      </c>
      <c r="G2" s="28" t="s">
        <v>26</v>
      </c>
      <c r="H2" s="28" t="s">
        <v>24</v>
      </c>
      <c r="I2" s="28" t="s">
        <v>25</v>
      </c>
      <c r="J2" s="28" t="s">
        <v>49</v>
      </c>
      <c r="K2" s="28" t="s">
        <v>26</v>
      </c>
      <c r="L2" s="28" t="s">
        <v>24</v>
      </c>
      <c r="M2" s="28" t="s">
        <v>25</v>
      </c>
      <c r="N2" s="28" t="s">
        <v>49</v>
      </c>
      <c r="O2" s="28" t="s">
        <v>26</v>
      </c>
      <c r="P2" s="28" t="s">
        <v>24</v>
      </c>
      <c r="Q2" s="28" t="s">
        <v>25</v>
      </c>
      <c r="R2" s="28" t="s">
        <v>49</v>
      </c>
      <c r="S2" s="28" t="s">
        <v>26</v>
      </c>
      <c r="T2" s="28" t="s">
        <v>24</v>
      </c>
      <c r="U2" s="29" t="s">
        <v>25</v>
      </c>
      <c r="V2" s="28" t="s">
        <v>49</v>
      </c>
      <c r="W2" s="28" t="s">
        <v>26</v>
      </c>
    </row>
    <row r="3" spans="1:23" x14ac:dyDescent="0.25">
      <c r="A3" s="25" t="s">
        <v>3</v>
      </c>
      <c r="B3" s="25" t="s">
        <v>13</v>
      </c>
      <c r="C3" s="25" t="s">
        <v>28</v>
      </c>
      <c r="D3" s="25" t="s">
        <v>30</v>
      </c>
      <c r="E3" s="25" t="s">
        <v>15</v>
      </c>
      <c r="F3" s="25" t="s">
        <v>31</v>
      </c>
      <c r="G3" s="25" t="s">
        <v>31</v>
      </c>
      <c r="H3" s="25" t="s">
        <v>39</v>
      </c>
      <c r="I3" s="25" t="s">
        <v>32</v>
      </c>
      <c r="J3" s="25" t="s">
        <v>33</v>
      </c>
      <c r="K3" s="25" t="s">
        <v>34</v>
      </c>
      <c r="L3" s="25" t="s">
        <v>35</v>
      </c>
      <c r="M3" s="25" t="s">
        <v>36</v>
      </c>
      <c r="N3" s="25" t="s">
        <v>37</v>
      </c>
      <c r="O3" s="25" t="s">
        <v>38</v>
      </c>
      <c r="P3" s="25" t="s">
        <v>16</v>
      </c>
      <c r="Q3" s="25" t="s">
        <v>32</v>
      </c>
      <c r="R3" s="25" t="s">
        <v>68</v>
      </c>
      <c r="S3" s="25" t="s">
        <v>33</v>
      </c>
      <c r="T3" s="25" t="s">
        <v>34</v>
      </c>
      <c r="U3" s="25" t="s">
        <v>73</v>
      </c>
      <c r="V3" s="25" t="s">
        <v>60</v>
      </c>
      <c r="W3" s="25" t="s">
        <v>67</v>
      </c>
    </row>
    <row r="4" spans="1:23" x14ac:dyDescent="0.25">
      <c r="A4" s="80" t="s">
        <v>27</v>
      </c>
      <c r="B4" s="80"/>
      <c r="C4" s="80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62" t="s">
        <v>8</v>
      </c>
      <c r="C5" s="62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5</v>
      </c>
      <c r="B6" s="33" t="s">
        <v>58</v>
      </c>
      <c r="C6" s="5" t="s">
        <v>65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13</v>
      </c>
      <c r="B7" s="62" t="s">
        <v>74</v>
      </c>
      <c r="C7" s="62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6</v>
      </c>
      <c r="B8" s="35" t="s">
        <v>75</v>
      </c>
      <c r="C8" s="5" t="s">
        <v>65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7</v>
      </c>
      <c r="B9" s="35" t="s">
        <v>76</v>
      </c>
      <c r="C9" s="5" t="s">
        <v>65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28</v>
      </c>
      <c r="B10" s="24" t="s">
        <v>9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77</v>
      </c>
      <c r="B11" s="35" t="s">
        <v>78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28</v>
      </c>
      <c r="B12" s="62" t="s">
        <v>10</v>
      </c>
      <c r="C12" s="62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29</v>
      </c>
      <c r="B13" s="39" t="s">
        <v>14</v>
      </c>
      <c r="C13" s="5" t="s">
        <v>65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16</v>
      </c>
      <c r="B14" s="74" t="s">
        <v>11</v>
      </c>
      <c r="C14" s="75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72" t="s">
        <v>19</v>
      </c>
      <c r="B15" s="35" t="s">
        <v>79</v>
      </c>
      <c r="C15" s="5" t="s">
        <v>65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76"/>
      <c r="B16" s="35" t="s">
        <v>61</v>
      </c>
      <c r="C16" s="5" t="s">
        <v>65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76"/>
      <c r="B17" s="35" t="s">
        <v>62</v>
      </c>
      <c r="C17" s="5" t="s">
        <v>65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77"/>
      <c r="B18" s="35" t="s">
        <v>63</v>
      </c>
      <c r="C18" s="5" t="s">
        <v>65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2019-02-25T11:14:52Z</cp:lastPrinted>
  <dcterms:created xsi:type="dcterms:W3CDTF">2012-05-22T08:33:39Z</dcterms:created>
  <dcterms:modified xsi:type="dcterms:W3CDTF">2019-02-25T11:30:00Z</dcterms:modified>
</cp:coreProperties>
</file>