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0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муниципальные!$A$1:$V$24</definedName>
  </definedNames>
  <calcPr calcId="162913"/>
</workbook>
</file>

<file path=xl/calcChain.xml><?xml version="1.0" encoding="utf-8"?>
<calcChain xmlns="http://schemas.openxmlformats.org/spreadsheetml/2006/main">
  <c r="V15" i="33" l="1"/>
  <c r="V16" i="33"/>
  <c r="R7" i="33" l="1"/>
  <c r="R8" i="33"/>
  <c r="R9" i="33"/>
  <c r="R10" i="33"/>
  <c r="P11" i="33"/>
  <c r="P13" i="33"/>
  <c r="Q13" i="33"/>
  <c r="R13" i="33"/>
  <c r="P14" i="33"/>
  <c r="P15" i="33"/>
  <c r="P16" i="33"/>
  <c r="P17" i="33"/>
  <c r="R17" i="33"/>
  <c r="P19" i="33"/>
  <c r="P21" i="33"/>
  <c r="R21" i="33"/>
  <c r="P23" i="33"/>
  <c r="R23" i="33"/>
  <c r="P24" i="33"/>
  <c r="R24" i="33"/>
  <c r="G11" i="33"/>
  <c r="V17" i="33" l="1"/>
  <c r="T21" i="33" l="1"/>
  <c r="T23" i="33"/>
  <c r="T24" i="33"/>
  <c r="V13" i="33"/>
  <c r="T11" i="33"/>
  <c r="C24" i="33"/>
  <c r="C23" i="33"/>
  <c r="C21" i="33"/>
  <c r="C14" i="33"/>
  <c r="D6" i="33"/>
  <c r="E6" i="33"/>
  <c r="F6" i="33"/>
  <c r="H6" i="33"/>
  <c r="I6" i="33"/>
  <c r="J6" i="33"/>
  <c r="L6" i="33"/>
  <c r="M6" i="33"/>
  <c r="N6" i="33"/>
  <c r="K11" i="33"/>
  <c r="O11" i="33" s="1"/>
  <c r="C11" i="33"/>
  <c r="C8" i="33"/>
  <c r="C7" i="33"/>
  <c r="S11" i="33" l="1"/>
  <c r="R6" i="33"/>
  <c r="P6" i="33"/>
  <c r="T6" i="33"/>
  <c r="H12" i="33" l="1"/>
  <c r="I12" i="33"/>
  <c r="J12" i="33"/>
  <c r="L12" i="33"/>
  <c r="M12" i="33"/>
  <c r="N12" i="33"/>
  <c r="H22" i="33"/>
  <c r="I22" i="33"/>
  <c r="J22" i="33"/>
  <c r="L22" i="33"/>
  <c r="M22" i="33"/>
  <c r="N22" i="33"/>
  <c r="G23" i="33"/>
  <c r="G24" i="33"/>
  <c r="H20" i="33"/>
  <c r="I20" i="33"/>
  <c r="J20" i="33"/>
  <c r="L20" i="33"/>
  <c r="M20" i="33"/>
  <c r="N20" i="33"/>
  <c r="F20" i="33"/>
  <c r="E20" i="33"/>
  <c r="D20" i="33"/>
  <c r="G21" i="33"/>
  <c r="G20" i="33" s="1"/>
  <c r="G19" i="33"/>
  <c r="G18" i="33"/>
  <c r="G17" i="33"/>
  <c r="G16" i="33"/>
  <c r="G15" i="33"/>
  <c r="G14" i="33"/>
  <c r="C13" i="33"/>
  <c r="G13" i="33"/>
  <c r="G10" i="33"/>
  <c r="G9" i="33"/>
  <c r="G8" i="33"/>
  <c r="G7" i="33"/>
  <c r="R20" i="33" l="1"/>
  <c r="P20" i="33"/>
  <c r="R22" i="33"/>
  <c r="P22" i="33"/>
  <c r="R12" i="33"/>
  <c r="P12" i="33"/>
  <c r="Q12" i="33"/>
  <c r="G6" i="33"/>
  <c r="T20" i="33"/>
  <c r="C19" i="33"/>
  <c r="C17" i="33"/>
  <c r="C16" i="33"/>
  <c r="C15" i="33"/>
  <c r="C18" i="33"/>
  <c r="D22" i="33"/>
  <c r="T22" i="33" s="1"/>
  <c r="F22" i="33"/>
  <c r="G12" i="33"/>
  <c r="E12" i="33"/>
  <c r="N5" i="33"/>
  <c r="L5" i="33"/>
  <c r="I5" i="33"/>
  <c r="F12" i="33"/>
  <c r="V12" i="33" s="1"/>
  <c r="E22" i="33"/>
  <c r="G22" i="33"/>
  <c r="M5" i="33"/>
  <c r="Q5" i="33" s="1"/>
  <c r="J5" i="33"/>
  <c r="H5" i="33"/>
  <c r="P5" i="33" l="1"/>
  <c r="R5" i="33"/>
  <c r="G5" i="33"/>
  <c r="F5" i="33"/>
  <c r="E5" i="33"/>
  <c r="V7" i="33" l="1"/>
  <c r="V8" i="33"/>
  <c r="V9" i="33"/>
  <c r="V10" i="33"/>
  <c r="T13" i="33"/>
  <c r="U13" i="33"/>
  <c r="T14" i="33"/>
  <c r="T16" i="33"/>
  <c r="T17" i="33"/>
  <c r="U18" i="33"/>
  <c r="T19" i="33"/>
  <c r="V21" i="33"/>
  <c r="V23" i="33"/>
  <c r="V2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V20" i="33" l="1"/>
  <c r="K14" i="33" l="1"/>
  <c r="O14" i="33" s="1"/>
  <c r="S14" i="33" l="1"/>
  <c r="C20" i="33" l="1"/>
  <c r="C9" i="33"/>
  <c r="C10" i="33"/>
  <c r="C6" i="33" l="1"/>
  <c r="C22" i="33"/>
  <c r="K18" i="33" l="1"/>
  <c r="S18" i="33" l="1"/>
  <c r="K10" i="33" l="1"/>
  <c r="O10" i="33" s="1"/>
  <c r="S10" i="33" l="1"/>
  <c r="V6" i="33"/>
  <c r="U12" i="33" l="1"/>
  <c r="K24" i="33" l="1"/>
  <c r="O24" i="33" s="1"/>
  <c r="K23" i="33"/>
  <c r="O23" i="33" s="1"/>
  <c r="K15" i="33"/>
  <c r="O15" i="33" s="1"/>
  <c r="K16" i="33"/>
  <c r="O16" i="33" s="1"/>
  <c r="K17" i="33"/>
  <c r="O17" i="33" s="1"/>
  <c r="K19" i="33"/>
  <c r="O19" i="33" s="1"/>
  <c r="K13" i="33"/>
  <c r="O13" i="33" s="1"/>
  <c r="S19" i="33" l="1"/>
  <c r="S16" i="33"/>
  <c r="S17" i="33"/>
  <c r="S24" i="33"/>
  <c r="S13" i="33"/>
  <c r="K12" i="33"/>
  <c r="O12" i="33" s="1"/>
  <c r="S23" i="33"/>
  <c r="K22" i="33"/>
  <c r="O22" i="33" s="1"/>
  <c r="S22" i="33" l="1"/>
  <c r="V22" i="33"/>
  <c r="U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K8" i="33"/>
  <c r="O8" i="33" s="1"/>
  <c r="K9" i="33"/>
  <c r="O9" i="33" s="1"/>
  <c r="K21" i="33"/>
  <c r="O21" i="33" s="1"/>
  <c r="K6" i="33" l="1"/>
  <c r="O6" i="33" s="1"/>
  <c r="S8" i="33"/>
  <c r="S9" i="33"/>
  <c r="S7" i="33"/>
  <c r="S21" i="33"/>
  <c r="K20" i="33"/>
  <c r="O20" i="33" s="1"/>
  <c r="V5" i="33"/>
  <c r="S20" i="33" l="1"/>
  <c r="S6" i="33"/>
  <c r="K5" i="33"/>
  <c r="O5" i="33" s="1"/>
  <c r="T15" i="33" l="1"/>
  <c r="D12" i="33" l="1"/>
  <c r="S15" i="33" l="1"/>
  <c r="C12" i="33"/>
  <c r="T12" i="33"/>
  <c r="D5" i="33"/>
  <c r="T5" i="33" l="1"/>
  <c r="S12" i="33"/>
  <c r="C5" i="33"/>
  <c r="S5" i="33" l="1"/>
</calcChain>
</file>

<file path=xl/sharedStrings.xml><?xml version="1.0" encoding="utf-8"?>
<sst xmlns="http://schemas.openxmlformats.org/spreadsheetml/2006/main" count="196" uniqueCount="96">
  <si>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</si>
  <si>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</si>
  <si>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</si>
  <si>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</si>
  <si>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</si>
  <si>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</si>
  <si>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</si>
  <si>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</si>
  <si>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</si>
  <si>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</si>
  <si>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</si>
  <si>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</si>
  <si>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</si>
  <si>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</si>
  <si>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</si>
  <si>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</si>
  <si>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</si>
  <si>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</si>
  <si>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</si>
  <si>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</si>
  <si>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</si>
  <si>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</si>
  <si>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</si>
  <si>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</si>
  <si>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</si>
  <si>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</si>
  <si>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</si>
  <si>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</si>
  <si>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</si>
  <si>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</si>
  <si>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</si>
  <si>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</si>
  <si>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</si>
  <si>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</si>
  <si>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</si>
  <si>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</si>
  <si>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</si>
  <si>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</si>
  <si>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</si>
  <si>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</si>
  <si>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</si>
  <si>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</si>
  <si>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</si>
  <si>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</si>
  <si>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</si>
  <si>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</si>
  <si>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</si>
  <si>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</si>
  <si>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</si>
  <si>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</si>
  <si>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</si>
  <si>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</si>
  <si>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</si>
  <si>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</si>
  <si>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</si>
  <si>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</si>
  <si>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</si>
  <si>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</si>
  <si>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</si>
  <si>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Реализация мероприятий государственной поддержки малого и среднего предпринимательства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</si>
  <si>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</si>
  <si>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</si>
  <si>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</si>
  <si>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</si>
  <si>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</si>
  <si>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</si>
  <si>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</si>
  <si>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</si>
  <si>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</si>
  <si>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</si>
  <si>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</si>
  <si>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</si>
  <si>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</si>
  <si>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</si>
  <si>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</si>
  <si>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</si>
  <si>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</si>
  <si>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</si>
  <si>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</si>
  <si>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</si>
  <si>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</si>
  <si>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</si>
  <si>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</si>
  <si>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</si>
  <si>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</si>
  <si>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Социально - экономическое развитие города Нефтеюганска на 2014-2020 годы</t>
  </si>
  <si>
    <t>16</t>
  </si>
  <si>
    <t>ПЛАН  на 2018 год (рублей)</t>
  </si>
  <si>
    <t>17</t>
  </si>
  <si>
    <t>19</t>
  </si>
  <si>
    <t>20</t>
  </si>
  <si>
    <t>% исполнения  к плану 2018  года</t>
  </si>
  <si>
    <t>Иные межбюджетные трансферты за счет средств резервного фонда Правительства Ханты-Мансийского автономного округа-Югры</t>
  </si>
  <si>
    <t>ПЛАН  на 9 месяцев 2018 года (рублей)</t>
  </si>
  <si>
    <t>% исполнения  к плану за 9 месяцев 2018 года</t>
  </si>
  <si>
    <t>Освоение на 01.01.2019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</si>
</sst>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zoomScale="73" zoomScaleNormal="73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Y9" sqref="Y9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5.42578125" style="2" customWidth="1"/>
    <col min="4" max="4" width="25.28515625" style="2" customWidth="1"/>
    <col min="5" max="5" width="23.28515625" style="2" customWidth="1"/>
    <col min="6" max="6" width="23.85546875" style="2" customWidth="1"/>
    <col min="7" max="7" width="22.85546875" style="2" hidden="1" customWidth="1"/>
    <col min="8" max="8" width="21.7109375" style="2" hidden="1" customWidth="1"/>
    <col min="9" max="9" width="21.42578125" style="2" hidden="1" customWidth="1"/>
    <col min="10" max="10" width="22.4257812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3.5703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s="1" customFormat="1" ht="57" customHeight="1" x14ac:dyDescent="0.3">
      <c r="A2" s="22" t="s">
        <v>1</v>
      </c>
      <c r="B2" s="64" t="s">
        <v>17</v>
      </c>
      <c r="C2" s="62" t="s">
        <v>87</v>
      </c>
      <c r="D2" s="62"/>
      <c r="E2" s="62"/>
      <c r="F2" s="62"/>
      <c r="G2" s="62" t="s">
        <v>93</v>
      </c>
      <c r="H2" s="62"/>
      <c r="I2" s="62"/>
      <c r="J2" s="62"/>
      <c r="K2" s="63" t="s">
        <v>95</v>
      </c>
      <c r="L2" s="63"/>
      <c r="M2" s="63"/>
      <c r="N2" s="63"/>
      <c r="O2" s="65" t="s">
        <v>94</v>
      </c>
      <c r="P2" s="66"/>
      <c r="Q2" s="66"/>
      <c r="R2" s="67"/>
      <c r="S2" s="59" t="s">
        <v>91</v>
      </c>
      <c r="T2" s="60"/>
      <c r="U2" s="60"/>
      <c r="V2" s="61"/>
    </row>
    <row r="3" spans="1:22" s="1" customFormat="1" ht="37.5" customHeight="1" x14ac:dyDescent="0.3">
      <c r="A3" s="56" t="s">
        <v>2</v>
      </c>
      <c r="B3" s="64"/>
      <c r="C3" s="54" t="s">
        <v>24</v>
      </c>
      <c r="D3" s="54" t="s">
        <v>25</v>
      </c>
      <c r="E3" s="54" t="s">
        <v>49</v>
      </c>
      <c r="F3" s="54" t="s">
        <v>26</v>
      </c>
      <c r="G3" s="54" t="s">
        <v>24</v>
      </c>
      <c r="H3" s="54" t="s">
        <v>25</v>
      </c>
      <c r="I3" s="54" t="s">
        <v>49</v>
      </c>
      <c r="J3" s="54" t="s">
        <v>26</v>
      </c>
      <c r="K3" s="54" t="s">
        <v>24</v>
      </c>
      <c r="L3" s="54" t="s">
        <v>25</v>
      </c>
      <c r="M3" s="54" t="s">
        <v>49</v>
      </c>
      <c r="N3" s="54" t="s">
        <v>26</v>
      </c>
      <c r="O3" s="54" t="s">
        <v>24</v>
      </c>
      <c r="P3" s="54" t="s">
        <v>25</v>
      </c>
      <c r="Q3" s="54" t="s">
        <v>49</v>
      </c>
      <c r="R3" s="54" t="s">
        <v>26</v>
      </c>
      <c r="S3" s="23" t="s">
        <v>24</v>
      </c>
      <c r="T3" s="23" t="s">
        <v>25</v>
      </c>
      <c r="U3" s="23" t="s">
        <v>49</v>
      </c>
      <c r="V3" s="23" t="s">
        <v>26</v>
      </c>
    </row>
    <row r="4" spans="1:22" s="1" customFormat="1" x14ac:dyDescent="0.3">
      <c r="A4" s="55" t="s">
        <v>13</v>
      </c>
      <c r="B4" s="55" t="s">
        <v>28</v>
      </c>
      <c r="C4" s="55" t="s">
        <v>30</v>
      </c>
      <c r="D4" s="55" t="s">
        <v>15</v>
      </c>
      <c r="E4" s="55" t="s">
        <v>31</v>
      </c>
      <c r="F4" s="55" t="s">
        <v>39</v>
      </c>
      <c r="G4" s="55" t="s">
        <v>90</v>
      </c>
      <c r="H4" s="55" t="s">
        <v>77</v>
      </c>
      <c r="I4" s="55" t="s">
        <v>63</v>
      </c>
      <c r="J4" s="55" t="s">
        <v>71</v>
      </c>
      <c r="K4" s="55" t="s">
        <v>35</v>
      </c>
      <c r="L4" s="55" t="s">
        <v>36</v>
      </c>
      <c r="M4" s="55" t="s">
        <v>37</v>
      </c>
      <c r="N4" s="55" t="s">
        <v>38</v>
      </c>
      <c r="O4" s="55" t="s">
        <v>86</v>
      </c>
      <c r="P4" s="55" t="s">
        <v>88</v>
      </c>
      <c r="Q4" s="55" t="s">
        <v>72</v>
      </c>
      <c r="R4" s="55" t="s">
        <v>89</v>
      </c>
      <c r="S4" s="55" t="s">
        <v>90</v>
      </c>
      <c r="T4" s="55" t="s">
        <v>77</v>
      </c>
      <c r="U4" s="55" t="s">
        <v>63</v>
      </c>
      <c r="V4" s="55" t="s">
        <v>71</v>
      </c>
    </row>
    <row r="5" spans="1:22" s="1" customFormat="1" ht="47.25" customHeight="1" x14ac:dyDescent="0.3">
      <c r="A5" s="69" t="s">
        <v>85</v>
      </c>
      <c r="B5" s="69"/>
      <c r="C5" s="29">
        <f>C6+C12+C20+C22</f>
        <v>442295730</v>
      </c>
      <c r="D5" s="29">
        <f t="shared" ref="D5:N5" si="0">D6+D12+D20+D22</f>
        <v>67116429</v>
      </c>
      <c r="E5" s="29">
        <f t="shared" si="0"/>
        <v>9462153</v>
      </c>
      <c r="F5" s="29">
        <f t="shared" si="0"/>
        <v>365717148</v>
      </c>
      <c r="G5" s="29">
        <f t="shared" si="0"/>
        <v>329415007</v>
      </c>
      <c r="H5" s="29">
        <f t="shared" si="0"/>
        <v>42133406</v>
      </c>
      <c r="I5" s="29">
        <f t="shared" si="0"/>
        <v>8337183</v>
      </c>
      <c r="J5" s="29">
        <f t="shared" si="0"/>
        <v>278944418</v>
      </c>
      <c r="K5" s="29">
        <f t="shared" si="0"/>
        <v>434427207.69999999</v>
      </c>
      <c r="L5" s="29">
        <f t="shared" si="0"/>
        <v>66537234.090000004</v>
      </c>
      <c r="M5" s="29">
        <f t="shared" si="0"/>
        <v>9394353</v>
      </c>
      <c r="N5" s="29">
        <f t="shared" si="0"/>
        <v>358495620.61000001</v>
      </c>
      <c r="O5" s="28">
        <f t="shared" ref="O5:O16" si="1">K5/G5*100</f>
        <v>131.87839001518228</v>
      </c>
      <c r="P5" s="28">
        <f t="shared" ref="P5:P16" si="2">L5/H5*100</f>
        <v>157.92037816738576</v>
      </c>
      <c r="Q5" s="28">
        <f t="shared" ref="Q5:Q13" si="3">M5/I5*100</f>
        <v>112.68018226300178</v>
      </c>
      <c r="R5" s="28">
        <f t="shared" ref="R5:R13" si="4">N5/J5*100</f>
        <v>128.51865729394163</v>
      </c>
      <c r="S5" s="24">
        <f t="shared" ref="S5:S18" si="5">K5/C5*100</f>
        <v>98.220981626930921</v>
      </c>
      <c r="T5" s="24">
        <f>L5/D5*100</f>
        <v>99.137029608652156</v>
      </c>
      <c r="U5" s="24">
        <f>M5/E5*100</f>
        <v>99.283461174216896</v>
      </c>
      <c r="V5" s="24">
        <f t="shared" ref="V5:V10" si="6">N5/F5*100</f>
        <v>98.025379058791088</v>
      </c>
    </row>
    <row r="6" spans="1:22" s="1" customFormat="1" ht="40.5" customHeight="1" x14ac:dyDescent="0.3">
      <c r="A6" s="57" t="s">
        <v>22</v>
      </c>
      <c r="B6" s="57"/>
      <c r="C6" s="29">
        <f>SUM(C7:C11)</f>
        <v>316014329</v>
      </c>
      <c r="D6" s="29">
        <f t="shared" ref="D6:N6" si="7">SUM(D7:D11)</f>
        <v>569183</v>
      </c>
      <c r="E6" s="29">
        <f t="shared" si="7"/>
        <v>0</v>
      </c>
      <c r="F6" s="29">
        <f t="shared" si="7"/>
        <v>315445146</v>
      </c>
      <c r="G6" s="29">
        <f t="shared" si="7"/>
        <v>241096122</v>
      </c>
      <c r="H6" s="29">
        <f t="shared" si="7"/>
        <v>455352</v>
      </c>
      <c r="I6" s="29">
        <f t="shared" si="7"/>
        <v>0</v>
      </c>
      <c r="J6" s="29">
        <f t="shared" si="7"/>
        <v>240640770</v>
      </c>
      <c r="K6" s="29">
        <f t="shared" si="7"/>
        <v>309428484.08999997</v>
      </c>
      <c r="L6" s="29">
        <f t="shared" si="7"/>
        <v>490591.44</v>
      </c>
      <c r="M6" s="29">
        <f t="shared" si="7"/>
        <v>0</v>
      </c>
      <c r="N6" s="29">
        <f t="shared" si="7"/>
        <v>308937892.64999998</v>
      </c>
      <c r="O6" s="28">
        <f t="shared" si="1"/>
        <v>128.34237296027516</v>
      </c>
      <c r="P6" s="28">
        <f t="shared" si="2"/>
        <v>107.73894481631791</v>
      </c>
      <c r="Q6" s="28"/>
      <c r="R6" s="28">
        <f t="shared" si="4"/>
        <v>128.38135975462509</v>
      </c>
      <c r="S6" s="24">
        <f t="shared" si="5"/>
        <v>97.915966364297361</v>
      </c>
      <c r="T6" s="24">
        <f>L6/D6*100</f>
        <v>86.192215860276917</v>
      </c>
      <c r="U6" s="24"/>
      <c r="V6" s="24">
        <f t="shared" si="6"/>
        <v>97.937120468482334</v>
      </c>
    </row>
    <row r="7" spans="1:22" s="1" customFormat="1" ht="42" customHeight="1" x14ac:dyDescent="0.3">
      <c r="A7" s="53" t="s">
        <v>18</v>
      </c>
      <c r="B7" s="18" t="s">
        <v>12</v>
      </c>
      <c r="C7" s="19">
        <f>SUM(D7:F7)</f>
        <v>77119200</v>
      </c>
      <c r="D7" s="19">
        <v>0</v>
      </c>
      <c r="E7" s="19">
        <v>0</v>
      </c>
      <c r="F7" s="19">
        <v>77119200</v>
      </c>
      <c r="G7" s="19">
        <f t="shared" ref="G7:G11" si="8">H7++I7+J7</f>
        <v>56866382</v>
      </c>
      <c r="H7" s="19">
        <v>0</v>
      </c>
      <c r="I7" s="19">
        <v>0</v>
      </c>
      <c r="J7" s="19">
        <v>56866382</v>
      </c>
      <c r="K7" s="19">
        <f>L7+N7</f>
        <v>76865215.269999996</v>
      </c>
      <c r="L7" s="19">
        <v>0</v>
      </c>
      <c r="M7" s="19">
        <v>0</v>
      </c>
      <c r="N7" s="19">
        <v>76865215.269999996</v>
      </c>
      <c r="O7" s="28">
        <f t="shared" si="1"/>
        <v>135.1681126293563</v>
      </c>
      <c r="P7" s="28"/>
      <c r="Q7" s="28"/>
      <c r="R7" s="28">
        <f t="shared" si="4"/>
        <v>135.1681126293563</v>
      </c>
      <c r="S7" s="20">
        <f t="shared" si="5"/>
        <v>99.670659537443328</v>
      </c>
      <c r="T7" s="20"/>
      <c r="U7" s="20"/>
      <c r="V7" s="20">
        <f t="shared" si="6"/>
        <v>99.670659537443328</v>
      </c>
    </row>
    <row r="8" spans="1:22" s="1" customFormat="1" ht="48" customHeight="1" x14ac:dyDescent="0.3">
      <c r="A8" s="53" t="s">
        <v>21</v>
      </c>
      <c r="B8" s="18" t="s">
        <v>12</v>
      </c>
      <c r="C8" s="19">
        <f>SUM(D8:F8)</f>
        <v>182474876</v>
      </c>
      <c r="D8" s="19">
        <v>0</v>
      </c>
      <c r="E8" s="19">
        <v>0</v>
      </c>
      <c r="F8" s="19">
        <v>182474876</v>
      </c>
      <c r="G8" s="19">
        <f t="shared" si="8"/>
        <v>147299397</v>
      </c>
      <c r="H8" s="19">
        <v>0</v>
      </c>
      <c r="I8" s="19">
        <v>0</v>
      </c>
      <c r="J8" s="19">
        <v>147299397</v>
      </c>
      <c r="K8" s="19">
        <f t="shared" ref="K8:K11" si="9">L8+N8</f>
        <v>180089056.25999999</v>
      </c>
      <c r="L8" s="19">
        <v>0</v>
      </c>
      <c r="M8" s="19">
        <v>0</v>
      </c>
      <c r="N8" s="19">
        <v>180089056.25999999</v>
      </c>
      <c r="O8" s="28">
        <f t="shared" si="1"/>
        <v>122.26055226824859</v>
      </c>
      <c r="P8" s="28"/>
      <c r="Q8" s="28"/>
      <c r="R8" s="28">
        <f t="shared" si="4"/>
        <v>122.26055226824859</v>
      </c>
      <c r="S8" s="20">
        <f t="shared" si="5"/>
        <v>98.692521517318355</v>
      </c>
      <c r="T8" s="20"/>
      <c r="U8" s="20"/>
      <c r="V8" s="20">
        <f t="shared" si="6"/>
        <v>98.692521517318355</v>
      </c>
    </row>
    <row r="9" spans="1:22" s="1" customFormat="1" ht="39" customHeight="1" x14ac:dyDescent="0.3">
      <c r="A9" s="53" t="s">
        <v>50</v>
      </c>
      <c r="B9" s="18" t="s">
        <v>12</v>
      </c>
      <c r="C9" s="19">
        <f t="shared" ref="C9:C11" si="10">SUM(D9:F9)</f>
        <v>3240382</v>
      </c>
      <c r="D9" s="19">
        <v>0</v>
      </c>
      <c r="E9" s="19">
        <v>0</v>
      </c>
      <c r="F9" s="19">
        <v>3240382</v>
      </c>
      <c r="G9" s="19">
        <f t="shared" si="8"/>
        <v>2371328</v>
      </c>
      <c r="H9" s="19">
        <v>0</v>
      </c>
      <c r="I9" s="19">
        <v>0</v>
      </c>
      <c r="J9" s="19">
        <v>2371328</v>
      </c>
      <c r="K9" s="19">
        <f t="shared" si="9"/>
        <v>3109350.36</v>
      </c>
      <c r="L9" s="19">
        <v>0</v>
      </c>
      <c r="M9" s="19">
        <v>0</v>
      </c>
      <c r="N9" s="19">
        <v>3109350.36</v>
      </c>
      <c r="O9" s="28">
        <f t="shared" si="1"/>
        <v>131.12274472363166</v>
      </c>
      <c r="P9" s="28"/>
      <c r="Q9" s="28"/>
      <c r="R9" s="28">
        <f t="shared" si="4"/>
        <v>131.12274472363166</v>
      </c>
      <c r="S9" s="20">
        <f t="shared" si="5"/>
        <v>95.956290338608213</v>
      </c>
      <c r="T9" s="20"/>
      <c r="U9" s="20"/>
      <c r="V9" s="20">
        <f t="shared" si="6"/>
        <v>95.956290338608213</v>
      </c>
    </row>
    <row r="10" spans="1:22" s="1" customFormat="1" ht="60.75" customHeight="1" x14ac:dyDescent="0.3">
      <c r="A10" s="53" t="s">
        <v>67</v>
      </c>
      <c r="B10" s="18" t="s">
        <v>12</v>
      </c>
      <c r="C10" s="19">
        <f t="shared" si="10"/>
        <v>52610688</v>
      </c>
      <c r="D10" s="19">
        <v>0</v>
      </c>
      <c r="E10" s="19">
        <v>0</v>
      </c>
      <c r="F10" s="19">
        <v>52610688</v>
      </c>
      <c r="G10" s="19">
        <f t="shared" si="8"/>
        <v>34103663</v>
      </c>
      <c r="H10" s="19">
        <v>0</v>
      </c>
      <c r="I10" s="19">
        <v>0</v>
      </c>
      <c r="J10" s="19">
        <v>34103663</v>
      </c>
      <c r="K10" s="19">
        <f t="shared" si="9"/>
        <v>48874270.759999998</v>
      </c>
      <c r="L10" s="19">
        <v>0</v>
      </c>
      <c r="M10" s="19">
        <v>0</v>
      </c>
      <c r="N10" s="19">
        <v>48874270.759999998</v>
      </c>
      <c r="O10" s="28">
        <f t="shared" si="1"/>
        <v>143.31091284827673</v>
      </c>
      <c r="P10" s="28"/>
      <c r="Q10" s="28"/>
      <c r="R10" s="28">
        <f t="shared" si="4"/>
        <v>143.31091284827673</v>
      </c>
      <c r="S10" s="20">
        <f t="shared" si="5"/>
        <v>92.897988256682737</v>
      </c>
      <c r="T10" s="20"/>
      <c r="U10" s="20"/>
      <c r="V10" s="20">
        <f t="shared" si="6"/>
        <v>92.897988256682737</v>
      </c>
    </row>
    <row r="11" spans="1:22" s="1" customFormat="1" ht="73.5" customHeight="1" x14ac:dyDescent="0.3">
      <c r="A11" s="53" t="s">
        <v>92</v>
      </c>
      <c r="B11" s="18" t="s">
        <v>12</v>
      </c>
      <c r="C11" s="19">
        <f t="shared" si="10"/>
        <v>569183</v>
      </c>
      <c r="D11" s="19">
        <v>569183</v>
      </c>
      <c r="E11" s="19">
        <v>0</v>
      </c>
      <c r="F11" s="19">
        <v>0</v>
      </c>
      <c r="G11" s="19">
        <f t="shared" si="8"/>
        <v>455352</v>
      </c>
      <c r="H11" s="19">
        <v>455352</v>
      </c>
      <c r="I11" s="19">
        <v>0</v>
      </c>
      <c r="J11" s="19">
        <v>0</v>
      </c>
      <c r="K11" s="19">
        <f t="shared" si="9"/>
        <v>490591.44</v>
      </c>
      <c r="L11" s="19">
        <v>490591.44</v>
      </c>
      <c r="M11" s="19">
        <v>0</v>
      </c>
      <c r="N11" s="19">
        <v>0</v>
      </c>
      <c r="O11" s="28">
        <f t="shared" si="1"/>
        <v>107.73894481631791</v>
      </c>
      <c r="P11" s="28">
        <f t="shared" si="2"/>
        <v>107.73894481631791</v>
      </c>
      <c r="Q11" s="28"/>
      <c r="R11" s="28"/>
      <c r="S11" s="20">
        <f t="shared" si="5"/>
        <v>86.192215860276917</v>
      </c>
      <c r="T11" s="20">
        <f t="shared" ref="T11:T17" si="11">L11/D11*100</f>
        <v>86.192215860276917</v>
      </c>
      <c r="U11" s="20"/>
      <c r="V11" s="20"/>
    </row>
    <row r="12" spans="1:22" s="1" customFormat="1" ht="49.5" customHeight="1" x14ac:dyDescent="0.3">
      <c r="A12" s="57" t="s">
        <v>51</v>
      </c>
      <c r="B12" s="27"/>
      <c r="C12" s="26">
        <f>SUM(C13:C19)</f>
        <v>70317147</v>
      </c>
      <c r="D12" s="26">
        <f t="shared" ref="D12:N12" si="12">SUM(D13:D19)</f>
        <v>56699400</v>
      </c>
      <c r="E12" s="26">
        <f t="shared" si="12"/>
        <v>9462153</v>
      </c>
      <c r="F12" s="26">
        <f t="shared" si="12"/>
        <v>4155594</v>
      </c>
      <c r="G12" s="26">
        <f t="shared" si="12"/>
        <v>48261821</v>
      </c>
      <c r="H12" s="26">
        <f t="shared" si="12"/>
        <v>36929285</v>
      </c>
      <c r="I12" s="26">
        <f t="shared" si="12"/>
        <v>8337183</v>
      </c>
      <c r="J12" s="26">
        <f t="shared" si="12"/>
        <v>2995353</v>
      </c>
      <c r="K12" s="26">
        <f t="shared" si="12"/>
        <v>69742328.800000012</v>
      </c>
      <c r="L12" s="26">
        <f t="shared" si="12"/>
        <v>56311936.200000003</v>
      </c>
      <c r="M12" s="26">
        <f t="shared" si="12"/>
        <v>9394353</v>
      </c>
      <c r="N12" s="26">
        <f t="shared" si="12"/>
        <v>4036039.5999999996</v>
      </c>
      <c r="O12" s="28">
        <f t="shared" si="1"/>
        <v>144.50828285157331</v>
      </c>
      <c r="P12" s="28">
        <f t="shared" si="2"/>
        <v>152.48585560213257</v>
      </c>
      <c r="Q12" s="28">
        <f t="shared" si="3"/>
        <v>112.68018226300178</v>
      </c>
      <c r="R12" s="28">
        <f t="shared" si="4"/>
        <v>134.74337081472532</v>
      </c>
      <c r="S12" s="24">
        <f t="shared" si="5"/>
        <v>99.182534809041684</v>
      </c>
      <c r="T12" s="24">
        <f t="shared" si="11"/>
        <v>99.316635096667696</v>
      </c>
      <c r="U12" s="24">
        <f>M12/E12*100</f>
        <v>99.283461174216896</v>
      </c>
      <c r="V12" s="24">
        <f>N12/F12*100</f>
        <v>97.123049075535278</v>
      </c>
    </row>
    <row r="13" spans="1:22" s="1" customFormat="1" ht="62.25" customHeight="1" x14ac:dyDescent="0.3">
      <c r="A13" s="53" t="s">
        <v>52</v>
      </c>
      <c r="B13" s="18" t="s">
        <v>53</v>
      </c>
      <c r="C13" s="19">
        <f>SUM(D13:F13)</f>
        <v>14425271</v>
      </c>
      <c r="D13" s="19">
        <v>1187000</v>
      </c>
      <c r="E13" s="19">
        <v>9364753</v>
      </c>
      <c r="F13" s="19">
        <v>3873518</v>
      </c>
      <c r="G13" s="19">
        <f t="shared" ref="G13:G19" si="13">H13++I13+J13</f>
        <v>11967469</v>
      </c>
      <c r="H13" s="19">
        <v>860966</v>
      </c>
      <c r="I13" s="19">
        <v>8337183</v>
      </c>
      <c r="J13" s="19">
        <v>2769320</v>
      </c>
      <c r="K13" s="19">
        <f>SUM(L13:N13)</f>
        <v>14126181.050000001</v>
      </c>
      <c r="L13" s="19">
        <v>1007462.96</v>
      </c>
      <c r="M13" s="19">
        <v>9364753</v>
      </c>
      <c r="N13" s="19">
        <v>3753965.09</v>
      </c>
      <c r="O13" s="28">
        <f t="shared" si="1"/>
        <v>118.0381670510281</v>
      </c>
      <c r="P13" s="28">
        <f t="shared" si="2"/>
        <v>117.01541756585046</v>
      </c>
      <c r="Q13" s="28">
        <f t="shared" si="3"/>
        <v>112.3251462754266</v>
      </c>
      <c r="R13" s="28">
        <f t="shared" si="4"/>
        <v>135.5554825733393</v>
      </c>
      <c r="S13" s="20">
        <f t="shared" si="5"/>
        <v>97.926625087320716</v>
      </c>
      <c r="T13" s="20">
        <f t="shared" si="11"/>
        <v>84.874722830665533</v>
      </c>
      <c r="U13" s="20">
        <f>M13/E13*100</f>
        <v>100</v>
      </c>
      <c r="V13" s="20">
        <f>N13/F13*100</f>
        <v>96.913583207822967</v>
      </c>
    </row>
    <row r="14" spans="1:22" s="1" customFormat="1" ht="102" customHeight="1" x14ac:dyDescent="0.3">
      <c r="A14" s="53" t="s">
        <v>54</v>
      </c>
      <c r="B14" s="18" t="s">
        <v>12</v>
      </c>
      <c r="C14" s="19">
        <f>SUM(D14:F14)</f>
        <v>521400</v>
      </c>
      <c r="D14" s="19">
        <v>521400</v>
      </c>
      <c r="E14" s="19">
        <v>0</v>
      </c>
      <c r="F14" s="19">
        <v>0</v>
      </c>
      <c r="G14" s="19">
        <f t="shared" si="13"/>
        <v>521400</v>
      </c>
      <c r="H14" s="19">
        <v>521400</v>
      </c>
      <c r="I14" s="19">
        <v>0</v>
      </c>
      <c r="J14" s="19">
        <v>0</v>
      </c>
      <c r="K14" s="19">
        <f t="shared" ref="K14:K19" si="14">SUM(L14:N14)</f>
        <v>521400</v>
      </c>
      <c r="L14" s="19">
        <v>521400</v>
      </c>
      <c r="M14" s="19">
        <v>0</v>
      </c>
      <c r="N14" s="19">
        <v>0</v>
      </c>
      <c r="O14" s="28">
        <f t="shared" si="1"/>
        <v>100</v>
      </c>
      <c r="P14" s="28">
        <f t="shared" si="2"/>
        <v>100</v>
      </c>
      <c r="Q14" s="28"/>
      <c r="R14" s="28"/>
      <c r="S14" s="20">
        <f t="shared" si="5"/>
        <v>100</v>
      </c>
      <c r="T14" s="20">
        <f t="shared" si="11"/>
        <v>100</v>
      </c>
      <c r="U14" s="20"/>
      <c r="V14" s="20"/>
    </row>
    <row r="15" spans="1:22" s="1" customFormat="1" ht="59.25" customHeight="1" x14ac:dyDescent="0.3">
      <c r="A15" s="53" t="s">
        <v>55</v>
      </c>
      <c r="B15" s="18" t="s">
        <v>12</v>
      </c>
      <c r="C15" s="19">
        <f t="shared" ref="C15:C19" si="15">SUM(D15:F15)</f>
        <v>3803160</v>
      </c>
      <c r="D15" s="19">
        <v>3777700</v>
      </c>
      <c r="E15" s="19">
        <v>0</v>
      </c>
      <c r="F15" s="19">
        <v>25460</v>
      </c>
      <c r="G15" s="19">
        <f t="shared" si="13"/>
        <v>3023036</v>
      </c>
      <c r="H15" s="19">
        <v>3023036</v>
      </c>
      <c r="I15" s="19">
        <v>0</v>
      </c>
      <c r="J15" s="19">
        <v>0</v>
      </c>
      <c r="K15" s="19">
        <f t="shared" si="14"/>
        <v>3700195.78</v>
      </c>
      <c r="L15" s="19">
        <v>3674735.78</v>
      </c>
      <c r="M15" s="19">
        <v>0</v>
      </c>
      <c r="N15" s="19">
        <v>25460</v>
      </c>
      <c r="O15" s="28">
        <f t="shared" si="1"/>
        <v>122.39999060547078</v>
      </c>
      <c r="P15" s="28">
        <f t="shared" si="2"/>
        <v>121.55779090953598</v>
      </c>
      <c r="Q15" s="28"/>
      <c r="R15" s="28"/>
      <c r="S15" s="20">
        <f t="shared" si="5"/>
        <v>97.292666624596379</v>
      </c>
      <c r="T15" s="20">
        <f t="shared" si="11"/>
        <v>97.274420414537943</v>
      </c>
      <c r="U15" s="20"/>
      <c r="V15" s="20">
        <f t="shared" ref="V15:V16" si="16">N15/F15*100</f>
        <v>100</v>
      </c>
    </row>
    <row r="16" spans="1:22" s="1" customFormat="1" ht="60.75" customHeight="1" x14ac:dyDescent="0.3">
      <c r="A16" s="53" t="s">
        <v>56</v>
      </c>
      <c r="B16" s="18" t="s">
        <v>12</v>
      </c>
      <c r="C16" s="19">
        <f t="shared" si="15"/>
        <v>4609483</v>
      </c>
      <c r="D16" s="19">
        <v>4578900</v>
      </c>
      <c r="E16" s="19">
        <v>0</v>
      </c>
      <c r="F16" s="19">
        <v>30583</v>
      </c>
      <c r="G16" s="19">
        <f t="shared" si="13"/>
        <v>3635060</v>
      </c>
      <c r="H16" s="19">
        <v>3635060</v>
      </c>
      <c r="I16" s="19">
        <v>0</v>
      </c>
      <c r="J16" s="19">
        <v>0</v>
      </c>
      <c r="K16" s="19">
        <f t="shared" si="14"/>
        <v>4598800.1900000004</v>
      </c>
      <c r="L16" s="19">
        <v>4568217.1900000004</v>
      </c>
      <c r="M16" s="19">
        <v>0</v>
      </c>
      <c r="N16" s="19">
        <v>30583</v>
      </c>
      <c r="O16" s="28">
        <f t="shared" si="1"/>
        <v>126.51235990602632</v>
      </c>
      <c r="P16" s="28">
        <f t="shared" si="2"/>
        <v>125.67102578774492</v>
      </c>
      <c r="Q16" s="28"/>
      <c r="R16" s="28"/>
      <c r="S16" s="20">
        <f t="shared" si="5"/>
        <v>99.768242772562573</v>
      </c>
      <c r="T16" s="20">
        <f t="shared" si="11"/>
        <v>99.766694839371908</v>
      </c>
      <c r="U16" s="20"/>
      <c r="V16" s="20">
        <f t="shared" si="16"/>
        <v>100</v>
      </c>
    </row>
    <row r="17" spans="1:22" s="1" customFormat="1" ht="81" customHeight="1" x14ac:dyDescent="0.3">
      <c r="A17" s="53" t="s">
        <v>57</v>
      </c>
      <c r="B17" s="18" t="s">
        <v>12</v>
      </c>
      <c r="C17" s="19">
        <f t="shared" si="15"/>
        <v>10160833</v>
      </c>
      <c r="D17" s="19">
        <v>9934800</v>
      </c>
      <c r="E17" s="19">
        <v>0</v>
      </c>
      <c r="F17" s="19">
        <v>226033</v>
      </c>
      <c r="G17" s="19">
        <f t="shared" si="13"/>
        <v>8435856</v>
      </c>
      <c r="H17" s="19">
        <v>8209823</v>
      </c>
      <c r="I17" s="19">
        <v>0</v>
      </c>
      <c r="J17" s="19">
        <v>226033</v>
      </c>
      <c r="K17" s="19">
        <f t="shared" si="14"/>
        <v>10066611.359999999</v>
      </c>
      <c r="L17" s="19">
        <v>9840579.8499999996</v>
      </c>
      <c r="M17" s="19">
        <v>0</v>
      </c>
      <c r="N17" s="19">
        <v>226031.51</v>
      </c>
      <c r="O17" s="28">
        <f t="shared" ref="O17:O24" si="17">K17/G17*100</f>
        <v>119.33123751756787</v>
      </c>
      <c r="P17" s="28">
        <f t="shared" ref="P17:P24" si="18">L17/H17*100</f>
        <v>119.86348365853929</v>
      </c>
      <c r="Q17" s="28"/>
      <c r="R17" s="28">
        <f t="shared" ref="R17:R24" si="19">N17/J17*100</f>
        <v>99.999340804218861</v>
      </c>
      <c r="S17" s="20">
        <f t="shared" si="5"/>
        <v>99.072697681381044</v>
      </c>
      <c r="T17" s="20">
        <f t="shared" si="11"/>
        <v>99.05161502999556</v>
      </c>
      <c r="U17" s="20"/>
      <c r="V17" s="20">
        <f>N17/F17*100</f>
        <v>99.999340804218861</v>
      </c>
    </row>
    <row r="18" spans="1:22" s="1" customFormat="1" ht="91.5" customHeight="1" x14ac:dyDescent="0.3">
      <c r="A18" s="53" t="s">
        <v>70</v>
      </c>
      <c r="B18" s="18" t="s">
        <v>12</v>
      </c>
      <c r="C18" s="19">
        <f t="shared" si="15"/>
        <v>97400</v>
      </c>
      <c r="D18" s="19">
        <v>0</v>
      </c>
      <c r="E18" s="19">
        <v>97400</v>
      </c>
      <c r="F18" s="19">
        <v>0</v>
      </c>
      <c r="G18" s="19">
        <f t="shared" si="13"/>
        <v>0</v>
      </c>
      <c r="H18" s="19">
        <v>0</v>
      </c>
      <c r="I18" s="19">
        <v>0</v>
      </c>
      <c r="J18" s="19">
        <v>0</v>
      </c>
      <c r="K18" s="19">
        <f t="shared" si="14"/>
        <v>29600</v>
      </c>
      <c r="L18" s="19">
        <v>0</v>
      </c>
      <c r="M18" s="19">
        <v>29600</v>
      </c>
      <c r="N18" s="19">
        <v>0</v>
      </c>
      <c r="O18" s="28"/>
      <c r="P18" s="28"/>
      <c r="Q18" s="28"/>
      <c r="R18" s="28"/>
      <c r="S18" s="20">
        <f t="shared" si="5"/>
        <v>30.390143737166326</v>
      </c>
      <c r="T18" s="20"/>
      <c r="U18" s="20">
        <f>M18/E18*100</f>
        <v>30.390143737166326</v>
      </c>
      <c r="V18" s="20"/>
    </row>
    <row r="19" spans="1:22" s="1" customFormat="1" ht="63" customHeight="1" x14ac:dyDescent="0.3">
      <c r="A19" s="53" t="s">
        <v>58</v>
      </c>
      <c r="B19" s="18" t="s">
        <v>12</v>
      </c>
      <c r="C19" s="19">
        <f t="shared" si="15"/>
        <v>36699600</v>
      </c>
      <c r="D19" s="19">
        <v>36699600</v>
      </c>
      <c r="E19" s="19">
        <v>0</v>
      </c>
      <c r="F19" s="19">
        <v>0</v>
      </c>
      <c r="G19" s="19">
        <f t="shared" si="13"/>
        <v>20679000</v>
      </c>
      <c r="H19" s="19">
        <v>20679000</v>
      </c>
      <c r="I19" s="19">
        <v>0</v>
      </c>
      <c r="J19" s="19">
        <v>0</v>
      </c>
      <c r="K19" s="19">
        <f t="shared" si="14"/>
        <v>36699540.420000002</v>
      </c>
      <c r="L19" s="19">
        <v>36699540.420000002</v>
      </c>
      <c r="M19" s="19">
        <v>0</v>
      </c>
      <c r="N19" s="19">
        <v>0</v>
      </c>
      <c r="O19" s="28">
        <f t="shared" si="17"/>
        <v>177.47251037284201</v>
      </c>
      <c r="P19" s="28">
        <f t="shared" si="18"/>
        <v>177.47251037284201</v>
      </c>
      <c r="Q19" s="28"/>
      <c r="R19" s="28"/>
      <c r="S19" s="20">
        <f t="shared" ref="S19:S24" si="20">K19/C19*100</f>
        <v>99.999837654906315</v>
      </c>
      <c r="T19" s="20">
        <f t="shared" ref="T19:T24" si="21">L19/D19*100</f>
        <v>99.999837654906315</v>
      </c>
      <c r="U19" s="20"/>
      <c r="V19" s="20"/>
    </row>
    <row r="20" spans="1:22" s="25" customFormat="1" ht="42" customHeight="1" x14ac:dyDescent="0.3">
      <c r="A20" s="57" t="s">
        <v>23</v>
      </c>
      <c r="B20" s="27"/>
      <c r="C20" s="26">
        <f>SUM(C21:C21)</f>
        <v>12273355</v>
      </c>
      <c r="D20" s="26">
        <f t="shared" ref="D20:N20" si="22">SUM(D21:D21)</f>
        <v>9775500</v>
      </c>
      <c r="E20" s="26">
        <f t="shared" si="22"/>
        <v>0</v>
      </c>
      <c r="F20" s="26">
        <f t="shared" si="22"/>
        <v>2497855</v>
      </c>
      <c r="G20" s="26">
        <f t="shared" si="22"/>
        <v>6307055</v>
      </c>
      <c r="H20" s="26">
        <f t="shared" si="22"/>
        <v>4559500</v>
      </c>
      <c r="I20" s="26">
        <f t="shared" si="22"/>
        <v>0</v>
      </c>
      <c r="J20" s="26">
        <f t="shared" si="22"/>
        <v>1747555</v>
      </c>
      <c r="K20" s="26">
        <f t="shared" si="22"/>
        <v>11956336.380000001</v>
      </c>
      <c r="L20" s="26">
        <f t="shared" si="22"/>
        <v>9662742.7100000009</v>
      </c>
      <c r="M20" s="26">
        <f t="shared" si="22"/>
        <v>0</v>
      </c>
      <c r="N20" s="26">
        <f t="shared" si="22"/>
        <v>2293593.67</v>
      </c>
      <c r="O20" s="28">
        <f t="shared" si="17"/>
        <v>189.57082790620981</v>
      </c>
      <c r="P20" s="28">
        <f t="shared" si="18"/>
        <v>211.92548985634389</v>
      </c>
      <c r="Q20" s="28"/>
      <c r="R20" s="28">
        <f t="shared" si="19"/>
        <v>131.24586465089797</v>
      </c>
      <c r="S20" s="24">
        <f t="shared" si="20"/>
        <v>97.417017433293509</v>
      </c>
      <c r="T20" s="24">
        <f t="shared" si="21"/>
        <v>98.846531737507036</v>
      </c>
      <c r="U20" s="24"/>
      <c r="V20" s="24">
        <f>N20/F20*100</f>
        <v>91.822530531195767</v>
      </c>
    </row>
    <row r="21" spans="1:22" s="1" customFormat="1" ht="65.25" customHeight="1" x14ac:dyDescent="0.3">
      <c r="A21" s="53" t="s">
        <v>59</v>
      </c>
      <c r="B21" s="18" t="s">
        <v>12</v>
      </c>
      <c r="C21" s="19">
        <f>SUM(D21:F21)</f>
        <v>12273355</v>
      </c>
      <c r="D21" s="19">
        <v>9775500</v>
      </c>
      <c r="E21" s="19">
        <v>0</v>
      </c>
      <c r="F21" s="19">
        <v>2497855</v>
      </c>
      <c r="G21" s="19">
        <f>H21++I21+J21</f>
        <v>6307055</v>
      </c>
      <c r="H21" s="19">
        <v>4559500</v>
      </c>
      <c r="I21" s="19">
        <v>0</v>
      </c>
      <c r="J21" s="19">
        <v>1747555</v>
      </c>
      <c r="K21" s="19">
        <f>L21+N21</f>
        <v>11956336.380000001</v>
      </c>
      <c r="L21" s="19">
        <v>9662742.7100000009</v>
      </c>
      <c r="M21" s="19">
        <v>0</v>
      </c>
      <c r="N21" s="19">
        <v>2293593.67</v>
      </c>
      <c r="O21" s="28">
        <f t="shared" si="17"/>
        <v>189.57082790620981</v>
      </c>
      <c r="P21" s="28">
        <f t="shared" si="18"/>
        <v>211.92548985634389</v>
      </c>
      <c r="Q21" s="28"/>
      <c r="R21" s="28">
        <f t="shared" si="19"/>
        <v>131.24586465089797</v>
      </c>
      <c r="S21" s="20">
        <f t="shared" si="20"/>
        <v>97.417017433293509</v>
      </c>
      <c r="T21" s="20">
        <f t="shared" si="21"/>
        <v>98.846531737507036</v>
      </c>
      <c r="U21" s="20"/>
      <c r="V21" s="20">
        <f>N21/F21*100</f>
        <v>91.822530531195767</v>
      </c>
    </row>
    <row r="22" spans="1:22" s="1" customFormat="1" ht="96.75" customHeight="1" x14ac:dyDescent="0.3">
      <c r="A22" s="57" t="s">
        <v>60</v>
      </c>
      <c r="B22" s="27"/>
      <c r="C22" s="30">
        <f>SUM(C23:C24)</f>
        <v>43690899</v>
      </c>
      <c r="D22" s="30">
        <f t="shared" ref="D22:N22" si="23">SUM(D23:D24)</f>
        <v>72346</v>
      </c>
      <c r="E22" s="30">
        <f t="shared" si="23"/>
        <v>0</v>
      </c>
      <c r="F22" s="30">
        <f t="shared" si="23"/>
        <v>43618553</v>
      </c>
      <c r="G22" s="30">
        <f t="shared" si="23"/>
        <v>33750009</v>
      </c>
      <c r="H22" s="30">
        <f t="shared" si="23"/>
        <v>189269</v>
      </c>
      <c r="I22" s="30">
        <f t="shared" si="23"/>
        <v>0</v>
      </c>
      <c r="J22" s="30">
        <f t="shared" si="23"/>
        <v>33560740</v>
      </c>
      <c r="K22" s="30">
        <f t="shared" si="23"/>
        <v>43300058.429999992</v>
      </c>
      <c r="L22" s="30">
        <f t="shared" si="23"/>
        <v>71963.740000000005</v>
      </c>
      <c r="M22" s="30">
        <f t="shared" si="23"/>
        <v>0</v>
      </c>
      <c r="N22" s="30">
        <f t="shared" si="23"/>
        <v>43228094.689999998</v>
      </c>
      <c r="O22" s="28">
        <f t="shared" si="17"/>
        <v>128.29643520983947</v>
      </c>
      <c r="P22" s="28">
        <f t="shared" si="18"/>
        <v>38.02193703142089</v>
      </c>
      <c r="Q22" s="28"/>
      <c r="R22" s="28">
        <f t="shared" si="19"/>
        <v>128.80554686815606</v>
      </c>
      <c r="S22" s="24">
        <f t="shared" si="20"/>
        <v>99.105441684777389</v>
      </c>
      <c r="T22" s="24">
        <f t="shared" si="21"/>
        <v>99.471622480855899</v>
      </c>
      <c r="U22" s="24"/>
      <c r="V22" s="24">
        <f>N22/F22*100</f>
        <v>99.104834335059209</v>
      </c>
    </row>
    <row r="23" spans="1:22" s="1" customFormat="1" ht="45" customHeight="1" x14ac:dyDescent="0.3">
      <c r="A23" s="68" t="s">
        <v>61</v>
      </c>
      <c r="B23" s="18" t="s">
        <v>12</v>
      </c>
      <c r="C23" s="19">
        <f>SUM(D23:F23)</f>
        <v>22705915</v>
      </c>
      <c r="D23" s="19">
        <v>51904</v>
      </c>
      <c r="E23" s="19">
        <v>0</v>
      </c>
      <c r="F23" s="19">
        <v>22654011</v>
      </c>
      <c r="G23" s="19">
        <f t="shared" ref="G23:G24" si="24">H23++I23+J23</f>
        <v>17508597</v>
      </c>
      <c r="H23" s="19">
        <v>32447</v>
      </c>
      <c r="I23" s="19">
        <v>0</v>
      </c>
      <c r="J23" s="19">
        <v>17476150</v>
      </c>
      <c r="K23" s="19">
        <f>SUM(L23:N23)</f>
        <v>22395563.379999999</v>
      </c>
      <c r="L23" s="19">
        <v>51884</v>
      </c>
      <c r="M23" s="19">
        <v>0</v>
      </c>
      <c r="N23" s="19">
        <v>22343679.379999999</v>
      </c>
      <c r="O23" s="28">
        <f t="shared" si="17"/>
        <v>127.91181029525096</v>
      </c>
      <c r="P23" s="28">
        <f t="shared" si="18"/>
        <v>159.90384319043363</v>
      </c>
      <c r="Q23" s="28"/>
      <c r="R23" s="28">
        <f t="shared" si="19"/>
        <v>127.85241245926591</v>
      </c>
      <c r="S23" s="20">
        <f t="shared" si="20"/>
        <v>98.633168405677552</v>
      </c>
      <c r="T23" s="20">
        <f t="shared" si="21"/>
        <v>99.961467324290993</v>
      </c>
      <c r="U23" s="20"/>
      <c r="V23" s="20">
        <f>N23/F23*100</f>
        <v>98.630125058207128</v>
      </c>
    </row>
    <row r="24" spans="1:22" s="1" customFormat="1" ht="60.75" customHeight="1" x14ac:dyDescent="0.3">
      <c r="A24" s="70"/>
      <c r="B24" s="18" t="s">
        <v>68</v>
      </c>
      <c r="C24" s="19">
        <f>SUM(D24:F24)</f>
        <v>20984984</v>
      </c>
      <c r="D24" s="19">
        <v>20442</v>
      </c>
      <c r="E24" s="19">
        <v>0</v>
      </c>
      <c r="F24" s="19">
        <v>20964542</v>
      </c>
      <c r="G24" s="19">
        <f t="shared" si="24"/>
        <v>16241412</v>
      </c>
      <c r="H24" s="19">
        <v>156822</v>
      </c>
      <c r="I24" s="19">
        <v>0</v>
      </c>
      <c r="J24" s="19">
        <v>16084590</v>
      </c>
      <c r="K24" s="19">
        <f>SUM(L24:N24)</f>
        <v>20904495.049999997</v>
      </c>
      <c r="L24" s="19">
        <v>20079.740000000002</v>
      </c>
      <c r="M24" s="19">
        <v>0</v>
      </c>
      <c r="N24" s="19">
        <v>20884415.309999999</v>
      </c>
      <c r="O24" s="28">
        <f t="shared" si="17"/>
        <v>128.7110692715633</v>
      </c>
      <c r="P24" s="28">
        <f t="shared" si="18"/>
        <v>12.804160130593923</v>
      </c>
      <c r="Q24" s="28"/>
      <c r="R24" s="28">
        <f t="shared" si="19"/>
        <v>129.84114180094116</v>
      </c>
      <c r="S24" s="20">
        <f t="shared" si="20"/>
        <v>99.616445025643088</v>
      </c>
      <c r="T24" s="20">
        <f t="shared" si="21"/>
        <v>98.227864201154489</v>
      </c>
      <c r="U24" s="20"/>
      <c r="V24" s="20">
        <f>N24/F24*100</f>
        <v>99.617798996038161</v>
      </c>
    </row>
  </sheetData>
  <mergeCells count="9">
    <mergeCell ref="A5:B5"/>
    <mergeCell ref="A23:A24"/>
    <mergeCell ref="A1:V1"/>
    <mergeCell ref="S2:V2"/>
    <mergeCell ref="C2:F2"/>
    <mergeCell ref="K2:N2"/>
    <mergeCell ref="G2:J2"/>
    <mergeCell ref="B2:B3"/>
    <mergeCell ref="O2:R2"/>
  </mergeCells>
  <pageMargins left="0" right="0" top="0.19685039370078741" bottom="0" header="0.31496062992125984" footer="0.31496062992125984"/>
  <pageSetup paperSize="9" scale="40" fitToHeight="12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2" t="s">
        <v>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 x14ac:dyDescent="0.25">
      <c r="A2" s="74" t="s">
        <v>0</v>
      </c>
      <c r="B2" s="5" t="s">
        <v>1</v>
      </c>
      <c r="C2" s="75" t="s">
        <v>17</v>
      </c>
      <c r="D2" s="76" t="s">
        <v>40</v>
      </c>
      <c r="E2" s="76"/>
      <c r="F2" s="76"/>
      <c r="G2" s="77" t="s">
        <v>48</v>
      </c>
      <c r="H2" s="77"/>
      <c r="I2" s="77"/>
      <c r="J2" s="78" t="s">
        <v>46</v>
      </c>
      <c r="K2" s="79"/>
      <c r="L2" s="80"/>
      <c r="M2" s="81" t="s">
        <v>41</v>
      </c>
      <c r="N2" s="81" t="s">
        <v>42</v>
      </c>
    </row>
    <row r="3" spans="1:14" ht="25.5" x14ac:dyDescent="0.25">
      <c r="A3" s="74"/>
      <c r="B3" s="6" t="s">
        <v>2</v>
      </c>
      <c r="C3" s="75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2"/>
      <c r="N3" s="82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1" t="s">
        <v>44</v>
      </c>
      <c r="C5" s="7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0" t="s">
        <v>0</v>
      </c>
      <c r="B1" s="34" t="s">
        <v>1</v>
      </c>
      <c r="C1" s="91" t="s">
        <v>17</v>
      </c>
      <c r="D1" s="92" t="s">
        <v>73</v>
      </c>
      <c r="E1" s="92"/>
      <c r="F1" s="92"/>
      <c r="G1" s="92"/>
      <c r="H1" s="92" t="s">
        <v>74</v>
      </c>
      <c r="I1" s="92"/>
      <c r="J1" s="92"/>
      <c r="K1" s="92"/>
      <c r="L1" s="93" t="s">
        <v>84</v>
      </c>
      <c r="M1" s="94"/>
      <c r="N1" s="94"/>
      <c r="O1" s="95"/>
      <c r="P1" s="87" t="s">
        <v>75</v>
      </c>
      <c r="Q1" s="87"/>
      <c r="R1" s="87"/>
      <c r="S1" s="87"/>
      <c r="T1" s="87" t="s">
        <v>76</v>
      </c>
      <c r="U1" s="88"/>
      <c r="V1" s="88"/>
      <c r="W1" s="88"/>
    </row>
    <row r="2" spans="1:23" ht="22.5" x14ac:dyDescent="0.25">
      <c r="A2" s="90"/>
      <c r="B2" s="34" t="s">
        <v>2</v>
      </c>
      <c r="C2" s="91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72</v>
      </c>
      <c r="S3" s="32" t="s">
        <v>33</v>
      </c>
      <c r="T3" s="32" t="s">
        <v>34</v>
      </c>
      <c r="U3" s="32" t="s">
        <v>77</v>
      </c>
      <c r="V3" s="32" t="s">
        <v>63</v>
      </c>
      <c r="W3" s="32" t="s">
        <v>71</v>
      </c>
    </row>
    <row r="4" spans="1:23" x14ac:dyDescent="0.25">
      <c r="A4" s="89" t="s">
        <v>27</v>
      </c>
      <c r="B4" s="89"/>
      <c r="C4" s="89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71" t="s">
        <v>8</v>
      </c>
      <c r="C5" s="71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62</v>
      </c>
      <c r="C6" s="5" t="s">
        <v>69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71" t="s">
        <v>78</v>
      </c>
      <c r="C7" s="71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79</v>
      </c>
      <c r="C8" s="5" t="s">
        <v>69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80</v>
      </c>
      <c r="C9" s="5" t="s">
        <v>69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81</v>
      </c>
      <c r="B11" s="42" t="s">
        <v>82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71" t="s">
        <v>10</v>
      </c>
      <c r="C12" s="71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69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83" t="s">
        <v>11</v>
      </c>
      <c r="C14" s="84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81" t="s">
        <v>19</v>
      </c>
      <c r="B15" s="42" t="s">
        <v>83</v>
      </c>
      <c r="C15" s="5" t="s">
        <v>69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85"/>
      <c r="B16" s="42" t="s">
        <v>64</v>
      </c>
      <c r="C16" s="5" t="s">
        <v>69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85"/>
      <c r="B17" s="42" t="s">
        <v>65</v>
      </c>
      <c r="C17" s="5" t="s">
        <v>69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86"/>
      <c r="B18" s="42" t="s">
        <v>66</v>
      </c>
      <c r="C18" s="5" t="s">
        <v>69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2018-12-07T03:57:50Z</cp:lastPrinted>
  <dcterms:created xsi:type="dcterms:W3CDTF">2012-05-22T08:33:39Z</dcterms:created>
  <dcterms:modified xsi:type="dcterms:W3CDTF">2019-01-28T05:01:14Z</dcterms:modified>
</cp:coreProperties>
</file>