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-15" yWindow="-15" windowWidth="28830" windowHeight="6405"/>
  </bookViews>
  <sheets>
    <sheet name="Бюджет (2)" sheetId="2" r:id="rId1"/>
  </sheets>
  <externalReferences>
    <externalReference r:id="rId2"/>
  </externalReferences>
  <definedNames>
    <definedName name="_xlnm._FilterDatabase" localSheetId="0" hidden="1">'Бюджет (2)'!$A$4:$H$133</definedName>
    <definedName name="APPT" localSheetId="0">'Бюджет (2)'!#REF!</definedName>
    <definedName name="FIO" localSheetId="0">'Бюджет (2)'!#REF!</definedName>
    <definedName name="LAST_CELL" localSheetId="0">'Бюджет (2)'!$H$138</definedName>
    <definedName name="SIGN" localSheetId="0">'Бюджет (2)'!#REF!</definedName>
  </definedNames>
  <calcPr calcId="145621"/>
</workbook>
</file>

<file path=xl/calcChain.xml><?xml version="1.0" encoding="utf-8"?>
<calcChain xmlns="http://schemas.openxmlformats.org/spreadsheetml/2006/main">
  <c r="E133" i="2" l="1"/>
  <c r="D133" i="2"/>
  <c r="E131" i="2"/>
  <c r="E132" i="2"/>
  <c r="D132" i="2"/>
  <c r="D131" i="2"/>
  <c r="E130" i="2"/>
  <c r="D130" i="2"/>
  <c r="E125" i="2"/>
  <c r="E126" i="2"/>
  <c r="E127" i="2"/>
  <c r="E128" i="2"/>
  <c r="E129" i="2"/>
  <c r="D129" i="2"/>
  <c r="D128" i="2"/>
  <c r="D127" i="2"/>
  <c r="D126" i="2"/>
  <c r="D125" i="2"/>
  <c r="E122" i="2"/>
  <c r="E123" i="2"/>
  <c r="E124" i="2"/>
  <c r="D124" i="2"/>
  <c r="D123" i="2"/>
  <c r="D122" i="2"/>
  <c r="E120" i="2"/>
  <c r="E121" i="2"/>
  <c r="D121" i="2"/>
  <c r="D120" i="2"/>
  <c r="E115" i="2"/>
  <c r="E116" i="2"/>
  <c r="E117" i="2"/>
  <c r="D117" i="2"/>
  <c r="D116" i="2"/>
  <c r="D115" i="2"/>
  <c r="E114" i="2"/>
  <c r="D114" i="2"/>
  <c r="E113" i="2"/>
  <c r="D113" i="2"/>
  <c r="E112" i="2"/>
  <c r="D112" i="2"/>
  <c r="E109" i="2"/>
  <c r="E110" i="2"/>
  <c r="E111" i="2"/>
  <c r="D111" i="2"/>
  <c r="D110" i="2"/>
  <c r="D109" i="2"/>
  <c r="E107" i="2"/>
  <c r="E108" i="2"/>
  <c r="D108" i="2"/>
  <c r="D107" i="2"/>
  <c r="E106" i="2"/>
  <c r="D106" i="2"/>
  <c r="E104" i="2"/>
  <c r="E105" i="2"/>
  <c r="D105" i="2"/>
  <c r="D104" i="2"/>
  <c r="E103" i="2"/>
  <c r="D103" i="2"/>
  <c r="E102" i="2"/>
  <c r="E101" i="2"/>
  <c r="D102" i="2"/>
  <c r="D101" i="2"/>
  <c r="E98" i="2"/>
  <c r="E99" i="2"/>
  <c r="E100" i="2"/>
  <c r="D100" i="2"/>
  <c r="D99" i="2"/>
  <c r="D98" i="2"/>
  <c r="E90" i="2"/>
  <c r="E91" i="2"/>
  <c r="E92" i="2"/>
  <c r="E93" i="2"/>
  <c r="E94" i="2"/>
  <c r="E95" i="2"/>
  <c r="E96" i="2"/>
  <c r="E97" i="2"/>
  <c r="D97" i="2"/>
  <c r="D96" i="2"/>
  <c r="D95" i="2"/>
  <c r="D94" i="2"/>
  <c r="D93" i="2"/>
  <c r="D92" i="2"/>
  <c r="D91" i="2"/>
  <c r="D90" i="2"/>
  <c r="E86" i="2"/>
  <c r="E87" i="2"/>
  <c r="E88" i="2"/>
  <c r="E89" i="2"/>
  <c r="D89" i="2"/>
  <c r="D88" i="2"/>
  <c r="D87" i="2"/>
  <c r="D86" i="2"/>
  <c r="E85" i="2"/>
  <c r="D85" i="2"/>
  <c r="E84" i="2"/>
  <c r="D84" i="2"/>
  <c r="E79" i="2"/>
  <c r="E80" i="2"/>
  <c r="E81" i="2"/>
  <c r="E82" i="2"/>
  <c r="E83" i="2"/>
  <c r="D83" i="2"/>
  <c r="D82" i="2"/>
  <c r="D81" i="2"/>
  <c r="D80" i="2"/>
  <c r="D79" i="2"/>
  <c r="E78" i="2"/>
  <c r="D78" i="2"/>
  <c r="E77" i="2"/>
  <c r="D77" i="2"/>
  <c r="E74" i="2"/>
  <c r="E75" i="2"/>
  <c r="E76" i="2"/>
  <c r="D76" i="2"/>
  <c r="D75" i="2"/>
  <c r="D74" i="2"/>
  <c r="E68" i="2"/>
  <c r="E69" i="2"/>
  <c r="E70" i="2"/>
  <c r="E71" i="2"/>
  <c r="E72" i="2"/>
  <c r="E73" i="2"/>
  <c r="D73" i="2"/>
  <c r="D72" i="2"/>
  <c r="D71" i="2"/>
  <c r="D70" i="2"/>
  <c r="D69" i="2"/>
  <c r="D68" i="2"/>
  <c r="E62" i="2"/>
  <c r="E63" i="2"/>
  <c r="E64" i="2"/>
  <c r="E65" i="2"/>
  <c r="E66" i="2"/>
  <c r="E67" i="2"/>
  <c r="D67" i="2"/>
  <c r="D66" i="2"/>
  <c r="D65" i="2"/>
  <c r="D64" i="2"/>
  <c r="D63" i="2"/>
  <c r="D62" i="2"/>
  <c r="E61" i="2"/>
  <c r="D61" i="2"/>
  <c r="E58" i="2"/>
  <c r="E59" i="2"/>
  <c r="E60" i="2"/>
  <c r="D60" i="2"/>
  <c r="D59" i="2"/>
  <c r="D58" i="2"/>
  <c r="E57" i="2"/>
  <c r="E56" i="2"/>
  <c r="D56" i="2"/>
  <c r="D57" i="2"/>
  <c r="E55" i="2"/>
  <c r="D55" i="2"/>
  <c r="E54" i="2"/>
  <c r="D54" i="2"/>
  <c r="E53" i="2"/>
  <c r="D53" i="2"/>
  <c r="E52" i="2"/>
  <c r="D52" i="2"/>
  <c r="E50" i="2"/>
  <c r="D50" i="2"/>
  <c r="E49" i="2"/>
  <c r="D49" i="2"/>
  <c r="E48" i="2"/>
  <c r="D48" i="2"/>
  <c r="E47" i="2"/>
  <c r="D47" i="2"/>
  <c r="E46" i="2"/>
  <c r="D46" i="2"/>
  <c r="E43" i="2"/>
  <c r="E44" i="2"/>
  <c r="D44" i="2"/>
  <c r="D43" i="2"/>
  <c r="E40" i="2"/>
  <c r="E41" i="2"/>
  <c r="E42" i="2"/>
  <c r="D42" i="2"/>
  <c r="D41" i="2"/>
  <c r="D40" i="2"/>
  <c r="E36" i="2"/>
  <c r="E37" i="2"/>
  <c r="E38" i="2"/>
  <c r="E39" i="2"/>
  <c r="D39" i="2"/>
  <c r="D38" i="2"/>
  <c r="D37" i="2"/>
  <c r="D36" i="2"/>
  <c r="E34" i="2"/>
  <c r="E35" i="2"/>
  <c r="D35" i="2"/>
  <c r="D34" i="2"/>
  <c r="E33" i="2"/>
  <c r="D33" i="2"/>
  <c r="E32" i="2"/>
  <c r="E30" i="2"/>
  <c r="E31" i="2"/>
  <c r="D32" i="2"/>
  <c r="D31" i="2"/>
  <c r="D30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D10" i="2"/>
  <c r="D9" i="2"/>
  <c r="D8" i="2"/>
  <c r="D7" i="2"/>
  <c r="D6" i="2"/>
  <c r="D29" i="2"/>
  <c r="D28" i="2"/>
  <c r="D27" i="2"/>
  <c r="D26" i="2"/>
  <c r="D25" i="2"/>
  <c r="D23" i="2"/>
  <c r="D22" i="2"/>
  <c r="D21" i="2"/>
  <c r="D20" i="2"/>
  <c r="D19" i="2"/>
  <c r="D18" i="2"/>
  <c r="D17" i="2"/>
  <c r="D16" i="2"/>
  <c r="D15" i="2"/>
  <c r="D14" i="2"/>
  <c r="D12" i="2"/>
  <c r="D11" i="2"/>
  <c r="D24" i="2"/>
  <c r="D13" i="2"/>
  <c r="H133" i="2" l="1"/>
  <c r="G133" i="2"/>
  <c r="H132" i="2"/>
  <c r="G132" i="2"/>
  <c r="H131" i="2"/>
  <c r="G131" i="2"/>
  <c r="H130" i="2"/>
  <c r="G130" i="2"/>
  <c r="H129" i="2"/>
  <c r="G129" i="2"/>
  <c r="H128" i="2"/>
  <c r="G128" i="2"/>
  <c r="H127" i="2"/>
  <c r="G127" i="2"/>
  <c r="H126" i="2"/>
  <c r="G126" i="2"/>
  <c r="H125" i="2"/>
  <c r="G125" i="2"/>
  <c r="H124" i="2"/>
  <c r="G124" i="2"/>
  <c r="H123" i="2"/>
  <c r="G123" i="2"/>
  <c r="H122" i="2"/>
  <c r="G122" i="2"/>
  <c r="H121" i="2"/>
  <c r="G121" i="2"/>
  <c r="H120" i="2"/>
  <c r="G120" i="2"/>
  <c r="G119" i="2"/>
  <c r="G118" i="2"/>
  <c r="H117" i="2"/>
  <c r="G117" i="2"/>
  <c r="H116" i="2"/>
  <c r="G116" i="2"/>
  <c r="H115" i="2"/>
  <c r="G115" i="2"/>
  <c r="H114" i="2"/>
  <c r="G114" i="2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H99" i="2"/>
  <c r="G99" i="2"/>
  <c r="H98" i="2"/>
  <c r="G98" i="2"/>
  <c r="H97" i="2"/>
  <c r="G97" i="2"/>
  <c r="H96" i="2"/>
  <c r="G96" i="2"/>
  <c r="H95" i="2"/>
  <c r="G95" i="2"/>
  <c r="H94" i="2"/>
  <c r="G94" i="2"/>
  <c r="H93" i="2"/>
  <c r="G93" i="2"/>
  <c r="H92" i="2"/>
  <c r="G92" i="2"/>
  <c r="H91" i="2"/>
  <c r="G91" i="2"/>
  <c r="H90" i="2"/>
  <c r="G90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</calcChain>
</file>

<file path=xl/sharedStrings.xml><?xml version="1.0" encoding="utf-8"?>
<sst xmlns="http://schemas.openxmlformats.org/spreadsheetml/2006/main" count="247" uniqueCount="157">
  <si>
    <t>Департамент финансов администрации города Нефтеюганска</t>
  </si>
  <si>
    <t>КЦСР</t>
  </si>
  <si>
    <t>Муниципальная программа "Развитие образования и молодёжной политики в городе Нефтеюганске на 2014-2020 годы"</t>
  </si>
  <si>
    <t>0200000000</t>
  </si>
  <si>
    <t>Подпрограмма "Дошкольное, общее и дополнительное образование"</t>
  </si>
  <si>
    <t>0210000000</t>
  </si>
  <si>
    <t>Департамент образования и молодёжной политики администрации города Нефтеюганска</t>
  </si>
  <si>
    <t>0210100590</t>
  </si>
  <si>
    <t>ДЕПАРТАМЕНТ ГРАДОСТРОИТЕЛЬСТВА И ЗЕМЕЛЬНЫХ ОТНОШЕНИЙ АДМИНИСТРАЦИИ ГОРОДА НЕФТЕЮГАНСКА</t>
  </si>
  <si>
    <t>0210242110</t>
  </si>
  <si>
    <t>Подпрограмма "Совершенствование системы оценки качества образования и информационная прозрачность системы образования"</t>
  </si>
  <si>
    <t>0220000000</t>
  </si>
  <si>
    <t>0220185020</t>
  </si>
  <si>
    <t>Подпрограмма "Отдых и оздоровление детей"</t>
  </si>
  <si>
    <t>0230000000</t>
  </si>
  <si>
    <t>0230120010</t>
  </si>
  <si>
    <t>Подпрограмма "Молодёжь Нефтеюганска"</t>
  </si>
  <si>
    <t>0240000000</t>
  </si>
  <si>
    <t>0240100590</t>
  </si>
  <si>
    <t>Подпрограмма "Организация деятельности в сфере образования и молодёжной политики"</t>
  </si>
  <si>
    <t>0250000000</t>
  </si>
  <si>
    <t>0250102040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</si>
  <si>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</si>
  <si>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0300000000</t>
  </si>
  <si>
    <t>Подпрограмма "Отдельные переданные полномочия по осуществлению деятельности опеки и попечительства"</t>
  </si>
  <si>
    <t>0310000000</t>
  </si>
  <si>
    <t>Управление опеки и попечительства администрации города Нефтеюганска</t>
  </si>
  <si>
    <t>0310184070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</si>
  <si>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</si>
  <si>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0320000000</t>
  </si>
  <si>
    <t>0320184060</t>
  </si>
  <si>
    <t>ДЕПАРТАМЕНТ МУНИЦИПАЛЬНОГО ИМУЩЕСТВА АДМИНИСТРАЦИИ ГОРОДА НЕФТЕЮГАНСКА</t>
  </si>
  <si>
    <t>0320184310</t>
  </si>
  <si>
    <t>Муниципальная программа "Доступная среда в городе Нефтеюганске на 2014-2020 годы"</t>
  </si>
  <si>
    <t>0400000000</t>
  </si>
  <si>
    <t>0400199990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</si>
  <si>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</si>
  <si>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</si>
  <si>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</si>
  <si>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0500000000</t>
  </si>
  <si>
    <t>Подпрограмма "Обеспечение прав граждан на доступ к культурным ценностям и информации"</t>
  </si>
  <si>
    <t>0510000000</t>
  </si>
  <si>
    <t>0510100590</t>
  </si>
  <si>
    <t>Подпрограмма "Обеспечение реализации муниципальной программы"</t>
  </si>
  <si>
    <t>0520000000</t>
  </si>
  <si>
    <t>0520102040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</si>
  <si>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</si>
  <si>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</si>
  <si>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</si>
  <si>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</si>
  <si>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0610199990</t>
  </si>
  <si>
    <t>0610220010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</si>
  <si>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</si>
  <si>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0620000000</t>
  </si>
  <si>
    <t>0620102040</t>
  </si>
  <si>
    <t>Муниципальная программа "Обеспечение доступным и комфортным жильем жителей города Нефтеюганска в 2014-2020 годах"</t>
  </si>
  <si>
    <t>1100000000</t>
  </si>
  <si>
    <t>Подпрограмма "Содействие развитию градостроительной деятельности"</t>
  </si>
  <si>
    <t>1110000000</t>
  </si>
  <si>
    <t>1110120800</t>
  </si>
  <si>
    <t>Подпрограмма "Содействие развитию жилищного строительства на 2014-2020 годы"</t>
  </si>
  <si>
    <t>1120000000</t>
  </si>
  <si>
    <t>1120282172</t>
  </si>
  <si>
    <t>Департамент жилищно-коммунального хозяйства администрации города Нефтеюганска</t>
  </si>
  <si>
    <t>Подпрограмма "Обеспечение мерами муниципальной поддержки по улучшению жилищных условий отдельных категорий граждан на 2014 - 2020 годы"</t>
  </si>
  <si>
    <t>1130000000</t>
  </si>
  <si>
    <t>1130151350</t>
  </si>
  <si>
    <t>11301L4970</t>
  </si>
  <si>
    <t>Муниципальная программа "Развитие жилищно-коммунального комплекса в городе Нефтеюганске в 2014-2020 годах"</t>
  </si>
  <si>
    <t>1200000000</t>
  </si>
  <si>
    <t>Подпрограмма "Создание условий для обеспечения качественными коммунальными услугами"</t>
  </si>
  <si>
    <t>1210000000</t>
  </si>
  <si>
    <t>1210182590</t>
  </si>
  <si>
    <t>Подпрограмма "Создание условий для обеспечения доступности и повышения качества жилищных услуг"</t>
  </si>
  <si>
    <t>1220000000</t>
  </si>
  <si>
    <t>1220120760</t>
  </si>
  <si>
    <t>Подпрограмма "Повышение энергоэффективности в отраслях экономики"</t>
  </si>
  <si>
    <t>1230000000</t>
  </si>
  <si>
    <t>администрация города Нефтеюганска</t>
  </si>
  <si>
    <t>1230120020</t>
  </si>
  <si>
    <t>Подпрограмма "Повышение уровня благоустроенности города"</t>
  </si>
  <si>
    <t>1240000000</t>
  </si>
  <si>
    <t>1240184280</t>
  </si>
  <si>
    <t>1250000000</t>
  </si>
  <si>
    <t>1250100590</t>
  </si>
  <si>
    <t>Муниципальная программа "Профилактика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</si>
  <si>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1300000000</t>
  </si>
  <si>
    <t>Подпрограмма "Профилактика правонарушений"</t>
  </si>
  <si>
    <t>1310000000</t>
  </si>
  <si>
    <t>1310182300</t>
  </si>
  <si>
    <t>1310220050</t>
  </si>
  <si>
    <t>Подпрограмма "Безопасность дорожного движения"</t>
  </si>
  <si>
    <t>1320000000</t>
  </si>
  <si>
    <t>1320120060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</si>
  <si>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</si>
  <si>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1400000000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</si>
  <si>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</si>
  <si>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</si>
  <si>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1410199990</t>
  </si>
  <si>
    <t>Подпрограмма "Обеспечение первичных мер пожарной безопасности в городе Нефтеюганске"</t>
  </si>
  <si>
    <t>1420000000</t>
  </si>
  <si>
    <t>1420199990</t>
  </si>
  <si>
    <t>Муниципальная программа "Социально - экономическое развитие города Нефтеюганска на 2014-2020 годы"</t>
  </si>
  <si>
    <t>1600000000</t>
  </si>
  <si>
    <t>Подпрограмма "Совершенствование муниципального управления"</t>
  </si>
  <si>
    <t>1610000000</t>
  </si>
  <si>
    <t>1610400590</t>
  </si>
  <si>
    <t>Подпрограмма "Исполнение отдельных государственных полномочий"</t>
  </si>
  <si>
    <t>1620000000</t>
  </si>
  <si>
    <t>Комитет записи актов гражданского состояния администрации города Нефтеюганска</t>
  </si>
  <si>
    <t>1620159300</t>
  </si>
  <si>
    <t>Подпрограмма "Развития малого и среднего предпринимательства"</t>
  </si>
  <si>
    <t>1640000000</t>
  </si>
  <si>
    <t>16403S2380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</si>
  <si>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</si>
  <si>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</si>
  <si>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1650100590</t>
  </si>
  <si>
    <t>Муниципальная программа "Развитие транспортной системы в городе Нефтеюганске на 2014-2020 годы"</t>
  </si>
  <si>
    <t>1800000000</t>
  </si>
  <si>
    <t>Подпрограмма "Транспорт"</t>
  </si>
  <si>
    <t>1810000000</t>
  </si>
  <si>
    <t>1810161100</t>
  </si>
  <si>
    <t>Подпрограмма "Автомобильные дороги"</t>
  </si>
  <si>
    <t>1820000000</t>
  </si>
  <si>
    <t>1820142110</t>
  </si>
  <si>
    <t>1820182390</t>
  </si>
  <si>
    <t>Муниципальная программа "Управление муниципальными финансами города Нефтеюганска в 2014-2020 годах"</t>
  </si>
  <si>
    <t>1900000000</t>
  </si>
  <si>
    <t>Подпрограмма "Организация бюджетного процесса в городе Нефтеюганске"</t>
  </si>
  <si>
    <t>1910000000</t>
  </si>
  <si>
    <t>1910202040</t>
  </si>
  <si>
    <t>Подпрограмма "Управление муниципальным долгом города Нефтеюганска"</t>
  </si>
  <si>
    <t>1920000000</t>
  </si>
  <si>
    <t>1920320170</t>
  </si>
  <si>
    <t>Подпрограмма "Развитие информационной системы управления муниципальными финансами города Нефтеюганска"</t>
  </si>
  <si>
    <t>1930000000</t>
  </si>
  <si>
    <t>1930199990</t>
  </si>
  <si>
    <t>Муниципальная программа "Управление муниципальным имуществом города Нефтеюганска на 2014-2020 годы"</t>
  </si>
  <si>
    <t>2200000000</t>
  </si>
  <si>
    <t>2200199990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</si>
  <si>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</si>
  <si>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2300000000</t>
  </si>
  <si>
    <t>2300199990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</si>
  <si>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</si>
  <si>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2500000000</t>
  </si>
  <si>
    <t>2500161801</t>
  </si>
  <si>
    <t>2500161802</t>
  </si>
  <si>
    <t>Итого</t>
  </si>
  <si>
    <t xml:space="preserve">Наименование </t>
  </si>
  <si>
    <t>Исполнение, руб.</t>
  </si>
  <si>
    <t xml:space="preserve">Отклонение от первоначального плана                   (гр.3-гр.5),  руб. </t>
  </si>
  <si>
    <t xml:space="preserve">Отклонение от уточненного плана                   (гр.4-гр.5),  руб. </t>
  </si>
  <si>
    <t>% исполнения уточн. плана (гр.5/гр.4)*100</t>
  </si>
  <si>
    <t>Уточненный план на 2018 год, руб.</t>
  </si>
  <si>
    <t>Подпрограмма "Формирование комфортной городской среды"</t>
  </si>
  <si>
    <t>Первоначальный план на 2018 год, руб.</t>
  </si>
  <si>
    <t xml:space="preserve"> Исполнение по муниципальным программам города Нефтеюганска за 1 полугодие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</si>
</sst>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19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164" fontId="3" fillId="2" borderId="1" xfId="1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Alignment="1" applyProtection="1">
      <alignment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" fontId="3" fillId="0" borderId="0" xfId="0" applyNumberFormat="1" applyFont="1"/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18/1%20&#1087;&#1086;&#1083;&#1091;&#1075;&#1086;&#1076;&#1080;&#1077;/&#1055;&#1088;&#1086;&#1075;&#1088;&#1072;&#1084;&#1084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3">
          <cell r="D3">
            <v>3600763586</v>
          </cell>
          <cell r="E3">
            <v>1745963896.8499999</v>
          </cell>
        </row>
        <row r="4">
          <cell r="D4">
            <v>3388345880</v>
          </cell>
          <cell r="E4">
            <v>1640623134.47</v>
          </cell>
        </row>
        <row r="7">
          <cell r="D7">
            <v>451415522</v>
          </cell>
        </row>
        <row r="9">
          <cell r="D9">
            <v>76292500</v>
          </cell>
        </row>
        <row r="11">
          <cell r="D11">
            <v>8640000</v>
          </cell>
        </row>
        <row r="13">
          <cell r="D13">
            <v>11973200</v>
          </cell>
        </row>
        <row r="15">
          <cell r="D15">
            <v>87833000</v>
          </cell>
        </row>
        <row r="17">
          <cell r="D17">
            <v>78910000</v>
          </cell>
        </row>
        <row r="19">
          <cell r="D19">
            <v>787028400</v>
          </cell>
        </row>
        <row r="21">
          <cell r="D21">
            <v>42911500</v>
          </cell>
        </row>
        <row r="23">
          <cell r="D23">
            <v>1665790900</v>
          </cell>
        </row>
        <row r="25">
          <cell r="D25">
            <v>26311700</v>
          </cell>
        </row>
        <row r="27">
          <cell r="D27">
            <v>355000</v>
          </cell>
        </row>
        <row r="29">
          <cell r="D29">
            <v>145400</v>
          </cell>
        </row>
        <row r="31">
          <cell r="D31">
            <v>900000</v>
          </cell>
        </row>
        <row r="33">
          <cell r="D33">
            <v>8582154</v>
          </cell>
        </row>
        <row r="35">
          <cell r="D35">
            <v>725000</v>
          </cell>
        </row>
        <row r="37">
          <cell r="D37">
            <v>3704900</v>
          </cell>
        </row>
        <row r="39">
          <cell r="D39">
            <v>5131400</v>
          </cell>
        </row>
        <row r="42">
          <cell r="D42">
            <v>14687754</v>
          </cell>
          <cell r="E42">
            <v>0</v>
          </cell>
        </row>
        <row r="44">
          <cell r="D44">
            <v>13987227</v>
          </cell>
          <cell r="E44">
            <v>0</v>
          </cell>
        </row>
        <row r="45">
          <cell r="D45">
            <v>17464436</v>
          </cell>
          <cell r="E45">
            <v>918840.72</v>
          </cell>
        </row>
        <row r="48">
          <cell r="D48">
            <v>85555887</v>
          </cell>
        </row>
        <row r="49">
          <cell r="D49">
            <v>1082000</v>
          </cell>
          <cell r="E49">
            <v>0</v>
          </cell>
        </row>
        <row r="52">
          <cell r="D52">
            <v>162000</v>
          </cell>
          <cell r="E52">
            <v>0</v>
          </cell>
        </row>
        <row r="54">
          <cell r="D54">
            <v>600000</v>
          </cell>
          <cell r="E54">
            <v>0</v>
          </cell>
        </row>
        <row r="56">
          <cell r="D56">
            <v>320000</v>
          </cell>
          <cell r="E56">
            <v>0</v>
          </cell>
        </row>
        <row r="57">
          <cell r="D57">
            <v>44970793</v>
          </cell>
        </row>
        <row r="60">
          <cell r="D60">
            <v>8761608</v>
          </cell>
          <cell r="E60">
            <v>1250167.58</v>
          </cell>
        </row>
        <row r="62">
          <cell r="D62">
            <v>9743390</v>
          </cell>
          <cell r="E62">
            <v>4988451.2300000004</v>
          </cell>
        </row>
        <row r="64">
          <cell r="D64">
            <v>22290000</v>
          </cell>
          <cell r="E64">
            <v>11399999.199999999</v>
          </cell>
        </row>
        <row r="66">
          <cell r="D66">
            <v>4175795</v>
          </cell>
          <cell r="E66">
            <v>2137606.4900000002</v>
          </cell>
        </row>
        <row r="67">
          <cell r="D67">
            <v>49371600</v>
          </cell>
          <cell r="E67">
            <v>20394635.539999999</v>
          </cell>
        </row>
        <row r="70">
          <cell r="D70">
            <v>35991300</v>
          </cell>
          <cell r="E70">
            <v>14620423.800000001</v>
          </cell>
        </row>
        <row r="72">
          <cell r="D72">
            <v>9419500</v>
          </cell>
          <cell r="E72">
            <v>4435838.87</v>
          </cell>
        </row>
        <row r="74">
          <cell r="D74">
            <v>1824800</v>
          </cell>
          <cell r="E74">
            <v>807193.56</v>
          </cell>
        </row>
        <row r="76">
          <cell r="D76">
            <v>1343000</v>
          </cell>
          <cell r="E76">
            <v>77204.31</v>
          </cell>
        </row>
        <row r="78">
          <cell r="D78">
            <v>793000</v>
          </cell>
          <cell r="E78">
            <v>453975</v>
          </cell>
        </row>
        <row r="79">
          <cell r="D79">
            <v>116993313</v>
          </cell>
          <cell r="E79">
            <v>65169902.340000004</v>
          </cell>
        </row>
        <row r="82">
          <cell r="D82">
            <v>52081587</v>
          </cell>
          <cell r="E82">
            <v>30613595.34</v>
          </cell>
        </row>
        <row r="84">
          <cell r="D84">
            <v>1257100</v>
          </cell>
          <cell r="E84">
            <v>580475.05000000005</v>
          </cell>
        </row>
        <row r="87">
          <cell r="D87">
            <v>63281626</v>
          </cell>
          <cell r="E87">
            <v>33882584.619999997</v>
          </cell>
        </row>
        <row r="89">
          <cell r="D89">
            <v>373000</v>
          </cell>
          <cell r="E89">
            <v>93247.33</v>
          </cell>
        </row>
        <row r="90">
          <cell r="D90">
            <v>107825028.84999999</v>
          </cell>
          <cell r="E90">
            <v>30885522.18</v>
          </cell>
        </row>
        <row r="91">
          <cell r="D91">
            <v>33362179</v>
          </cell>
          <cell r="E91">
            <v>17650701.18</v>
          </cell>
        </row>
        <row r="94">
          <cell r="D94">
            <v>33304900</v>
          </cell>
          <cell r="E94">
            <v>17606708.440000001</v>
          </cell>
        </row>
        <row r="96">
          <cell r="D96">
            <v>57279</v>
          </cell>
          <cell r="E96">
            <v>43992.74</v>
          </cell>
        </row>
        <row r="97">
          <cell r="D97">
            <v>74462849.849999994</v>
          </cell>
          <cell r="E97">
            <v>13234821</v>
          </cell>
        </row>
        <row r="100">
          <cell r="D100">
            <v>22819805</v>
          </cell>
        </row>
        <row r="101">
          <cell r="D101">
            <v>178195</v>
          </cell>
          <cell r="E101">
            <v>0</v>
          </cell>
        </row>
        <row r="103">
          <cell r="D103">
            <v>405700</v>
          </cell>
        </row>
        <row r="105">
          <cell r="D105">
            <v>51059149.850000001</v>
          </cell>
          <cell r="E105">
            <v>1750221</v>
          </cell>
        </row>
        <row r="106">
          <cell r="D106">
            <v>2240634</v>
          </cell>
          <cell r="E106">
            <v>1171438</v>
          </cell>
        </row>
        <row r="109">
          <cell r="D109">
            <v>760634</v>
          </cell>
          <cell r="E109">
            <v>760438</v>
          </cell>
        </row>
        <row r="110">
          <cell r="D110">
            <v>1318000</v>
          </cell>
          <cell r="E110">
            <v>411000</v>
          </cell>
        </row>
        <row r="111">
          <cell r="D111">
            <v>162000</v>
          </cell>
          <cell r="E111">
            <v>0</v>
          </cell>
        </row>
        <row r="112">
          <cell r="D112">
            <v>587247034</v>
          </cell>
          <cell r="E112">
            <v>295030982.56</v>
          </cell>
        </row>
        <row r="113">
          <cell r="D113">
            <v>563372064</v>
          </cell>
          <cell r="E113">
            <v>282624009.19</v>
          </cell>
        </row>
        <row r="116">
          <cell r="D116">
            <v>57523608</v>
          </cell>
          <cell r="E116">
            <v>29278987.449999999</v>
          </cell>
        </row>
        <row r="118">
          <cell r="D118">
            <v>421400</v>
          </cell>
          <cell r="E118">
            <v>123462</v>
          </cell>
        </row>
        <row r="120">
          <cell r="D120">
            <v>31311600</v>
          </cell>
          <cell r="E120">
            <v>13088479</v>
          </cell>
        </row>
        <row r="122">
          <cell r="D122">
            <v>283883</v>
          </cell>
          <cell r="E122">
            <v>0</v>
          </cell>
        </row>
        <row r="124">
          <cell r="D124">
            <v>74365</v>
          </cell>
          <cell r="E124">
            <v>21787</v>
          </cell>
        </row>
        <row r="126">
          <cell r="D126">
            <v>13419300</v>
          </cell>
          <cell r="E126">
            <v>5609372</v>
          </cell>
        </row>
        <row r="129">
          <cell r="D129">
            <v>24592774</v>
          </cell>
          <cell r="E129">
            <v>11436921.82</v>
          </cell>
        </row>
        <row r="131">
          <cell r="D131">
            <v>971300</v>
          </cell>
          <cell r="E131">
            <v>971300</v>
          </cell>
        </row>
        <row r="133">
          <cell r="D133">
            <v>14128300</v>
          </cell>
          <cell r="E133">
            <v>7719100</v>
          </cell>
        </row>
        <row r="135">
          <cell r="D135">
            <v>171406</v>
          </cell>
          <cell r="E135">
            <v>171406</v>
          </cell>
        </row>
        <row r="137">
          <cell r="D137">
            <v>6055000</v>
          </cell>
          <cell r="E137">
            <v>3308186</v>
          </cell>
        </row>
        <row r="140">
          <cell r="D140">
            <v>22925268</v>
          </cell>
          <cell r="E140">
            <v>11855983.5</v>
          </cell>
        </row>
        <row r="142">
          <cell r="D142">
            <v>16037600</v>
          </cell>
          <cell r="E142">
            <v>8019250</v>
          </cell>
        </row>
        <row r="144">
          <cell r="D144">
            <v>1075270</v>
          </cell>
          <cell r="E144">
            <v>0</v>
          </cell>
        </row>
        <row r="146">
          <cell r="D146">
            <v>6873300</v>
          </cell>
          <cell r="E146">
            <v>3020050</v>
          </cell>
        </row>
        <row r="149">
          <cell r="D149">
            <v>101079520</v>
          </cell>
          <cell r="E149">
            <v>49622093.590000004</v>
          </cell>
        </row>
        <row r="151">
          <cell r="D151">
            <v>53459100</v>
          </cell>
          <cell r="E151">
            <v>23847145.449999999</v>
          </cell>
        </row>
        <row r="153">
          <cell r="D153">
            <v>22911000</v>
          </cell>
          <cell r="E153">
            <v>10235499.65</v>
          </cell>
        </row>
        <row r="156">
          <cell r="D156">
            <v>150558490</v>
          </cell>
          <cell r="E156">
            <v>82294036.719999999</v>
          </cell>
        </row>
        <row r="158">
          <cell r="D158">
            <v>20092600</v>
          </cell>
          <cell r="E158">
            <v>12644500</v>
          </cell>
        </row>
        <row r="160">
          <cell r="D160">
            <v>1986000</v>
          </cell>
          <cell r="E160">
            <v>521000</v>
          </cell>
        </row>
        <row r="162">
          <cell r="D162">
            <v>390000</v>
          </cell>
          <cell r="E162">
            <v>390000</v>
          </cell>
        </row>
        <row r="164">
          <cell r="D164">
            <v>8611100</v>
          </cell>
          <cell r="E164">
            <v>5415100</v>
          </cell>
        </row>
        <row r="167">
          <cell r="D167">
            <v>370338</v>
          </cell>
          <cell r="E167">
            <v>370337.18</v>
          </cell>
        </row>
        <row r="169">
          <cell r="D169">
            <v>607999</v>
          </cell>
          <cell r="E169">
            <v>246486</v>
          </cell>
        </row>
        <row r="171">
          <cell r="D171">
            <v>3003000</v>
          </cell>
          <cell r="E171">
            <v>2152956.08</v>
          </cell>
        </row>
        <row r="173">
          <cell r="D173">
            <v>260571</v>
          </cell>
          <cell r="E173">
            <v>260569.75</v>
          </cell>
        </row>
        <row r="176">
          <cell r="D176">
            <v>1977799</v>
          </cell>
          <cell r="E176">
            <v>0</v>
          </cell>
        </row>
        <row r="178">
          <cell r="D178">
            <v>2200173</v>
          </cell>
          <cell r="E178">
            <v>0</v>
          </cell>
        </row>
        <row r="179">
          <cell r="D179">
            <v>23874970</v>
          </cell>
          <cell r="E179">
            <v>12406973.369999999</v>
          </cell>
        </row>
        <row r="182">
          <cell r="D182">
            <v>22882670</v>
          </cell>
          <cell r="E182">
            <v>12073816.68</v>
          </cell>
        </row>
        <row r="184">
          <cell r="D184">
            <v>992300</v>
          </cell>
          <cell r="E184">
            <v>333156.69</v>
          </cell>
        </row>
        <row r="185">
          <cell r="D185">
            <v>555838427</v>
          </cell>
          <cell r="E185">
            <v>261777510.15000001</v>
          </cell>
        </row>
        <row r="186">
          <cell r="D186">
            <v>510217682</v>
          </cell>
          <cell r="E186">
            <v>250965144.25999999</v>
          </cell>
        </row>
        <row r="189">
          <cell r="D189">
            <v>299170</v>
          </cell>
          <cell r="E189">
            <v>131872.5</v>
          </cell>
        </row>
        <row r="192">
          <cell r="D192">
            <v>724387</v>
          </cell>
          <cell r="E192">
            <v>291915.45</v>
          </cell>
        </row>
        <row r="194">
          <cell r="D194">
            <v>1212711</v>
          </cell>
          <cell r="E194">
            <v>226141.05</v>
          </cell>
        </row>
        <row r="196">
          <cell r="D196">
            <v>519734</v>
          </cell>
          <cell r="E196">
            <v>96917.6</v>
          </cell>
        </row>
        <row r="199">
          <cell r="D199">
            <v>496575734</v>
          </cell>
          <cell r="E199">
            <v>245486924.66</v>
          </cell>
        </row>
        <row r="201">
          <cell r="D201">
            <v>2819000</v>
          </cell>
          <cell r="E201">
            <v>1752000</v>
          </cell>
        </row>
        <row r="203">
          <cell r="D203">
            <v>4135200</v>
          </cell>
          <cell r="E203">
            <v>1761101</v>
          </cell>
        </row>
        <row r="205">
          <cell r="D205">
            <v>3783377</v>
          </cell>
          <cell r="E205">
            <v>1099640</v>
          </cell>
        </row>
        <row r="207">
          <cell r="D207">
            <v>148369</v>
          </cell>
          <cell r="E207">
            <v>118632</v>
          </cell>
        </row>
        <row r="208">
          <cell r="D208">
            <v>45620745</v>
          </cell>
          <cell r="E208">
            <v>10812365.890000001</v>
          </cell>
        </row>
        <row r="211">
          <cell r="D211">
            <v>18363444</v>
          </cell>
          <cell r="E211">
            <v>10406030.6</v>
          </cell>
        </row>
        <row r="213">
          <cell r="D213">
            <v>684700</v>
          </cell>
          <cell r="E213">
            <v>238659.69</v>
          </cell>
        </row>
        <row r="216">
          <cell r="D216">
            <v>20000000</v>
          </cell>
          <cell r="E216">
            <v>0</v>
          </cell>
        </row>
        <row r="218">
          <cell r="D218">
            <v>6572601</v>
          </cell>
          <cell r="E218">
            <v>167675.6</v>
          </cell>
        </row>
        <row r="219">
          <cell r="D219">
            <v>507162512.39999998</v>
          </cell>
          <cell r="E219">
            <v>104904312.73999999</v>
          </cell>
        </row>
        <row r="220">
          <cell r="D220">
            <v>140590016</v>
          </cell>
          <cell r="E220">
            <v>57783029.420000002</v>
          </cell>
        </row>
        <row r="237">
          <cell r="D237">
            <v>354879836</v>
          </cell>
          <cell r="E237">
            <v>47121283.32</v>
          </cell>
        </row>
        <row r="240">
          <cell r="D240">
            <v>5300000</v>
          </cell>
          <cell r="E240">
            <v>0</v>
          </cell>
        </row>
        <row r="242">
          <cell r="D242">
            <v>10470000</v>
          </cell>
          <cell r="E242">
            <v>0</v>
          </cell>
        </row>
        <row r="244">
          <cell r="D244">
            <v>98274</v>
          </cell>
          <cell r="E244">
            <v>98273.86</v>
          </cell>
        </row>
        <row r="247">
          <cell r="D247">
            <v>253750084</v>
          </cell>
          <cell r="E247">
            <v>36789963.640000001</v>
          </cell>
        </row>
        <row r="249">
          <cell r="D249">
            <v>61960616</v>
          </cell>
          <cell r="E249">
            <v>0</v>
          </cell>
        </row>
        <row r="251">
          <cell r="D251">
            <v>32000</v>
          </cell>
          <cell r="E251">
            <v>0</v>
          </cell>
        </row>
        <row r="253">
          <cell r="D253">
            <v>12801416</v>
          </cell>
          <cell r="E253">
            <v>5685971.6600000001</v>
          </cell>
        </row>
        <row r="255">
          <cell r="D255">
            <v>5877144</v>
          </cell>
          <cell r="E255">
            <v>4547074.16</v>
          </cell>
        </row>
        <row r="257">
          <cell r="D257">
            <v>4590302</v>
          </cell>
          <cell r="E257">
            <v>0</v>
          </cell>
        </row>
        <row r="258">
          <cell r="D258">
            <v>11692660.4</v>
          </cell>
          <cell r="E258">
            <v>0</v>
          </cell>
        </row>
        <row r="261">
          <cell r="D261">
            <v>7134500</v>
          </cell>
          <cell r="E261">
            <v>0</v>
          </cell>
        </row>
        <row r="263">
          <cell r="D263">
            <v>3170900</v>
          </cell>
          <cell r="E263">
            <v>0</v>
          </cell>
        </row>
        <row r="265">
          <cell r="D265">
            <v>1387260.4</v>
          </cell>
          <cell r="E265">
            <v>0</v>
          </cell>
        </row>
        <row r="266">
          <cell r="D266">
            <v>925127933</v>
          </cell>
          <cell r="E266">
            <v>210757998.31999999</v>
          </cell>
        </row>
        <row r="267">
          <cell r="D267">
            <v>394869548</v>
          </cell>
          <cell r="E267">
            <v>44893681.710000001</v>
          </cell>
        </row>
        <row r="270">
          <cell r="D270">
            <v>213751606</v>
          </cell>
          <cell r="E270">
            <v>0</v>
          </cell>
        </row>
        <row r="272">
          <cell r="D272">
            <v>50292900</v>
          </cell>
          <cell r="E272">
            <v>0</v>
          </cell>
        </row>
        <row r="274">
          <cell r="D274">
            <v>15302340</v>
          </cell>
          <cell r="E274">
            <v>0</v>
          </cell>
        </row>
        <row r="275">
          <cell r="D275">
            <v>5369687</v>
          </cell>
          <cell r="E275">
            <v>0</v>
          </cell>
        </row>
        <row r="277">
          <cell r="D277">
            <v>665392</v>
          </cell>
          <cell r="E277">
            <v>0</v>
          </cell>
        </row>
        <row r="279">
          <cell r="D279">
            <v>5588102</v>
          </cell>
          <cell r="E279">
            <v>0</v>
          </cell>
        </row>
        <row r="282">
          <cell r="D282">
            <v>636400</v>
          </cell>
          <cell r="E282">
            <v>166901.24</v>
          </cell>
        </row>
        <row r="285">
          <cell r="D285">
            <v>34974040</v>
          </cell>
          <cell r="E285">
            <v>30565924.84</v>
          </cell>
        </row>
        <row r="287">
          <cell r="D287">
            <v>49196300</v>
          </cell>
          <cell r="E287">
            <v>0</v>
          </cell>
        </row>
        <row r="289">
          <cell r="D289">
            <v>16398800</v>
          </cell>
          <cell r="E289">
            <v>13229784.550000001</v>
          </cell>
        </row>
        <row r="292">
          <cell r="D292">
            <v>2693981</v>
          </cell>
          <cell r="E292">
            <v>931071.08</v>
          </cell>
        </row>
        <row r="293">
          <cell r="D293">
            <v>35455376</v>
          </cell>
          <cell r="E293">
            <v>3398205.78</v>
          </cell>
        </row>
        <row r="296">
          <cell r="D296">
            <v>20391193</v>
          </cell>
          <cell r="E296">
            <v>55342</v>
          </cell>
        </row>
        <row r="298">
          <cell r="D298">
            <v>1626383</v>
          </cell>
          <cell r="E298">
            <v>694126.53</v>
          </cell>
        </row>
        <row r="299">
          <cell r="D299">
            <v>9988300</v>
          </cell>
          <cell r="E299">
            <v>2648737.25</v>
          </cell>
        </row>
        <row r="302">
          <cell r="D302">
            <v>3449500</v>
          </cell>
          <cell r="E302">
            <v>0</v>
          </cell>
        </row>
        <row r="303">
          <cell r="D303">
            <v>8468202</v>
          </cell>
          <cell r="E303">
            <v>6194661</v>
          </cell>
        </row>
        <row r="306">
          <cell r="D306">
            <v>285000</v>
          </cell>
          <cell r="E306">
            <v>0</v>
          </cell>
        </row>
        <row r="307">
          <cell r="D307">
            <v>45000</v>
          </cell>
          <cell r="E307">
            <v>0</v>
          </cell>
        </row>
        <row r="308">
          <cell r="D308">
            <v>5743202</v>
          </cell>
          <cell r="E308">
            <v>5424661</v>
          </cell>
        </row>
        <row r="309">
          <cell r="D309">
            <v>200000</v>
          </cell>
          <cell r="E309">
            <v>0</v>
          </cell>
        </row>
        <row r="310">
          <cell r="D310">
            <v>795000</v>
          </cell>
          <cell r="E310">
            <v>770000</v>
          </cell>
        </row>
        <row r="311">
          <cell r="D311">
            <v>1400000</v>
          </cell>
          <cell r="E311">
            <v>0</v>
          </cell>
        </row>
        <row r="312">
          <cell r="D312">
            <v>202188280</v>
          </cell>
          <cell r="E312">
            <v>52449951.719999999</v>
          </cell>
        </row>
        <row r="315">
          <cell r="D315">
            <v>918000</v>
          </cell>
          <cell r="E315">
            <v>0</v>
          </cell>
        </row>
        <row r="317">
          <cell r="D317">
            <v>980331</v>
          </cell>
          <cell r="E317">
            <v>302316.84000000003</v>
          </cell>
        </row>
        <row r="318">
          <cell r="D318">
            <v>113995</v>
          </cell>
          <cell r="E318">
            <v>37327.699999999997</v>
          </cell>
        </row>
        <row r="319">
          <cell r="D319">
            <v>251300</v>
          </cell>
          <cell r="E319">
            <v>110091.6</v>
          </cell>
        </row>
        <row r="320">
          <cell r="D320">
            <v>6221174</v>
          </cell>
          <cell r="E320">
            <v>0</v>
          </cell>
        </row>
        <row r="322">
          <cell r="D322">
            <v>197500</v>
          </cell>
          <cell r="E322">
            <v>0</v>
          </cell>
        </row>
        <row r="324">
          <cell r="D324">
            <v>1800000</v>
          </cell>
          <cell r="E324">
            <v>0</v>
          </cell>
        </row>
        <row r="325">
          <cell r="D325">
            <v>140186361</v>
          </cell>
          <cell r="E325">
            <v>47506791.539999999</v>
          </cell>
        </row>
        <row r="327">
          <cell r="D327">
            <v>3500000</v>
          </cell>
          <cell r="E327">
            <v>1752150.61</v>
          </cell>
        </row>
        <row r="330">
          <cell r="D330">
            <v>25790</v>
          </cell>
          <cell r="E330">
            <v>0</v>
          </cell>
        </row>
        <row r="331">
          <cell r="D331">
            <v>47993829</v>
          </cell>
          <cell r="E331">
            <v>2741273.43</v>
          </cell>
        </row>
        <row r="332">
          <cell r="D332">
            <v>245137637</v>
          </cell>
          <cell r="E332">
            <v>103821498.11</v>
          </cell>
        </row>
        <row r="335">
          <cell r="D335">
            <v>153760413</v>
          </cell>
          <cell r="E335">
            <v>69369633.430000007</v>
          </cell>
        </row>
        <row r="337">
          <cell r="D337">
            <v>58839054</v>
          </cell>
          <cell r="E337">
            <v>30284699.390000001</v>
          </cell>
        </row>
        <row r="339">
          <cell r="D339">
            <v>15172014</v>
          </cell>
          <cell r="E339">
            <v>680038.76</v>
          </cell>
        </row>
        <row r="341">
          <cell r="D341">
            <v>11917599</v>
          </cell>
          <cell r="E341">
            <v>2769580.98</v>
          </cell>
        </row>
        <row r="344">
          <cell r="D344">
            <v>5448557</v>
          </cell>
          <cell r="E344">
            <v>717545.55</v>
          </cell>
        </row>
        <row r="345">
          <cell r="D345">
            <v>39008890</v>
          </cell>
          <cell r="E345">
            <v>0</v>
          </cell>
        </row>
        <row r="348">
          <cell r="D348">
            <v>5650000</v>
          </cell>
          <cell r="E348">
            <v>0</v>
          </cell>
        </row>
        <row r="350">
          <cell r="D350">
            <v>33358890</v>
          </cell>
          <cell r="E350">
            <v>0</v>
          </cell>
        </row>
        <row r="351">
          <cell r="D351">
            <v>15271244</v>
          </cell>
          <cell r="E351">
            <v>1655243.85</v>
          </cell>
        </row>
        <row r="352">
          <cell r="D352">
            <v>5872460</v>
          </cell>
          <cell r="E352">
            <v>1655243.85</v>
          </cell>
        </row>
        <row r="355">
          <cell r="D355">
            <v>92000</v>
          </cell>
        </row>
        <row r="357">
          <cell r="D357">
            <v>39500</v>
          </cell>
          <cell r="E357">
            <v>19700</v>
          </cell>
        </row>
        <row r="360">
          <cell r="D360">
            <v>1110407</v>
          </cell>
          <cell r="E360">
            <v>340045</v>
          </cell>
        </row>
        <row r="361">
          <cell r="D361">
            <v>4630553</v>
          </cell>
          <cell r="E361">
            <v>1249498.8500000001</v>
          </cell>
        </row>
        <row r="362">
          <cell r="D362">
            <v>9398784</v>
          </cell>
          <cell r="E362">
            <v>0</v>
          </cell>
        </row>
        <row r="365">
          <cell r="D365">
            <v>9398784</v>
          </cell>
          <cell r="E365">
            <v>0</v>
          </cell>
        </row>
        <row r="366">
          <cell r="D366">
            <v>24121153</v>
          </cell>
          <cell r="E366">
            <v>10972645.609999999</v>
          </cell>
        </row>
        <row r="367">
          <cell r="D367">
            <v>6665915</v>
          </cell>
          <cell r="E367">
            <v>34586.36</v>
          </cell>
        </row>
        <row r="370">
          <cell r="D370">
            <v>759400</v>
          </cell>
          <cell r="E370">
            <v>34586.36</v>
          </cell>
        </row>
        <row r="371">
          <cell r="D371">
            <v>5906515</v>
          </cell>
          <cell r="E371">
            <v>0</v>
          </cell>
        </row>
        <row r="372">
          <cell r="D372">
            <v>17455238</v>
          </cell>
          <cell r="E372">
            <v>10938059.25</v>
          </cell>
        </row>
        <row r="377">
          <cell r="D377">
            <v>151240</v>
          </cell>
          <cell r="E377">
            <v>50516.87</v>
          </cell>
        </row>
        <row r="378">
          <cell r="D378">
            <v>120000</v>
          </cell>
          <cell r="E378">
            <v>22090</v>
          </cell>
        </row>
        <row r="379">
          <cell r="D379">
            <v>14419543</v>
          </cell>
          <cell r="E379">
            <v>9743879.6500000004</v>
          </cell>
        </row>
        <row r="380">
          <cell r="D380">
            <v>1195792</v>
          </cell>
          <cell r="E380">
            <v>535807.78</v>
          </cell>
        </row>
        <row r="381">
          <cell r="D381">
            <v>998800</v>
          </cell>
          <cell r="E381">
            <v>481833.15</v>
          </cell>
        </row>
        <row r="382">
          <cell r="D382">
            <v>66500</v>
          </cell>
          <cell r="E382">
            <v>20000</v>
          </cell>
        </row>
        <row r="383">
          <cell r="D383">
            <v>287100</v>
          </cell>
          <cell r="E383">
            <v>83931.8</v>
          </cell>
        </row>
        <row r="384">
          <cell r="D384">
            <v>427108159</v>
          </cell>
          <cell r="E384">
            <v>206144487.61000001</v>
          </cell>
        </row>
        <row r="385">
          <cell r="D385">
            <v>312370702</v>
          </cell>
          <cell r="E385">
            <v>154833822.83000001</v>
          </cell>
        </row>
        <row r="388">
          <cell r="D388">
            <v>77119200</v>
          </cell>
          <cell r="E388">
            <v>35645543.82</v>
          </cell>
        </row>
        <row r="390">
          <cell r="D390">
            <v>182339056</v>
          </cell>
          <cell r="E390">
            <v>98682653</v>
          </cell>
        </row>
        <row r="392">
          <cell r="D392">
            <v>3258600</v>
          </cell>
          <cell r="E392">
            <v>1279326.02</v>
          </cell>
        </row>
        <row r="394">
          <cell r="D394">
            <v>569183</v>
          </cell>
          <cell r="E394">
            <v>111173.33</v>
          </cell>
        </row>
        <row r="397">
          <cell r="D397">
            <v>49084663</v>
          </cell>
          <cell r="E397">
            <v>19115126.66</v>
          </cell>
        </row>
        <row r="398">
          <cell r="D398">
            <v>60948053</v>
          </cell>
          <cell r="E398">
            <v>32746095.010000002</v>
          </cell>
        </row>
        <row r="401">
          <cell r="D401">
            <v>3370078</v>
          </cell>
          <cell r="E401">
            <v>390988</v>
          </cell>
        </row>
        <row r="402">
          <cell r="D402">
            <v>6128722</v>
          </cell>
          <cell r="E402">
            <v>6128722</v>
          </cell>
        </row>
        <row r="404">
          <cell r="D404">
            <v>521400</v>
          </cell>
          <cell r="E404">
            <v>521400</v>
          </cell>
        </row>
        <row r="406">
          <cell r="D406">
            <v>3777700</v>
          </cell>
          <cell r="E406">
            <v>2106832.7799999998</v>
          </cell>
        </row>
        <row r="408">
          <cell r="D408">
            <v>4578900</v>
          </cell>
          <cell r="E408">
            <v>2648000</v>
          </cell>
        </row>
        <row r="410">
          <cell r="D410">
            <v>9934800</v>
          </cell>
          <cell r="E410">
            <v>5486358.4900000002</v>
          </cell>
        </row>
        <row r="412">
          <cell r="D412">
            <v>185386</v>
          </cell>
          <cell r="E412">
            <v>0</v>
          </cell>
        </row>
        <row r="413">
          <cell r="D413">
            <v>2620634</v>
          </cell>
          <cell r="E413">
            <v>2620634</v>
          </cell>
        </row>
        <row r="415">
          <cell r="D415">
            <v>226033</v>
          </cell>
          <cell r="E415">
            <v>0</v>
          </cell>
        </row>
        <row r="417">
          <cell r="D417">
            <v>667000</v>
          </cell>
          <cell r="E417">
            <v>0</v>
          </cell>
        </row>
        <row r="418">
          <cell r="D418">
            <v>520000</v>
          </cell>
          <cell r="E418">
            <v>519995.29</v>
          </cell>
        </row>
        <row r="421">
          <cell r="D421">
            <v>97400</v>
          </cell>
          <cell r="E421">
            <v>0</v>
          </cell>
        </row>
        <row r="424">
          <cell r="D424">
            <v>20000</v>
          </cell>
          <cell r="E424">
            <v>0</v>
          </cell>
        </row>
        <row r="426">
          <cell r="D426">
            <v>28300000</v>
          </cell>
          <cell r="E426">
            <v>12323164.449999999</v>
          </cell>
        </row>
        <row r="427">
          <cell r="D427">
            <v>9232855</v>
          </cell>
          <cell r="E427">
            <v>150600</v>
          </cell>
        </row>
        <row r="430">
          <cell r="D430">
            <v>6735000</v>
          </cell>
          <cell r="E430">
            <v>0</v>
          </cell>
        </row>
        <row r="432">
          <cell r="D432">
            <v>2497855</v>
          </cell>
          <cell r="E432">
            <v>150600</v>
          </cell>
        </row>
        <row r="433">
          <cell r="D433">
            <v>44556549</v>
          </cell>
          <cell r="E433">
            <v>18413969.77</v>
          </cell>
        </row>
        <row r="436">
          <cell r="D436">
            <v>14615300</v>
          </cell>
          <cell r="E436">
            <v>7338700</v>
          </cell>
        </row>
        <row r="437">
          <cell r="D437">
            <v>21402600</v>
          </cell>
          <cell r="E437">
            <v>8452135.6199999992</v>
          </cell>
        </row>
        <row r="439">
          <cell r="D439">
            <v>51904</v>
          </cell>
          <cell r="E439">
            <v>6490</v>
          </cell>
        </row>
        <row r="440">
          <cell r="D440">
            <v>313645</v>
          </cell>
          <cell r="E440">
            <v>0</v>
          </cell>
        </row>
        <row r="442">
          <cell r="D442">
            <v>8173100</v>
          </cell>
          <cell r="E442">
            <v>2616644.15</v>
          </cell>
        </row>
        <row r="443">
          <cell r="D443">
            <v>540745759</v>
          </cell>
          <cell r="E443">
            <v>175898045.08000001</v>
          </cell>
        </row>
        <row r="444">
          <cell r="D444">
            <v>189925524</v>
          </cell>
          <cell r="E444">
            <v>88748971.5</v>
          </cell>
        </row>
        <row r="447">
          <cell r="D447">
            <v>189925524</v>
          </cell>
          <cell r="E447">
            <v>88748971.5</v>
          </cell>
        </row>
        <row r="448">
          <cell r="D448">
            <v>350820235</v>
          </cell>
          <cell r="E448">
            <v>87149073.579999998</v>
          </cell>
        </row>
        <row r="451">
          <cell r="D451">
            <v>17973300</v>
          </cell>
          <cell r="E451">
            <v>0</v>
          </cell>
        </row>
        <row r="453">
          <cell r="D453">
            <v>12600000</v>
          </cell>
          <cell r="E453">
            <v>0</v>
          </cell>
        </row>
        <row r="455">
          <cell r="D455">
            <v>31070300</v>
          </cell>
          <cell r="E455">
            <v>0</v>
          </cell>
        </row>
        <row r="456">
          <cell r="D456">
            <v>60650600</v>
          </cell>
          <cell r="E456">
            <v>0</v>
          </cell>
        </row>
        <row r="458">
          <cell r="D458">
            <v>1635300</v>
          </cell>
          <cell r="E458">
            <v>0</v>
          </cell>
        </row>
        <row r="459">
          <cell r="D459">
            <v>3192200</v>
          </cell>
          <cell r="E459">
            <v>0</v>
          </cell>
        </row>
        <row r="462">
          <cell r="D462">
            <v>223698535</v>
          </cell>
          <cell r="E462">
            <v>87149073.579999998</v>
          </cell>
        </row>
        <row r="463">
          <cell r="D463">
            <v>60892485</v>
          </cell>
          <cell r="E463">
            <v>31788614.539999999</v>
          </cell>
        </row>
        <row r="464">
          <cell r="D464">
            <v>58392485</v>
          </cell>
          <cell r="E464">
            <v>31788614.539999999</v>
          </cell>
        </row>
        <row r="467">
          <cell r="D467">
            <v>53475085</v>
          </cell>
          <cell r="E467">
            <v>30037739.539999999</v>
          </cell>
        </row>
        <row r="469">
          <cell r="D469">
            <v>4917400</v>
          </cell>
          <cell r="E469">
            <v>1750875</v>
          </cell>
        </row>
        <row r="470">
          <cell r="D470">
            <v>2500000</v>
          </cell>
          <cell r="E470">
            <v>0</v>
          </cell>
        </row>
        <row r="473">
          <cell r="D473">
            <v>1596600</v>
          </cell>
          <cell r="E473">
            <v>0</v>
          </cell>
        </row>
        <row r="476">
          <cell r="D476">
            <v>903400</v>
          </cell>
          <cell r="E476">
            <v>0</v>
          </cell>
        </row>
        <row r="477">
          <cell r="D477">
            <v>53853684</v>
          </cell>
          <cell r="E477">
            <v>27631634.390000001</v>
          </cell>
        </row>
        <row r="480">
          <cell r="D480">
            <v>4740514</v>
          </cell>
          <cell r="E480">
            <v>1333831.67</v>
          </cell>
        </row>
        <row r="481">
          <cell r="D481">
            <v>2458484</v>
          </cell>
          <cell r="E481">
            <v>583003.16</v>
          </cell>
        </row>
        <row r="484">
          <cell r="D484">
            <v>44438271</v>
          </cell>
          <cell r="E484">
            <v>25051330.699999999</v>
          </cell>
        </row>
        <row r="486">
          <cell r="D486">
            <v>2137627</v>
          </cell>
          <cell r="E486">
            <v>663468.86</v>
          </cell>
        </row>
        <row r="489">
          <cell r="D489">
            <v>78788</v>
          </cell>
          <cell r="E489">
            <v>0</v>
          </cell>
        </row>
        <row r="490">
          <cell r="D490">
            <v>705400</v>
          </cell>
          <cell r="E490">
            <v>374900</v>
          </cell>
        </row>
        <row r="493">
          <cell r="D493">
            <v>104500</v>
          </cell>
          <cell r="E493">
            <v>22000</v>
          </cell>
        </row>
        <row r="494">
          <cell r="D494">
            <v>360000</v>
          </cell>
          <cell r="E494">
            <v>170000</v>
          </cell>
        </row>
        <row r="495">
          <cell r="D495">
            <v>183900</v>
          </cell>
          <cell r="E495">
            <v>182900</v>
          </cell>
        </row>
        <row r="496">
          <cell r="D496">
            <v>57000</v>
          </cell>
          <cell r="E496">
            <v>0</v>
          </cell>
        </row>
        <row r="497">
          <cell r="D497">
            <v>2465200</v>
          </cell>
          <cell r="E497">
            <v>718750</v>
          </cell>
        </row>
        <row r="500">
          <cell r="D500">
            <v>1515200</v>
          </cell>
          <cell r="E500">
            <v>718750</v>
          </cell>
        </row>
        <row r="502">
          <cell r="D502">
            <v>950000</v>
          </cell>
          <cell r="E50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H134"/>
  <sheetViews>
    <sheetView showGridLines="0" tabSelected="1" workbookViewId="0">
      <selection activeCell="H118" sqref="H118:H119"/>
    </sheetView>
  </sheetViews>
  <sheetFormatPr defaultRowHeight="12.75" customHeight="1" outlineLevelCol="1" x14ac:dyDescent="0.2"/>
  <cols>
    <col min="1" max="1" width="30.7109375" style="2" customWidth="1"/>
    <col min="2" max="2" width="20.7109375" style="2" hidden="1" customWidth="1" outlineLevel="1"/>
    <col min="3" max="3" width="15.7109375" style="2" customWidth="1" collapsed="1"/>
    <col min="4" max="5" width="15.7109375" style="2" customWidth="1"/>
    <col min="6" max="7" width="14.7109375" style="2" customWidth="1"/>
    <col min="8" max="8" width="13.7109375" style="2" customWidth="1"/>
    <col min="9" max="16384" width="9.140625" style="2"/>
  </cols>
  <sheetData>
    <row r="2" spans="1:8" ht="12.75" customHeight="1" x14ac:dyDescent="0.2">
      <c r="A2" s="18" t="s">
        <v>156</v>
      </c>
      <c r="B2" s="18"/>
      <c r="C2" s="18"/>
      <c r="D2" s="18"/>
      <c r="E2" s="18"/>
      <c r="F2" s="18"/>
      <c r="G2" s="13"/>
      <c r="H2" s="13"/>
    </row>
    <row r="4" spans="1:8" ht="60" customHeight="1" x14ac:dyDescent="0.2">
      <c r="A4" s="3" t="s">
        <v>148</v>
      </c>
      <c r="B4" s="3" t="s">
        <v>1</v>
      </c>
      <c r="C4" s="12" t="s">
        <v>155</v>
      </c>
      <c r="D4" s="12" t="s">
        <v>153</v>
      </c>
      <c r="E4" s="12" t="s">
        <v>149</v>
      </c>
      <c r="F4" s="12" t="s">
        <v>150</v>
      </c>
      <c r="G4" s="12" t="s">
        <v>151</v>
      </c>
      <c r="H4" s="12" t="s">
        <v>152</v>
      </c>
    </row>
    <row r="5" spans="1:8" s="16" customFormat="1" x14ac:dyDescent="0.2">
      <c r="A5" s="14">
        <v>1</v>
      </c>
      <c r="B5" s="15">
        <v>2</v>
      </c>
      <c r="C5" s="15">
        <v>2</v>
      </c>
      <c r="D5" s="14">
        <v>3</v>
      </c>
      <c r="E5" s="15">
        <v>4</v>
      </c>
      <c r="F5" s="14">
        <v>5</v>
      </c>
      <c r="G5" s="15">
        <v>6</v>
      </c>
      <c r="H5" s="14">
        <v>7</v>
      </c>
    </row>
    <row r="6" spans="1:8" ht="51" x14ac:dyDescent="0.2">
      <c r="A6" s="4" t="s">
        <v>2</v>
      </c>
      <c r="B6" s="3" t="s">
        <v>3</v>
      </c>
      <c r="C6" s="5">
        <v>3475890843</v>
      </c>
      <c r="D6" s="5">
        <f>'[1]Бюджет (2)'!D3</f>
        <v>3600763586</v>
      </c>
      <c r="E6" s="5">
        <f>'[1]Бюджет (2)'!E3</f>
        <v>1745963896.8499999</v>
      </c>
      <c r="F6" s="5">
        <f t="shared" ref="F6:F38" si="0">C6-E6</f>
        <v>1729926946.1500001</v>
      </c>
      <c r="G6" s="5">
        <f>D6-E6</f>
        <v>1854799689.1500001</v>
      </c>
      <c r="H6" s="5">
        <f>E6/D6*100</f>
        <v>48.488712328641057</v>
      </c>
    </row>
    <row r="7" spans="1:8" ht="38.25" x14ac:dyDescent="0.2">
      <c r="A7" s="4" t="s">
        <v>4</v>
      </c>
      <c r="B7" s="3" t="s">
        <v>5</v>
      </c>
      <c r="C7" s="5">
        <v>3269278458</v>
      </c>
      <c r="D7" s="5">
        <f>'[1]Бюджет (2)'!D4</f>
        <v>3388345880</v>
      </c>
      <c r="E7" s="5">
        <f>'[1]Бюджет (2)'!E4</f>
        <v>1640623134.47</v>
      </c>
      <c r="F7" s="5">
        <f t="shared" si="0"/>
        <v>1628655323.53</v>
      </c>
      <c r="G7" s="5">
        <f t="shared" ref="G7:G72" si="1">D7-E7</f>
        <v>1747722745.53</v>
      </c>
      <c r="H7" s="5">
        <f t="shared" ref="H7:H72" si="2">E7/D7*100</f>
        <v>48.419588571341485</v>
      </c>
    </row>
    <row r="8" spans="1:8" ht="51" x14ac:dyDescent="0.2">
      <c r="A8" s="6" t="s">
        <v>6</v>
      </c>
      <c r="B8" s="7" t="s">
        <v>7</v>
      </c>
      <c r="C8" s="8">
        <v>3259084910</v>
      </c>
      <c r="D8" s="8">
        <f>'[1]Бюджет (2)'!$D$7+'[1]Бюджет (2)'!$D$9+'[1]Бюджет (2)'!$D$11+'[1]Бюджет (2)'!$D$13+'[1]Бюджет (2)'!$D$15+'[1]Бюджет (2)'!$D$17+'[1]Бюджет (2)'!$D$19+'[1]Бюджет (2)'!$D$21+'[1]Бюджет (2)'!$D$23+'[1]Бюджет (2)'!$D$25+'[1]Бюджет (2)'!$D$27+'[1]Бюджет (2)'!$D$29+'[1]Бюджет (2)'!$D$31+'[1]Бюджет (2)'!$D$33+'[1]Бюджет (2)'!$D$35+'[1]Бюджет (2)'!$D$37+'[1]Бюджет (2)'!$D$39+'[1]Бюджет (2)'!$D$48</f>
        <v>3342206463</v>
      </c>
      <c r="E8" s="8">
        <f>'[1]Бюджет (2)'!$D$7+'[1]Бюджет (2)'!$D$9+'[1]Бюджет (2)'!$D$11+'[1]Бюджет (2)'!$D$13+'[1]Бюджет (2)'!$D$15+'[1]Бюджет (2)'!$D$17+'[1]Бюджет (2)'!$D$19+'[1]Бюджет (2)'!$D$21+'[1]Бюджет (2)'!$D$23+'[1]Бюджет (2)'!$D$25+'[1]Бюджет (2)'!$D$27+'[1]Бюджет (2)'!$D$29+'[1]Бюджет (2)'!$D$31+'[1]Бюджет (2)'!$D$33+'[1]Бюджет (2)'!$D$35+'[1]Бюджет (2)'!$D$37+'[1]Бюджет (2)'!$D$39+'[1]Бюджет (2)'!$D$48</f>
        <v>3342206463</v>
      </c>
      <c r="F8" s="8">
        <f t="shared" si="0"/>
        <v>-83121553</v>
      </c>
      <c r="G8" s="8">
        <f t="shared" si="1"/>
        <v>0</v>
      </c>
      <c r="H8" s="8">
        <f t="shared" si="2"/>
        <v>100</v>
      </c>
    </row>
    <row r="9" spans="1:8" ht="63.75" x14ac:dyDescent="0.2">
      <c r="A9" s="6" t="s">
        <v>8</v>
      </c>
      <c r="B9" s="7" t="s">
        <v>9</v>
      </c>
      <c r="C9" s="8">
        <v>10193548</v>
      </c>
      <c r="D9" s="8">
        <f>'[1]Бюджет (2)'!D42+'[1]Бюджет (2)'!D44</f>
        <v>28674981</v>
      </c>
      <c r="E9" s="8">
        <f>'[1]Бюджет (2)'!E42+'[1]Бюджет (2)'!E44</f>
        <v>0</v>
      </c>
      <c r="F9" s="8">
        <f t="shared" si="0"/>
        <v>10193548</v>
      </c>
      <c r="G9" s="8">
        <f t="shared" si="1"/>
        <v>28674981</v>
      </c>
      <c r="H9" s="8">
        <f t="shared" si="2"/>
        <v>0</v>
      </c>
    </row>
    <row r="10" spans="1:8" ht="51" x14ac:dyDescent="0.2">
      <c r="A10" s="6" t="s">
        <v>63</v>
      </c>
      <c r="B10" s="7"/>
      <c r="C10" s="8"/>
      <c r="D10" s="8">
        <f>'[1]Бюджет (2)'!D45</f>
        <v>17464436</v>
      </c>
      <c r="E10" s="8">
        <f>'[1]Бюджет (2)'!E45</f>
        <v>918840.72</v>
      </c>
      <c r="F10" s="8">
        <f t="shared" si="0"/>
        <v>-918840.72</v>
      </c>
      <c r="G10" s="8">
        <f t="shared" si="1"/>
        <v>16545595.279999999</v>
      </c>
      <c r="H10" s="8">
        <f t="shared" si="2"/>
        <v>5.2612103820587164</v>
      </c>
    </row>
    <row r="11" spans="1:8" ht="63.75" x14ac:dyDescent="0.2">
      <c r="A11" s="4" t="s">
        <v>10</v>
      </c>
      <c r="B11" s="3" t="s">
        <v>11</v>
      </c>
      <c r="C11" s="5">
        <v>645000</v>
      </c>
      <c r="D11" s="5">
        <f>'[1]Бюджет (2)'!D49</f>
        <v>1082000</v>
      </c>
      <c r="E11" s="5">
        <f>'[1]Бюджет (2)'!E49</f>
        <v>0</v>
      </c>
      <c r="F11" s="5">
        <f t="shared" si="0"/>
        <v>645000</v>
      </c>
      <c r="G11" s="5">
        <f t="shared" si="1"/>
        <v>1082000</v>
      </c>
      <c r="H11" s="5">
        <f t="shared" si="2"/>
        <v>0</v>
      </c>
    </row>
    <row r="12" spans="1:8" ht="51" x14ac:dyDescent="0.2">
      <c r="A12" s="6" t="s">
        <v>6</v>
      </c>
      <c r="B12" s="7" t="s">
        <v>12</v>
      </c>
      <c r="C12" s="8">
        <v>645000</v>
      </c>
      <c r="D12" s="8">
        <f>'[1]Бюджет (2)'!D52+'[1]Бюджет (2)'!D54+'[1]Бюджет (2)'!D56</f>
        <v>1082000</v>
      </c>
      <c r="E12" s="8">
        <f>'[1]Бюджет (2)'!E52+'[1]Бюджет (2)'!E54+'[1]Бюджет (2)'!E56</f>
        <v>0</v>
      </c>
      <c r="F12" s="8">
        <f t="shared" si="0"/>
        <v>645000</v>
      </c>
      <c r="G12" s="8">
        <f t="shared" si="1"/>
        <v>1082000</v>
      </c>
      <c r="H12" s="8">
        <f t="shared" si="2"/>
        <v>0</v>
      </c>
    </row>
    <row r="13" spans="1:8" ht="25.5" x14ac:dyDescent="0.2">
      <c r="A13" s="4" t="s">
        <v>13</v>
      </c>
      <c r="B13" s="3" t="s">
        <v>14</v>
      </c>
      <c r="C13" s="5">
        <v>42308585</v>
      </c>
      <c r="D13" s="5">
        <f>'[1]Бюджет (2)'!$D$57</f>
        <v>44970793</v>
      </c>
      <c r="E13" s="5">
        <f>'[1]Бюджет (2)'!$D$57</f>
        <v>44970793</v>
      </c>
      <c r="F13" s="5">
        <f t="shared" si="0"/>
        <v>-2662208</v>
      </c>
      <c r="G13" s="5">
        <f t="shared" si="1"/>
        <v>0</v>
      </c>
      <c r="H13" s="5">
        <f t="shared" si="2"/>
        <v>100</v>
      </c>
    </row>
    <row r="14" spans="1:8" ht="51" x14ac:dyDescent="0.2">
      <c r="A14" s="6" t="s">
        <v>6</v>
      </c>
      <c r="B14" s="7" t="s">
        <v>15</v>
      </c>
      <c r="C14" s="8">
        <v>42308585</v>
      </c>
      <c r="D14" s="8">
        <f>'[1]Бюджет (2)'!D60+'[1]Бюджет (2)'!D62+'[1]Бюджет (2)'!D64+'[1]Бюджет (2)'!D66</f>
        <v>44970793</v>
      </c>
      <c r="E14" s="8">
        <f>'[1]Бюджет (2)'!E60+'[1]Бюджет (2)'!E62+'[1]Бюджет (2)'!E64+'[1]Бюджет (2)'!E66</f>
        <v>19776224.5</v>
      </c>
      <c r="F14" s="8">
        <f t="shared" si="0"/>
        <v>22532360.5</v>
      </c>
      <c r="G14" s="8">
        <f t="shared" si="1"/>
        <v>25194568.5</v>
      </c>
      <c r="H14" s="8">
        <f t="shared" si="2"/>
        <v>43.975707744357543</v>
      </c>
    </row>
    <row r="15" spans="1:8" ht="25.5" x14ac:dyDescent="0.2">
      <c r="A15" s="4" t="s">
        <v>16</v>
      </c>
      <c r="B15" s="3" t="s">
        <v>17</v>
      </c>
      <c r="C15" s="5">
        <v>48028600</v>
      </c>
      <c r="D15" s="5">
        <f>'[1]Бюджет (2)'!D67</f>
        <v>49371600</v>
      </c>
      <c r="E15" s="5">
        <f>'[1]Бюджет (2)'!E67</f>
        <v>20394635.539999999</v>
      </c>
      <c r="F15" s="5">
        <f t="shared" si="0"/>
        <v>27633964.460000001</v>
      </c>
      <c r="G15" s="5">
        <f t="shared" si="1"/>
        <v>28976964.460000001</v>
      </c>
      <c r="H15" s="5">
        <f t="shared" si="2"/>
        <v>41.30843549733045</v>
      </c>
    </row>
    <row r="16" spans="1:8" ht="51" x14ac:dyDescent="0.2">
      <c r="A16" s="6" t="s">
        <v>6</v>
      </c>
      <c r="B16" s="7" t="s">
        <v>18</v>
      </c>
      <c r="C16" s="8">
        <v>48028600</v>
      </c>
      <c r="D16" s="8">
        <f>'[1]Бюджет (2)'!D70+'[1]Бюджет (2)'!D72+'[1]Бюджет (2)'!D74+'[1]Бюджет (2)'!D76+'[1]Бюджет (2)'!D78</f>
        <v>49371600</v>
      </c>
      <c r="E16" s="8">
        <f>'[1]Бюджет (2)'!E70+'[1]Бюджет (2)'!E72+'[1]Бюджет (2)'!E74+'[1]Бюджет (2)'!E76+'[1]Бюджет (2)'!E78</f>
        <v>20394635.539999999</v>
      </c>
      <c r="F16" s="8">
        <f t="shared" si="0"/>
        <v>27633964.460000001</v>
      </c>
      <c r="G16" s="8">
        <f t="shared" si="1"/>
        <v>28976964.460000001</v>
      </c>
      <c r="H16" s="8">
        <f t="shared" si="2"/>
        <v>41.30843549733045</v>
      </c>
    </row>
    <row r="17" spans="1:8" ht="38.25" x14ac:dyDescent="0.2">
      <c r="A17" s="4" t="s">
        <v>19</v>
      </c>
      <c r="B17" s="3" t="s">
        <v>20</v>
      </c>
      <c r="C17" s="5">
        <v>115630200</v>
      </c>
      <c r="D17" s="5">
        <f>'[1]Бюджет (2)'!D79</f>
        <v>116993313</v>
      </c>
      <c r="E17" s="5">
        <f>'[1]Бюджет (2)'!E79</f>
        <v>65169902.340000004</v>
      </c>
      <c r="F17" s="5">
        <f t="shared" si="0"/>
        <v>50460297.659999996</v>
      </c>
      <c r="G17" s="5">
        <f t="shared" si="1"/>
        <v>51823410.659999996</v>
      </c>
      <c r="H17" s="5">
        <f t="shared" si="2"/>
        <v>55.703954926039231</v>
      </c>
    </row>
    <row r="18" spans="1:8" ht="51" x14ac:dyDescent="0.2">
      <c r="A18" s="6" t="s">
        <v>6</v>
      </c>
      <c r="B18" s="7" t="s">
        <v>21</v>
      </c>
      <c r="C18" s="8">
        <v>115630200</v>
      </c>
      <c r="D18" s="8">
        <f>'[1]Бюджет (2)'!D82+'[1]Бюджет (2)'!D84+'[1]Бюджет (2)'!D87+'[1]Бюджет (2)'!D89</f>
        <v>116993313</v>
      </c>
      <c r="E18" s="8">
        <f>'[1]Бюджет (2)'!E82+'[1]Бюджет (2)'!E84+'[1]Бюджет (2)'!E87+'[1]Бюджет (2)'!E89</f>
        <v>65169902.339999996</v>
      </c>
      <c r="F18" s="8">
        <f t="shared" si="0"/>
        <v>50460297.660000004</v>
      </c>
      <c r="G18" s="8">
        <f t="shared" si="1"/>
        <v>51823410.660000004</v>
      </c>
      <c r="H18" s="8">
        <f t="shared" si="2"/>
        <v>55.703954926039231</v>
      </c>
    </row>
    <row r="19" spans="1:8" ht="76.5" x14ac:dyDescent="0.2">
      <c r="A19" s="4" t="s">
        <v>22</v>
      </c>
      <c r="B19" s="3" t="s">
        <v>23</v>
      </c>
      <c r="C19" s="5">
        <v>99232800</v>
      </c>
      <c r="D19" s="5">
        <f>'[1]Бюджет (2)'!D90</f>
        <v>107825028.84999999</v>
      </c>
      <c r="E19" s="5">
        <f>'[1]Бюджет (2)'!E90</f>
        <v>30885522.18</v>
      </c>
      <c r="F19" s="5">
        <f t="shared" si="0"/>
        <v>68347277.819999993</v>
      </c>
      <c r="G19" s="5">
        <f t="shared" si="1"/>
        <v>76939506.669999987</v>
      </c>
      <c r="H19" s="5">
        <f t="shared" si="2"/>
        <v>28.644112141130211</v>
      </c>
    </row>
    <row r="20" spans="1:8" ht="51" x14ac:dyDescent="0.2">
      <c r="A20" s="4" t="s">
        <v>24</v>
      </c>
      <c r="B20" s="3" t="s">
        <v>25</v>
      </c>
      <c r="C20" s="5">
        <v>32088300</v>
      </c>
      <c r="D20" s="5">
        <f>'[1]Бюджет (2)'!D91</f>
        <v>33362179</v>
      </c>
      <c r="E20" s="5">
        <f>'[1]Бюджет (2)'!E91</f>
        <v>17650701.18</v>
      </c>
      <c r="F20" s="5">
        <f t="shared" si="0"/>
        <v>14437598.82</v>
      </c>
      <c r="G20" s="5">
        <f t="shared" si="1"/>
        <v>15711477.82</v>
      </c>
      <c r="H20" s="5">
        <f t="shared" si="2"/>
        <v>52.906319997863449</v>
      </c>
    </row>
    <row r="21" spans="1:8" ht="38.25" x14ac:dyDescent="0.2">
      <c r="A21" s="6" t="s">
        <v>26</v>
      </c>
      <c r="B21" s="7" t="s">
        <v>27</v>
      </c>
      <c r="C21" s="8">
        <v>32088300</v>
      </c>
      <c r="D21" s="8">
        <f>'[1]Бюджет (2)'!D94+'[1]Бюджет (2)'!D96</f>
        <v>33362179</v>
      </c>
      <c r="E21" s="8">
        <f>'[1]Бюджет (2)'!E94+'[1]Бюджет (2)'!E96</f>
        <v>17650701.18</v>
      </c>
      <c r="F21" s="8">
        <f t="shared" si="0"/>
        <v>14437598.82</v>
      </c>
      <c r="G21" s="8">
        <f t="shared" si="1"/>
        <v>15711477.82</v>
      </c>
      <c r="H21" s="8">
        <f t="shared" si="2"/>
        <v>52.906319997863449</v>
      </c>
    </row>
    <row r="22" spans="1:8" ht="102" x14ac:dyDescent="0.2">
      <c r="A22" s="4" t="s">
        <v>28</v>
      </c>
      <c r="B22" s="3" t="s">
        <v>29</v>
      </c>
      <c r="C22" s="5">
        <v>67144500</v>
      </c>
      <c r="D22" s="5">
        <f>'[1]Бюджет (2)'!D97</f>
        <v>74462849.849999994</v>
      </c>
      <c r="E22" s="5">
        <f>'[1]Бюджет (2)'!E97</f>
        <v>13234821</v>
      </c>
      <c r="F22" s="5">
        <f t="shared" si="0"/>
        <v>53909679</v>
      </c>
      <c r="G22" s="5">
        <f t="shared" si="1"/>
        <v>61228028.849999994</v>
      </c>
      <c r="H22" s="5">
        <f t="shared" si="2"/>
        <v>17.773723442845103</v>
      </c>
    </row>
    <row r="23" spans="1:8" ht="63.75" x14ac:dyDescent="0.2">
      <c r="A23" s="6" t="s">
        <v>31</v>
      </c>
      <c r="B23" s="7" t="s">
        <v>32</v>
      </c>
      <c r="C23" s="8">
        <v>43755500</v>
      </c>
      <c r="D23" s="8">
        <f>'[1]Бюджет (2)'!D105</f>
        <v>51059149.850000001</v>
      </c>
      <c r="E23" s="8">
        <f>'[1]Бюджет (2)'!E105</f>
        <v>1750221</v>
      </c>
      <c r="F23" s="8">
        <f t="shared" si="0"/>
        <v>42005279</v>
      </c>
      <c r="G23" s="8">
        <f t="shared" si="1"/>
        <v>49308928.850000001</v>
      </c>
      <c r="H23" s="8">
        <f t="shared" si="2"/>
        <v>3.4278302814319184</v>
      </c>
    </row>
    <row r="24" spans="1:8" ht="38.25" x14ac:dyDescent="0.2">
      <c r="A24" s="6" t="s">
        <v>26</v>
      </c>
      <c r="B24" s="7" t="s">
        <v>30</v>
      </c>
      <c r="C24" s="8">
        <v>23389000</v>
      </c>
      <c r="D24" s="8">
        <f>'[1]Бюджет (2)'!$D$100+'[1]Бюджет (2)'!$D$103</f>
        <v>23225505</v>
      </c>
      <c r="E24" s="8">
        <f>'[1]Бюджет (2)'!$D$100+'[1]Бюджет (2)'!$D$103</f>
        <v>23225505</v>
      </c>
      <c r="F24" s="8">
        <f t="shared" si="0"/>
        <v>163495</v>
      </c>
      <c r="G24" s="8">
        <f t="shared" si="1"/>
        <v>0</v>
      </c>
      <c r="H24" s="8">
        <f t="shared" si="2"/>
        <v>100</v>
      </c>
    </row>
    <row r="25" spans="1:8" ht="51" x14ac:dyDescent="0.2">
      <c r="A25" s="6" t="s">
        <v>63</v>
      </c>
      <c r="B25" s="7"/>
      <c r="C25" s="8"/>
      <c r="D25" s="8">
        <f>'[1]Бюджет (2)'!D101</f>
        <v>178195</v>
      </c>
      <c r="E25" s="8">
        <f>'[1]Бюджет (2)'!E101</f>
        <v>0</v>
      </c>
      <c r="F25" s="8"/>
      <c r="G25" s="8"/>
      <c r="H25" s="8"/>
    </row>
    <row r="26" spans="1:8" ht="38.25" x14ac:dyDescent="0.2">
      <c r="A26" s="4" t="s">
        <v>33</v>
      </c>
      <c r="B26" s="3" t="s">
        <v>34</v>
      </c>
      <c r="C26" s="5">
        <v>2240634</v>
      </c>
      <c r="D26" s="5">
        <f>'[1]Бюджет (2)'!D106</f>
        <v>2240634</v>
      </c>
      <c r="E26" s="5">
        <f>'[1]Бюджет (2)'!E106</f>
        <v>1171438</v>
      </c>
      <c r="F26" s="5">
        <f t="shared" si="0"/>
        <v>1069196</v>
      </c>
      <c r="G26" s="5">
        <f t="shared" si="1"/>
        <v>1069196</v>
      </c>
      <c r="H26" s="5">
        <f t="shared" si="2"/>
        <v>52.281541742203316</v>
      </c>
    </row>
    <row r="27" spans="1:8" ht="51" x14ac:dyDescent="0.2">
      <c r="A27" s="6" t="s">
        <v>6</v>
      </c>
      <c r="B27" s="7" t="s">
        <v>35</v>
      </c>
      <c r="C27" s="8">
        <v>760634</v>
      </c>
      <c r="D27" s="8">
        <f>'[1]Бюджет (2)'!D109</f>
        <v>760634</v>
      </c>
      <c r="E27" s="8">
        <f>'[1]Бюджет (2)'!E109</f>
        <v>760438</v>
      </c>
      <c r="F27" s="8">
        <f t="shared" si="0"/>
        <v>196</v>
      </c>
      <c r="G27" s="8">
        <f t="shared" si="1"/>
        <v>196</v>
      </c>
      <c r="H27" s="8">
        <f t="shared" si="2"/>
        <v>99.974232022234091</v>
      </c>
    </row>
    <row r="28" spans="1:8" ht="38.25" x14ac:dyDescent="0.2">
      <c r="A28" s="6" t="s">
        <v>36</v>
      </c>
      <c r="B28" s="7" t="s">
        <v>35</v>
      </c>
      <c r="C28" s="8">
        <v>1318000</v>
      </c>
      <c r="D28" s="8">
        <f>'[1]Бюджет (2)'!D110</f>
        <v>1318000</v>
      </c>
      <c r="E28" s="8">
        <f>'[1]Бюджет (2)'!E110</f>
        <v>411000</v>
      </c>
      <c r="F28" s="8">
        <f t="shared" si="0"/>
        <v>907000</v>
      </c>
      <c r="G28" s="8">
        <f t="shared" si="1"/>
        <v>907000</v>
      </c>
      <c r="H28" s="8">
        <f t="shared" si="2"/>
        <v>31.183611532625189</v>
      </c>
    </row>
    <row r="29" spans="1:8" ht="38.25" x14ac:dyDescent="0.2">
      <c r="A29" s="6" t="s">
        <v>37</v>
      </c>
      <c r="B29" s="7" t="s">
        <v>35</v>
      </c>
      <c r="C29" s="8">
        <v>162000</v>
      </c>
      <c r="D29" s="8">
        <f>'[1]Бюджет (2)'!D111</f>
        <v>162000</v>
      </c>
      <c r="E29" s="8">
        <f>'[1]Бюджет (2)'!E111</f>
        <v>0</v>
      </c>
      <c r="F29" s="8">
        <f t="shared" si="0"/>
        <v>162000</v>
      </c>
      <c r="G29" s="8">
        <f t="shared" si="1"/>
        <v>162000</v>
      </c>
      <c r="H29" s="8">
        <f t="shared" si="2"/>
        <v>0</v>
      </c>
    </row>
    <row r="30" spans="1:8" ht="51" x14ac:dyDescent="0.2">
      <c r="A30" s="4" t="s">
        <v>38</v>
      </c>
      <c r="B30" s="3" t="s">
        <v>39</v>
      </c>
      <c r="C30" s="5">
        <v>581694516</v>
      </c>
      <c r="D30" s="5">
        <f>'[1]Бюджет (2)'!D112</f>
        <v>587247034</v>
      </c>
      <c r="E30" s="5">
        <f>'[1]Бюджет (2)'!E112</f>
        <v>295030982.56</v>
      </c>
      <c r="F30" s="5">
        <f t="shared" si="0"/>
        <v>286663533.44</v>
      </c>
      <c r="G30" s="5">
        <f t="shared" si="1"/>
        <v>292216051.44</v>
      </c>
      <c r="H30" s="5">
        <f t="shared" si="2"/>
        <v>50.239671803944773</v>
      </c>
    </row>
    <row r="31" spans="1:8" ht="38.25" x14ac:dyDescent="0.2">
      <c r="A31" s="4" t="s">
        <v>40</v>
      </c>
      <c r="B31" s="3" t="s">
        <v>41</v>
      </c>
      <c r="C31" s="5">
        <v>558177016</v>
      </c>
      <c r="D31" s="5">
        <f>'[1]Бюджет (2)'!D113</f>
        <v>563372064</v>
      </c>
      <c r="E31" s="5">
        <f>'[1]Бюджет (2)'!E113</f>
        <v>282624009.19</v>
      </c>
      <c r="F31" s="5">
        <f t="shared" si="0"/>
        <v>275553006.81</v>
      </c>
      <c r="G31" s="5">
        <f t="shared" si="1"/>
        <v>280748054.81</v>
      </c>
      <c r="H31" s="5">
        <f t="shared" si="2"/>
        <v>50.166493379764034</v>
      </c>
    </row>
    <row r="32" spans="1:8" ht="38.25" x14ac:dyDescent="0.2">
      <c r="A32" s="6" t="s">
        <v>36</v>
      </c>
      <c r="B32" s="7" t="s">
        <v>42</v>
      </c>
      <c r="C32" s="8">
        <v>558177016</v>
      </c>
      <c r="D32" s="8">
        <f>'[1]Бюджет (2)'!$D$116+'[1]Бюджет (2)'!$D$118+'[1]Бюджет (2)'!$D$120+'[1]Бюджет (2)'!$D$122+'[1]Бюджет (2)'!$D$124+'[1]Бюджет (2)'!$D$126+'[1]Бюджет (2)'!$D$129+'[1]Бюджет (2)'!$D$131+'[1]Бюджет (2)'!$D$133+'[1]Бюджет (2)'!$D$135+'[1]Бюджет (2)'!$D$137+'[1]Бюджет (2)'!$D$140+'[1]Бюджет (2)'!$D$142+'[1]Бюджет (2)'!$D$144+'[1]Бюджет (2)'!$D$146+'[1]Бюджет (2)'!$D$149+'[1]Бюджет (2)'!$D$151+'[1]Бюджет (2)'!$D$153+'[1]Бюджет (2)'!$D$156+'[1]Бюджет (2)'!$D$158+'[1]Бюджет (2)'!$D$160+'[1]Бюджет (2)'!$D$162+'[1]Бюджет (2)'!$D$164+'[1]Бюджет (2)'!$D$167+'[1]Бюджет (2)'!$D$169+'[1]Бюджет (2)'!$D$171+'[1]Бюджет (2)'!$D$173</f>
        <v>559194092</v>
      </c>
      <c r="E32" s="8">
        <f>'[1]Бюджет (2)'!$E$116+'[1]Бюджет (2)'!$E$118+'[1]Бюджет (2)'!$E$120+'[1]Бюджет (2)'!$E$122+'[1]Бюджет (2)'!$E$124+'[1]Бюджет (2)'!$E$126+'[1]Бюджет (2)'!$E$129+'[1]Бюджет (2)'!$E$131+'[1]Бюджет (2)'!$E$133+'[1]Бюджет (2)'!$E$135+'[1]Бюджет (2)'!$E$137+'[1]Бюджет (2)'!$E$140+'[1]Бюджет (2)'!$E$142+'[1]Бюджет (2)'!$E$144+'[1]Бюджет (2)'!$E$146+'[1]Бюджет (2)'!$E$149+'[1]Бюджет (2)'!$E$151+'[1]Бюджет (2)'!$E$153+'[1]Бюджет (2)'!$E$156+'[1]Бюджет (2)'!$E$158+'[1]Бюджет (2)'!$E$160+'[1]Бюджет (2)'!$E$162+'[1]Бюджет (2)'!$E$164+'[1]Бюджет (2)'!$E$167+'[1]Бюджет (2)'!$E$169+'[1]Бюджет (2)'!$E$171+'[1]Бюджет (2)'!$E$173</f>
        <v>282624009.19</v>
      </c>
      <c r="F32" s="8">
        <f t="shared" si="0"/>
        <v>275553006.81</v>
      </c>
      <c r="G32" s="8">
        <f t="shared" si="1"/>
        <v>276570082.81</v>
      </c>
      <c r="H32" s="8">
        <f t="shared" si="2"/>
        <v>50.541308149228449</v>
      </c>
    </row>
    <row r="33" spans="1:8" ht="63.75" x14ac:dyDescent="0.2">
      <c r="A33" s="6" t="s">
        <v>8</v>
      </c>
      <c r="B33" s="7"/>
      <c r="C33" s="8"/>
      <c r="D33" s="8">
        <f>'[1]Бюджет (2)'!D176+'[1]Бюджет (2)'!D178</f>
        <v>4177972</v>
      </c>
      <c r="E33" s="8">
        <f>'[1]Бюджет (2)'!E176+'[1]Бюджет (2)'!E178</f>
        <v>0</v>
      </c>
      <c r="F33" s="8">
        <f t="shared" si="0"/>
        <v>0</v>
      </c>
      <c r="G33" s="8">
        <f t="shared" si="1"/>
        <v>4177972</v>
      </c>
      <c r="H33" s="8">
        <f t="shared" si="2"/>
        <v>0</v>
      </c>
    </row>
    <row r="34" spans="1:8" ht="38.25" x14ac:dyDescent="0.2">
      <c r="A34" s="4" t="s">
        <v>43</v>
      </c>
      <c r="B34" s="3" t="s">
        <v>44</v>
      </c>
      <c r="C34" s="5">
        <v>23517500</v>
      </c>
      <c r="D34" s="5">
        <f>'[1]Бюджет (2)'!D179</f>
        <v>23874970</v>
      </c>
      <c r="E34" s="5">
        <f>'[1]Бюджет (2)'!E179</f>
        <v>12406973.369999999</v>
      </c>
      <c r="F34" s="5">
        <f t="shared" si="0"/>
        <v>11110526.630000001</v>
      </c>
      <c r="G34" s="5">
        <f t="shared" si="1"/>
        <v>11467996.630000001</v>
      </c>
      <c r="H34" s="5">
        <f t="shared" si="2"/>
        <v>51.966445905481763</v>
      </c>
    </row>
    <row r="35" spans="1:8" ht="38.25" x14ac:dyDescent="0.2">
      <c r="A35" s="6" t="s">
        <v>36</v>
      </c>
      <c r="B35" s="7" t="s">
        <v>45</v>
      </c>
      <c r="C35" s="8">
        <v>23517500</v>
      </c>
      <c r="D35" s="8">
        <f>'[1]Бюджет (2)'!D182+'[1]Бюджет (2)'!D184</f>
        <v>23874970</v>
      </c>
      <c r="E35" s="8">
        <f>'[1]Бюджет (2)'!E182+'[1]Бюджет (2)'!E184</f>
        <v>12406973.369999999</v>
      </c>
      <c r="F35" s="8">
        <f t="shared" si="0"/>
        <v>11110526.630000001</v>
      </c>
      <c r="G35" s="8">
        <f t="shared" si="1"/>
        <v>11467996.630000001</v>
      </c>
      <c r="H35" s="8">
        <f t="shared" si="2"/>
        <v>51.966445905481763</v>
      </c>
    </row>
    <row r="36" spans="1:8" ht="51" x14ac:dyDescent="0.2">
      <c r="A36" s="4" t="s">
        <v>46</v>
      </c>
      <c r="B36" s="3" t="s">
        <v>47</v>
      </c>
      <c r="C36" s="5">
        <v>518990124</v>
      </c>
      <c r="D36" s="5">
        <f>'[1]Бюджет (2)'!D185</f>
        <v>555838427</v>
      </c>
      <c r="E36" s="5">
        <f>'[1]Бюджет (2)'!E185</f>
        <v>261777510.15000001</v>
      </c>
      <c r="F36" s="5">
        <f t="shared" si="0"/>
        <v>257212613.84999999</v>
      </c>
      <c r="G36" s="5">
        <f t="shared" si="1"/>
        <v>294060916.85000002</v>
      </c>
      <c r="H36" s="5">
        <f t="shared" si="2"/>
        <v>47.095972036852359</v>
      </c>
    </row>
    <row r="37" spans="1:8" ht="51" x14ac:dyDescent="0.2">
      <c r="A37" s="4" t="s">
        <v>48</v>
      </c>
      <c r="B37" s="3" t="s">
        <v>49</v>
      </c>
      <c r="C37" s="5">
        <v>500248024</v>
      </c>
      <c r="D37" s="5">
        <f>'[1]Бюджет (2)'!D186</f>
        <v>510217682</v>
      </c>
      <c r="E37" s="5">
        <f>'[1]Бюджет (2)'!E186</f>
        <v>250965144.25999999</v>
      </c>
      <c r="F37" s="5">
        <f t="shared" si="0"/>
        <v>249282879.74000001</v>
      </c>
      <c r="G37" s="5">
        <f t="shared" si="1"/>
        <v>259252537.74000001</v>
      </c>
      <c r="H37" s="5">
        <f t="shared" si="2"/>
        <v>49.187857088026206</v>
      </c>
    </row>
    <row r="38" spans="1:8" ht="51" x14ac:dyDescent="0.2">
      <c r="A38" s="6" t="s">
        <v>6</v>
      </c>
      <c r="B38" s="7" t="s">
        <v>50</v>
      </c>
      <c r="C38" s="8">
        <v>299170</v>
      </c>
      <c r="D38" s="8">
        <f>'[1]Бюджет (2)'!D189</f>
        <v>299170</v>
      </c>
      <c r="E38" s="8">
        <f>'[1]Бюджет (2)'!E189</f>
        <v>131872.5</v>
      </c>
      <c r="F38" s="8">
        <f t="shared" si="0"/>
        <v>167297.5</v>
      </c>
      <c r="G38" s="8">
        <f t="shared" si="1"/>
        <v>167297.5</v>
      </c>
      <c r="H38" s="8">
        <f t="shared" si="2"/>
        <v>44.079453153725304</v>
      </c>
    </row>
    <row r="39" spans="1:8" ht="38.25" x14ac:dyDescent="0.2">
      <c r="A39" s="6" t="s">
        <v>37</v>
      </c>
      <c r="B39" s="7" t="s">
        <v>51</v>
      </c>
      <c r="C39" s="8">
        <v>499948854</v>
      </c>
      <c r="D39" s="8">
        <f>'[1]Бюджет (2)'!$D$192+'[1]Бюджет (2)'!$D$194+'[1]Бюджет (2)'!$D$196+'[1]Бюджет (2)'!$D$199+'[1]Бюджет (2)'!$D$201+'[1]Бюджет (2)'!$D$203+'[1]Бюджет (2)'!$D$205+'[1]Бюджет (2)'!$D$207</f>
        <v>509918512</v>
      </c>
      <c r="E39" s="8">
        <f>'[1]Бюджет (2)'!$E$192+'[1]Бюджет (2)'!$E$194+'[1]Бюджет (2)'!$E$196+'[1]Бюджет (2)'!$E$199+'[1]Бюджет (2)'!$E$201+'[1]Бюджет (2)'!$E$203+'[1]Бюджет (2)'!$E$205+'[1]Бюджет (2)'!$E$207</f>
        <v>250833271.75999999</v>
      </c>
      <c r="F39" s="8">
        <f t="shared" ref="F39:F71" si="3">C39-E39</f>
        <v>249115582.24000001</v>
      </c>
      <c r="G39" s="8">
        <f t="shared" si="1"/>
        <v>259085240.24000001</v>
      </c>
      <c r="H39" s="8">
        <f t="shared" si="2"/>
        <v>49.190854196719179</v>
      </c>
    </row>
    <row r="40" spans="1:8" ht="63.75" x14ac:dyDescent="0.2">
      <c r="A40" s="4" t="s">
        <v>52</v>
      </c>
      <c r="B40" s="3" t="s">
        <v>53</v>
      </c>
      <c r="C40" s="5">
        <v>18742100</v>
      </c>
      <c r="D40" s="5">
        <f>'[1]Бюджет (2)'!D208</f>
        <v>45620745</v>
      </c>
      <c r="E40" s="5">
        <f>'[1]Бюджет (2)'!E208</f>
        <v>10812365.890000001</v>
      </c>
      <c r="F40" s="5">
        <f t="shared" si="3"/>
        <v>7929734.1099999994</v>
      </c>
      <c r="G40" s="5">
        <f t="shared" si="1"/>
        <v>34808379.109999999</v>
      </c>
      <c r="H40" s="5">
        <f t="shared" si="2"/>
        <v>23.700546516721722</v>
      </c>
    </row>
    <row r="41" spans="1:8" ht="38.25" x14ac:dyDescent="0.2">
      <c r="A41" s="6" t="s">
        <v>37</v>
      </c>
      <c r="B41" s="7" t="s">
        <v>54</v>
      </c>
      <c r="C41" s="8">
        <v>18742100</v>
      </c>
      <c r="D41" s="8">
        <f>'[1]Бюджет (2)'!D211+'[1]Бюджет (2)'!D213</f>
        <v>19048144</v>
      </c>
      <c r="E41" s="8">
        <f>'[1]Бюджет (2)'!E211+'[1]Бюджет (2)'!E213</f>
        <v>10644690.289999999</v>
      </c>
      <c r="F41" s="8">
        <f t="shared" si="3"/>
        <v>8097409.7100000009</v>
      </c>
      <c r="G41" s="8">
        <f t="shared" si="1"/>
        <v>8403453.7100000009</v>
      </c>
      <c r="H41" s="8">
        <f t="shared" si="2"/>
        <v>55.883083884708128</v>
      </c>
    </row>
    <row r="42" spans="1:8" ht="63.75" x14ac:dyDescent="0.2">
      <c r="A42" s="6" t="s">
        <v>8</v>
      </c>
      <c r="B42" s="7"/>
      <c r="C42" s="8"/>
      <c r="D42" s="8">
        <f>'[1]Бюджет (2)'!D216+'[1]Бюджет (2)'!D218</f>
        <v>26572601</v>
      </c>
      <c r="E42" s="8">
        <f>'[1]Бюджет (2)'!E216+'[1]Бюджет (2)'!E218</f>
        <v>167675.6</v>
      </c>
      <c r="F42" s="8">
        <f t="shared" si="3"/>
        <v>-167675.6</v>
      </c>
      <c r="G42" s="8">
        <f t="shared" si="1"/>
        <v>26404925.399999999</v>
      </c>
      <c r="H42" s="8">
        <f t="shared" si="2"/>
        <v>0.63100936186111412</v>
      </c>
    </row>
    <row r="43" spans="1:8" ht="63.75" x14ac:dyDescent="0.2">
      <c r="A43" s="4" t="s">
        <v>55</v>
      </c>
      <c r="B43" s="3" t="s">
        <v>56</v>
      </c>
      <c r="C43" s="5">
        <v>245372240</v>
      </c>
      <c r="D43" s="5">
        <f>'[1]Бюджет (2)'!D219</f>
        <v>507162512.39999998</v>
      </c>
      <c r="E43" s="5">
        <f>'[1]Бюджет (2)'!E219</f>
        <v>104904312.73999999</v>
      </c>
      <c r="F43" s="5">
        <f t="shared" si="3"/>
        <v>140467927.25999999</v>
      </c>
      <c r="G43" s="5">
        <f t="shared" si="1"/>
        <v>402258199.65999997</v>
      </c>
      <c r="H43" s="5">
        <f t="shared" si="2"/>
        <v>20.684555773566675</v>
      </c>
    </row>
    <row r="44" spans="1:8" ht="38.25" x14ac:dyDescent="0.2">
      <c r="A44" s="4" t="s">
        <v>57</v>
      </c>
      <c r="B44" s="3" t="s">
        <v>58</v>
      </c>
      <c r="C44" s="5">
        <v>129571387</v>
      </c>
      <c r="D44" s="5">
        <f>'[1]Бюджет (2)'!D220</f>
        <v>140590016</v>
      </c>
      <c r="E44" s="5">
        <f>'[1]Бюджет (2)'!E220</f>
        <v>57783029.420000002</v>
      </c>
      <c r="F44" s="5">
        <f t="shared" si="3"/>
        <v>71788357.579999998</v>
      </c>
      <c r="G44" s="5">
        <f t="shared" si="1"/>
        <v>82806986.579999998</v>
      </c>
      <c r="H44" s="5">
        <f t="shared" si="2"/>
        <v>41.100379005576045</v>
      </c>
    </row>
    <row r="45" spans="1:8" ht="63.75" x14ac:dyDescent="0.2">
      <c r="A45" s="6" t="s">
        <v>8</v>
      </c>
      <c r="B45" s="7" t="s">
        <v>59</v>
      </c>
      <c r="C45" s="8">
        <v>129571387</v>
      </c>
      <c r="D45" s="8">
        <v>140590016</v>
      </c>
      <c r="E45" s="8">
        <v>57783029.420000002</v>
      </c>
      <c r="F45" s="8">
        <f t="shared" si="3"/>
        <v>71788357.579999998</v>
      </c>
      <c r="G45" s="8">
        <f t="shared" si="1"/>
        <v>82806986.579999998</v>
      </c>
      <c r="H45" s="8">
        <f t="shared" si="2"/>
        <v>41.100379005576045</v>
      </c>
    </row>
    <row r="46" spans="1:8" ht="38.25" x14ac:dyDescent="0.2">
      <c r="A46" s="4" t="s">
        <v>60</v>
      </c>
      <c r="B46" s="3" t="s">
        <v>61</v>
      </c>
      <c r="C46" s="5">
        <v>102025130</v>
      </c>
      <c r="D46" s="5">
        <f>'[1]Бюджет (2)'!D237</f>
        <v>354879836</v>
      </c>
      <c r="E46" s="5">
        <f>'[1]Бюджет (2)'!E237</f>
        <v>47121283.32</v>
      </c>
      <c r="F46" s="5">
        <f t="shared" si="3"/>
        <v>54903846.68</v>
      </c>
      <c r="G46" s="5">
        <f t="shared" si="1"/>
        <v>307758552.68000001</v>
      </c>
      <c r="H46" s="5">
        <f t="shared" si="2"/>
        <v>13.278095439606775</v>
      </c>
    </row>
    <row r="47" spans="1:8" ht="63.75" x14ac:dyDescent="0.2">
      <c r="A47" s="6" t="s">
        <v>31</v>
      </c>
      <c r="B47" s="7" t="s">
        <v>62</v>
      </c>
      <c r="C47" s="8">
        <v>41551200</v>
      </c>
      <c r="D47" s="8">
        <f>'[1]Бюджет (2)'!$D$247+'[1]Бюджет (2)'!$D$253+'[1]Бюджет (2)'!$D$255</f>
        <v>272428644</v>
      </c>
      <c r="E47" s="8">
        <f>'[1]Бюджет (2)'!$E$247+'[1]Бюджет (2)'!$E$253+'[1]Бюджет (2)'!$E$255</f>
        <v>47023009.459999993</v>
      </c>
      <c r="F47" s="8">
        <f t="shared" si="3"/>
        <v>-5471809.4599999934</v>
      </c>
      <c r="G47" s="8">
        <f t="shared" si="1"/>
        <v>225405634.54000002</v>
      </c>
      <c r="H47" s="8">
        <f t="shared" si="2"/>
        <v>17.260670085778496</v>
      </c>
    </row>
    <row r="48" spans="1:8" ht="63.75" x14ac:dyDescent="0.2">
      <c r="A48" s="6" t="s">
        <v>8</v>
      </c>
      <c r="B48" s="7"/>
      <c r="C48" s="8">
        <v>18890630</v>
      </c>
      <c r="D48" s="8">
        <f>'[1]Бюджет (2)'!$D$240+'[1]Бюджет (2)'!$D$242+'[1]Бюджет (2)'!$D$244</f>
        <v>15868274</v>
      </c>
      <c r="E48" s="8">
        <f>'[1]Бюджет (2)'!$E$240+'[1]Бюджет (2)'!$E$242+'[1]Бюджет (2)'!$E$244</f>
        <v>98273.86</v>
      </c>
      <c r="F48" s="8">
        <f t="shared" si="3"/>
        <v>18792356.140000001</v>
      </c>
      <c r="G48" s="8">
        <f t="shared" si="1"/>
        <v>15770000.140000001</v>
      </c>
      <c r="H48" s="8">
        <f t="shared" si="2"/>
        <v>0.61931032952922294</v>
      </c>
    </row>
    <row r="49" spans="1:8" ht="51" x14ac:dyDescent="0.2">
      <c r="A49" s="6" t="s">
        <v>63</v>
      </c>
      <c r="B49" s="7"/>
      <c r="C49" s="8">
        <v>41583300</v>
      </c>
      <c r="D49" s="8">
        <f>'[1]Бюджет (2)'!$D$249+'[1]Бюджет (2)'!$D$251+'[1]Бюджет (2)'!$D$257</f>
        <v>66582918</v>
      </c>
      <c r="E49" s="8">
        <f>'[1]Бюджет (2)'!$E$249+'[1]Бюджет (2)'!$E$251+'[1]Бюджет (2)'!$E$257</f>
        <v>0</v>
      </c>
      <c r="F49" s="8">
        <f t="shared" si="3"/>
        <v>41583300</v>
      </c>
      <c r="G49" s="8">
        <f t="shared" si="1"/>
        <v>66582918</v>
      </c>
      <c r="H49" s="8">
        <f t="shared" si="2"/>
        <v>0</v>
      </c>
    </row>
    <row r="50" spans="1:8" ht="63.75" x14ac:dyDescent="0.2">
      <c r="A50" s="4" t="s">
        <v>64</v>
      </c>
      <c r="B50" s="3" t="s">
        <v>65</v>
      </c>
      <c r="C50" s="5">
        <v>13775723</v>
      </c>
      <c r="D50" s="5">
        <f>'[1]Бюджет (2)'!D258</f>
        <v>11692660.4</v>
      </c>
      <c r="E50" s="5">
        <f>'[1]Бюджет (2)'!E258</f>
        <v>0</v>
      </c>
      <c r="F50" s="5">
        <f t="shared" si="3"/>
        <v>13775723</v>
      </c>
      <c r="G50" s="5">
        <f t="shared" si="1"/>
        <v>11692660.4</v>
      </c>
      <c r="H50" s="5">
        <f t="shared" si="2"/>
        <v>0</v>
      </c>
    </row>
    <row r="51" spans="1:8" ht="63.75" x14ac:dyDescent="0.2">
      <c r="A51" s="6" t="s">
        <v>31</v>
      </c>
      <c r="B51" s="7" t="s">
        <v>66</v>
      </c>
      <c r="C51" s="8">
        <v>11738300</v>
      </c>
      <c r="D51" s="8"/>
      <c r="E51" s="8"/>
      <c r="F51" s="8">
        <f t="shared" si="3"/>
        <v>11738300</v>
      </c>
      <c r="G51" s="8">
        <f t="shared" si="1"/>
        <v>0</v>
      </c>
      <c r="H51" s="8"/>
    </row>
    <row r="52" spans="1:8" ht="51" x14ac:dyDescent="0.2">
      <c r="A52" s="6" t="s">
        <v>6</v>
      </c>
      <c r="B52" s="7" t="s">
        <v>67</v>
      </c>
      <c r="C52" s="8">
        <v>2037423</v>
      </c>
      <c r="D52" s="8">
        <f>'[1]Бюджет (2)'!$D$265</f>
        <v>1387260.4</v>
      </c>
      <c r="E52" s="8">
        <f>'[1]Бюджет (2)'!$E$265</f>
        <v>0</v>
      </c>
      <c r="F52" s="8">
        <f t="shared" si="3"/>
        <v>2037423</v>
      </c>
      <c r="G52" s="8">
        <f t="shared" si="1"/>
        <v>1387260.4</v>
      </c>
      <c r="H52" s="8">
        <f t="shared" si="2"/>
        <v>0</v>
      </c>
    </row>
    <row r="53" spans="1:8" ht="33.75" x14ac:dyDescent="0.2">
      <c r="A53" s="1" t="s">
        <v>63</v>
      </c>
      <c r="B53" s="7"/>
      <c r="C53" s="8"/>
      <c r="D53" s="8">
        <f>'[1]Бюджет (2)'!$D$261+'[1]Бюджет (2)'!$D$263</f>
        <v>10305400</v>
      </c>
      <c r="E53" s="8">
        <f>'[1]Бюджет (2)'!$E$261+'[1]Бюджет (2)'!$E$263</f>
        <v>0</v>
      </c>
      <c r="F53" s="8">
        <f t="shared" si="3"/>
        <v>0</v>
      </c>
      <c r="G53" s="8">
        <f t="shared" si="1"/>
        <v>10305400</v>
      </c>
      <c r="H53" s="8">
        <f t="shared" si="2"/>
        <v>0</v>
      </c>
    </row>
    <row r="54" spans="1:8" ht="51" x14ac:dyDescent="0.2">
      <c r="A54" s="4" t="s">
        <v>68</v>
      </c>
      <c r="B54" s="3" t="s">
        <v>69</v>
      </c>
      <c r="C54" s="5">
        <v>614009100</v>
      </c>
      <c r="D54" s="5">
        <f>'[1]Бюджет (2)'!D266</f>
        <v>925127933</v>
      </c>
      <c r="E54" s="5">
        <f>'[1]Бюджет (2)'!E266</f>
        <v>210757998.31999999</v>
      </c>
      <c r="F54" s="5">
        <f t="shared" si="3"/>
        <v>403251101.68000001</v>
      </c>
      <c r="G54" s="5">
        <f t="shared" si="1"/>
        <v>714369934.68000007</v>
      </c>
      <c r="H54" s="5">
        <f t="shared" si="2"/>
        <v>22.781497650444415</v>
      </c>
    </row>
    <row r="55" spans="1:8" ht="38.25" x14ac:dyDescent="0.2">
      <c r="A55" s="4" t="s">
        <v>70</v>
      </c>
      <c r="B55" s="3" t="s">
        <v>71</v>
      </c>
      <c r="C55" s="5">
        <v>107425300</v>
      </c>
      <c r="D55" s="5">
        <f>'[1]Бюджет (2)'!$D$267</f>
        <v>394869548</v>
      </c>
      <c r="E55" s="5">
        <f>'[1]Бюджет (2)'!$E$267</f>
        <v>44893681.710000001</v>
      </c>
      <c r="F55" s="5">
        <f t="shared" si="3"/>
        <v>62531618.289999999</v>
      </c>
      <c r="G55" s="5">
        <f t="shared" si="1"/>
        <v>349975866.29000002</v>
      </c>
      <c r="H55" s="5">
        <f t="shared" si="2"/>
        <v>11.369243826824549</v>
      </c>
    </row>
    <row r="56" spans="1:8" ht="63.75" x14ac:dyDescent="0.2">
      <c r="A56" s="6" t="s">
        <v>8</v>
      </c>
      <c r="B56" s="7"/>
      <c r="C56" s="8"/>
      <c r="D56" s="8">
        <f>'[1]Бюджет (2)'!D270+'[1]Бюджет (2)'!D274+'[1]Бюджет (2)'!D277+'[1]Бюджет (2)'!D292</f>
        <v>232413319</v>
      </c>
      <c r="E56" s="8">
        <f>'[1]Бюджет (2)'!E270+'[1]Бюджет (2)'!E274+'[1]Бюджет (2)'!E277+'[1]Бюджет (2)'!E292</f>
        <v>931071.08</v>
      </c>
      <c r="F56" s="8">
        <f t="shared" si="3"/>
        <v>-931071.08</v>
      </c>
      <c r="G56" s="8">
        <f t="shared" si="1"/>
        <v>231482247.91999999</v>
      </c>
      <c r="H56" s="8">
        <f t="shared" si="2"/>
        <v>0.40061003560643615</v>
      </c>
    </row>
    <row r="57" spans="1:8" ht="51" x14ac:dyDescent="0.2">
      <c r="A57" s="6" t="s">
        <v>63</v>
      </c>
      <c r="B57" s="7" t="s">
        <v>72</v>
      </c>
      <c r="C57" s="8">
        <v>107425300</v>
      </c>
      <c r="D57" s="8">
        <f>'[1]Бюджет (2)'!$D$272+'[1]Бюджет (2)'!$D$275+'[1]Бюджет (2)'!$D$279+'[1]Бюджет (2)'!$D$282+'[1]Бюджет (2)'!$D$285+'[1]Бюджет (2)'!$D$287+'[1]Бюджет (2)'!$D$289</f>
        <v>162456229</v>
      </c>
      <c r="E57" s="8">
        <f>'[1]Бюджет (2)'!$E$272+'[1]Бюджет (2)'!$E$275+'[1]Бюджет (2)'!$E$279+'[1]Бюджет (2)'!$E$282+'[1]Бюджет (2)'!$E$285+'[1]Бюджет (2)'!$E$287+'[1]Бюджет (2)'!$E$289</f>
        <v>43962610.629999995</v>
      </c>
      <c r="F57" s="8">
        <f t="shared" si="3"/>
        <v>63462689.370000005</v>
      </c>
      <c r="G57" s="8">
        <f t="shared" si="1"/>
        <v>118493618.37</v>
      </c>
      <c r="H57" s="8">
        <f t="shared" si="2"/>
        <v>27.061203439604643</v>
      </c>
    </row>
    <row r="58" spans="1:8" ht="51" x14ac:dyDescent="0.2">
      <c r="A58" s="4" t="s">
        <v>73</v>
      </c>
      <c r="B58" s="3" t="s">
        <v>74</v>
      </c>
      <c r="C58" s="5">
        <v>26995800</v>
      </c>
      <c r="D58" s="5">
        <f>'[1]Бюджет (2)'!D293</f>
        <v>35455376</v>
      </c>
      <c r="E58" s="5">
        <f>'[1]Бюджет (2)'!E293</f>
        <v>3398205.78</v>
      </c>
      <c r="F58" s="5">
        <f t="shared" si="3"/>
        <v>23597594.219999999</v>
      </c>
      <c r="G58" s="5">
        <f t="shared" si="1"/>
        <v>32057170.219999999</v>
      </c>
      <c r="H58" s="5">
        <f t="shared" si="2"/>
        <v>9.5844584471477603</v>
      </c>
    </row>
    <row r="59" spans="1:8" ht="63.75" x14ac:dyDescent="0.2">
      <c r="A59" s="6" t="s">
        <v>31</v>
      </c>
      <c r="B59" s="7" t="s">
        <v>75</v>
      </c>
      <c r="C59" s="8">
        <v>1725700</v>
      </c>
      <c r="D59" s="8">
        <f>'[1]Бюджет (2)'!D298</f>
        <v>1626383</v>
      </c>
      <c r="E59" s="8">
        <f>'[1]Бюджет (2)'!E298</f>
        <v>694126.53</v>
      </c>
      <c r="F59" s="8">
        <f t="shared" si="3"/>
        <v>1031573.47</v>
      </c>
      <c r="G59" s="8">
        <f t="shared" si="1"/>
        <v>932256.47</v>
      </c>
      <c r="H59" s="8">
        <f t="shared" si="2"/>
        <v>42.679155524867149</v>
      </c>
    </row>
    <row r="60" spans="1:8" ht="51" x14ac:dyDescent="0.2">
      <c r="A60" s="6" t="s">
        <v>63</v>
      </c>
      <c r="B60" s="7"/>
      <c r="C60" s="8">
        <v>25270100</v>
      </c>
      <c r="D60" s="8">
        <f>'[1]Бюджет (2)'!D296+'[1]Бюджет (2)'!D299+'[1]Бюджет (2)'!D302</f>
        <v>33828993</v>
      </c>
      <c r="E60" s="8">
        <f>'[1]Бюджет (2)'!E296+'[1]Бюджет (2)'!E299+'[1]Бюджет (2)'!E302</f>
        <v>2704079.25</v>
      </c>
      <c r="F60" s="8">
        <f t="shared" si="3"/>
        <v>22566020.75</v>
      </c>
      <c r="G60" s="8">
        <f t="shared" si="1"/>
        <v>31124913.75</v>
      </c>
      <c r="H60" s="8">
        <f t="shared" si="2"/>
        <v>7.9933778992475473</v>
      </c>
    </row>
    <row r="61" spans="1:8" ht="38.25" x14ac:dyDescent="0.2">
      <c r="A61" s="4" t="s">
        <v>76</v>
      </c>
      <c r="B61" s="3" t="s">
        <v>77</v>
      </c>
      <c r="C61" s="5">
        <v>5435000</v>
      </c>
      <c r="D61" s="5">
        <f>'[1]Бюджет (2)'!D303</f>
        <v>8468202</v>
      </c>
      <c r="E61" s="5">
        <f>'[1]Бюджет (2)'!E303</f>
        <v>6194661</v>
      </c>
      <c r="F61" s="5">
        <f t="shared" si="3"/>
        <v>-759661</v>
      </c>
      <c r="G61" s="5">
        <f t="shared" si="1"/>
        <v>2273541</v>
      </c>
      <c r="H61" s="5">
        <f t="shared" si="2"/>
        <v>73.15202211756403</v>
      </c>
    </row>
    <row r="62" spans="1:8" ht="25.5" x14ac:dyDescent="0.2">
      <c r="A62" s="6" t="s">
        <v>78</v>
      </c>
      <c r="B62" s="7" t="s">
        <v>79</v>
      </c>
      <c r="C62" s="8">
        <v>285000</v>
      </c>
      <c r="D62" s="8">
        <f>'[1]Бюджет (2)'!D306</f>
        <v>285000</v>
      </c>
      <c r="E62" s="8">
        <f>'[1]Бюджет (2)'!E306</f>
        <v>0</v>
      </c>
      <c r="F62" s="8">
        <f t="shared" si="3"/>
        <v>285000</v>
      </c>
      <c r="G62" s="8">
        <f t="shared" si="1"/>
        <v>285000</v>
      </c>
      <c r="H62" s="8">
        <f t="shared" si="2"/>
        <v>0</v>
      </c>
    </row>
    <row r="63" spans="1:8" ht="63.75" x14ac:dyDescent="0.2">
      <c r="A63" s="6" t="s">
        <v>31</v>
      </c>
      <c r="B63" s="7"/>
      <c r="C63" s="8"/>
      <c r="D63" s="8">
        <f>'[1]Бюджет (2)'!D307</f>
        <v>45000</v>
      </c>
      <c r="E63" s="8">
        <f>'[1]Бюджет (2)'!E307</f>
        <v>0</v>
      </c>
      <c r="F63" s="8"/>
      <c r="G63" s="8"/>
      <c r="H63" s="8"/>
    </row>
    <row r="64" spans="1:8" ht="51" x14ac:dyDescent="0.2">
      <c r="A64" s="6" t="s">
        <v>6</v>
      </c>
      <c r="B64" s="7" t="s">
        <v>79</v>
      </c>
      <c r="C64" s="8">
        <v>2755000</v>
      </c>
      <c r="D64" s="8">
        <f>'[1]Бюджет (2)'!D308</f>
        <v>5743202</v>
      </c>
      <c r="E64" s="8">
        <f>'[1]Бюджет (2)'!E308</f>
        <v>5424661</v>
      </c>
      <c r="F64" s="8">
        <f t="shared" si="3"/>
        <v>-2669661</v>
      </c>
      <c r="G64" s="8">
        <f t="shared" si="1"/>
        <v>318541</v>
      </c>
      <c r="H64" s="8">
        <f t="shared" si="2"/>
        <v>94.453599229140821</v>
      </c>
    </row>
    <row r="65" spans="1:8" ht="38.25" x14ac:dyDescent="0.2">
      <c r="A65" s="6" t="s">
        <v>36</v>
      </c>
      <c r="B65" s="7" t="s">
        <v>79</v>
      </c>
      <c r="C65" s="8">
        <v>200000</v>
      </c>
      <c r="D65" s="8">
        <f>'[1]Бюджет (2)'!D309</f>
        <v>200000</v>
      </c>
      <c r="E65" s="8">
        <f>'[1]Бюджет (2)'!E309</f>
        <v>0</v>
      </c>
      <c r="F65" s="8">
        <f t="shared" si="3"/>
        <v>200000</v>
      </c>
      <c r="G65" s="8">
        <f t="shared" si="1"/>
        <v>200000</v>
      </c>
      <c r="H65" s="8">
        <f t="shared" si="2"/>
        <v>0</v>
      </c>
    </row>
    <row r="66" spans="1:8" ht="38.25" x14ac:dyDescent="0.2">
      <c r="A66" s="6" t="s">
        <v>37</v>
      </c>
      <c r="B66" s="7" t="s">
        <v>79</v>
      </c>
      <c r="C66" s="8">
        <v>795000</v>
      </c>
      <c r="D66" s="8">
        <f>'[1]Бюджет (2)'!D310</f>
        <v>795000</v>
      </c>
      <c r="E66" s="8">
        <f>'[1]Бюджет (2)'!E310</f>
        <v>770000</v>
      </c>
      <c r="F66" s="8">
        <f t="shared" si="3"/>
        <v>25000</v>
      </c>
      <c r="G66" s="8">
        <f t="shared" si="1"/>
        <v>25000</v>
      </c>
      <c r="H66" s="8">
        <f t="shared" si="2"/>
        <v>96.855345911949684</v>
      </c>
    </row>
    <row r="67" spans="1:8" ht="51" x14ac:dyDescent="0.2">
      <c r="A67" s="6" t="s">
        <v>63</v>
      </c>
      <c r="B67" s="7" t="s">
        <v>79</v>
      </c>
      <c r="C67" s="8">
        <v>1400000</v>
      </c>
      <c r="D67" s="8">
        <f>'[1]Бюджет (2)'!D311</f>
        <v>1400000</v>
      </c>
      <c r="E67" s="8">
        <f>'[1]Бюджет (2)'!E311</f>
        <v>0</v>
      </c>
      <c r="F67" s="8">
        <f t="shared" si="3"/>
        <v>1400000</v>
      </c>
      <c r="G67" s="8">
        <f t="shared" si="1"/>
        <v>1400000</v>
      </c>
      <c r="H67" s="8">
        <f t="shared" si="2"/>
        <v>0</v>
      </c>
    </row>
    <row r="68" spans="1:8" ht="25.5" x14ac:dyDescent="0.2">
      <c r="A68" s="4" t="s">
        <v>80</v>
      </c>
      <c r="B68" s="3" t="s">
        <v>81</v>
      </c>
      <c r="C68" s="5">
        <v>261151200</v>
      </c>
      <c r="D68" s="5">
        <f>'[1]Бюджет (2)'!D312</f>
        <v>202188280</v>
      </c>
      <c r="E68" s="5">
        <f>'[1]Бюджет (2)'!E312</f>
        <v>52449951.719999999</v>
      </c>
      <c r="F68" s="5">
        <f t="shared" si="3"/>
        <v>208701248.28</v>
      </c>
      <c r="G68" s="5">
        <f t="shared" si="1"/>
        <v>149738328.28</v>
      </c>
      <c r="H68" s="5">
        <f t="shared" si="2"/>
        <v>25.941143433239549</v>
      </c>
    </row>
    <row r="69" spans="1:8" ht="51" x14ac:dyDescent="0.2">
      <c r="A69" s="6" t="s">
        <v>6</v>
      </c>
      <c r="B69" s="7" t="s">
        <v>82</v>
      </c>
      <c r="C69" s="8">
        <v>980331</v>
      </c>
      <c r="D69" s="8">
        <f>'[1]Бюджет (2)'!D317</f>
        <v>980331</v>
      </c>
      <c r="E69" s="8">
        <f>'[1]Бюджет (2)'!E317</f>
        <v>302316.84000000003</v>
      </c>
      <c r="F69" s="8">
        <f t="shared" si="3"/>
        <v>678014.15999999992</v>
      </c>
      <c r="G69" s="8">
        <f t="shared" si="1"/>
        <v>678014.15999999992</v>
      </c>
      <c r="H69" s="8">
        <f t="shared" si="2"/>
        <v>30.838241369496632</v>
      </c>
    </row>
    <row r="70" spans="1:8" ht="38.25" x14ac:dyDescent="0.2">
      <c r="A70" s="6" t="s">
        <v>36</v>
      </c>
      <c r="B70" s="7" t="s">
        <v>82</v>
      </c>
      <c r="C70" s="8">
        <v>113995</v>
      </c>
      <c r="D70" s="8">
        <f>'[1]Бюджет (2)'!D318</f>
        <v>113995</v>
      </c>
      <c r="E70" s="8">
        <f>'[1]Бюджет (2)'!E318</f>
        <v>37327.699999999997</v>
      </c>
      <c r="F70" s="8">
        <f t="shared" si="3"/>
        <v>76667.3</v>
      </c>
      <c r="G70" s="8">
        <f t="shared" si="1"/>
        <v>76667.3</v>
      </c>
      <c r="H70" s="8">
        <f t="shared" si="2"/>
        <v>32.745032676871787</v>
      </c>
    </row>
    <row r="71" spans="1:8" ht="38.25" x14ac:dyDescent="0.2">
      <c r="A71" s="6" t="s">
        <v>37</v>
      </c>
      <c r="B71" s="7" t="s">
        <v>82</v>
      </c>
      <c r="C71" s="8">
        <v>251300</v>
      </c>
      <c r="D71" s="8">
        <f>'[1]Бюджет (2)'!D319</f>
        <v>251300</v>
      </c>
      <c r="E71" s="8">
        <f>'[1]Бюджет (2)'!E319</f>
        <v>110091.6</v>
      </c>
      <c r="F71" s="8">
        <f t="shared" si="3"/>
        <v>141208.4</v>
      </c>
      <c r="G71" s="8">
        <f t="shared" si="1"/>
        <v>141208.4</v>
      </c>
      <c r="H71" s="8">
        <f t="shared" si="2"/>
        <v>43.808834062873068</v>
      </c>
    </row>
    <row r="72" spans="1:8" ht="63.75" x14ac:dyDescent="0.2">
      <c r="A72" s="6" t="s">
        <v>8</v>
      </c>
      <c r="B72" s="7"/>
      <c r="C72" s="8"/>
      <c r="D72" s="8">
        <f>'[1]Бюджет (2)'!D324+'[1]Бюджет (2)'!D330</f>
        <v>1825790</v>
      </c>
      <c r="E72" s="8">
        <f>'[1]Бюджет (2)'!E324+'[1]Бюджет (2)'!E330</f>
        <v>0</v>
      </c>
      <c r="F72" s="8">
        <f t="shared" ref="F72:F104" si="4">C72-E72</f>
        <v>0</v>
      </c>
      <c r="G72" s="8">
        <f t="shared" si="1"/>
        <v>1825790</v>
      </c>
      <c r="H72" s="8">
        <f t="shared" si="2"/>
        <v>0</v>
      </c>
    </row>
    <row r="73" spans="1:8" ht="51" x14ac:dyDescent="0.2">
      <c r="A73" s="6" t="s">
        <v>63</v>
      </c>
      <c r="B73" s="7"/>
      <c r="C73" s="8">
        <v>259805574</v>
      </c>
      <c r="D73" s="8">
        <f>'[1]Бюджет (2)'!D315+'[1]Бюджет (2)'!D320+'[1]Бюджет (2)'!D322+'[1]Бюджет (2)'!D325+'[1]Бюджет (2)'!D327+'[1]Бюджет (2)'!D331</f>
        <v>199016864</v>
      </c>
      <c r="E73" s="8">
        <f>'[1]Бюджет (2)'!E315+'[1]Бюджет (2)'!E320+'[1]Бюджет (2)'!E322+'[1]Бюджет (2)'!E325+'[1]Бюджет (2)'!E327+'[1]Бюджет (2)'!E331</f>
        <v>52000215.579999998</v>
      </c>
      <c r="F73" s="8">
        <f t="shared" si="4"/>
        <v>207805358.42000002</v>
      </c>
      <c r="G73" s="8">
        <f t="shared" ref="G73:G133" si="5">D73-E73</f>
        <v>147016648.42000002</v>
      </c>
      <c r="H73" s="8">
        <f t="shared" ref="H73:H133" si="6">E73/D73*100</f>
        <v>26.128547367724575</v>
      </c>
    </row>
    <row r="74" spans="1:8" ht="38.25" x14ac:dyDescent="0.2">
      <c r="A74" s="4" t="s">
        <v>43</v>
      </c>
      <c r="B74" s="3" t="s">
        <v>83</v>
      </c>
      <c r="C74" s="5">
        <v>213001800</v>
      </c>
      <c r="D74" s="5">
        <f>'[1]Бюджет (2)'!D332</f>
        <v>245137637</v>
      </c>
      <c r="E74" s="5">
        <f>'[1]Бюджет (2)'!E332</f>
        <v>103821498.11</v>
      </c>
      <c r="F74" s="5">
        <f t="shared" si="4"/>
        <v>109180301.89</v>
      </c>
      <c r="G74" s="5">
        <f t="shared" si="5"/>
        <v>141316138.88999999</v>
      </c>
      <c r="H74" s="5">
        <f t="shared" si="6"/>
        <v>42.352328830680534</v>
      </c>
    </row>
    <row r="75" spans="1:8" ht="63.75" x14ac:dyDescent="0.2">
      <c r="A75" s="6" t="s">
        <v>8</v>
      </c>
      <c r="B75" s="7"/>
      <c r="C75" s="8"/>
      <c r="D75" s="8">
        <f>'[1]Бюджет (2)'!D344</f>
        <v>5448557</v>
      </c>
      <c r="E75" s="8">
        <f>'[1]Бюджет (2)'!E344</f>
        <v>717545.55</v>
      </c>
      <c r="F75" s="8">
        <f t="shared" si="4"/>
        <v>-717545.55</v>
      </c>
      <c r="G75" s="8">
        <f t="shared" si="5"/>
        <v>4731011.45</v>
      </c>
      <c r="H75" s="8">
        <f t="shared" si="6"/>
        <v>13.169460280951453</v>
      </c>
    </row>
    <row r="76" spans="1:8" ht="51" x14ac:dyDescent="0.2">
      <c r="A76" s="6" t="s">
        <v>63</v>
      </c>
      <c r="B76" s="7" t="s">
        <v>84</v>
      </c>
      <c r="C76" s="8">
        <v>213001800</v>
      </c>
      <c r="D76" s="8">
        <f>'[1]Бюджет (2)'!D335+'[1]Бюджет (2)'!D337+'[1]Бюджет (2)'!D339+'[1]Бюджет (2)'!D341</f>
        <v>239689080</v>
      </c>
      <c r="E76" s="8">
        <f>'[1]Бюджет (2)'!E335+'[1]Бюджет (2)'!E337+'[1]Бюджет (2)'!E339+'[1]Бюджет (2)'!E341</f>
        <v>103103952.56000002</v>
      </c>
      <c r="F76" s="8">
        <f t="shared" si="4"/>
        <v>109897847.43999998</v>
      </c>
      <c r="G76" s="8">
        <f t="shared" si="5"/>
        <v>136585127.44</v>
      </c>
      <c r="H76" s="8">
        <f t="shared" si="6"/>
        <v>43.01570708185789</v>
      </c>
    </row>
    <row r="77" spans="1:8" ht="25.5" x14ac:dyDescent="0.2">
      <c r="A77" s="4" t="s">
        <v>154</v>
      </c>
      <c r="B77" s="3"/>
      <c r="C77" s="5"/>
      <c r="D77" s="5">
        <f>'[1]Бюджет (2)'!D345</f>
        <v>39008890</v>
      </c>
      <c r="E77" s="5">
        <f>'[1]Бюджет (2)'!E345</f>
        <v>0</v>
      </c>
      <c r="F77" s="5">
        <f t="shared" si="4"/>
        <v>0</v>
      </c>
      <c r="G77" s="5">
        <f t="shared" si="5"/>
        <v>39008890</v>
      </c>
      <c r="H77" s="5">
        <f t="shared" si="6"/>
        <v>0</v>
      </c>
    </row>
    <row r="78" spans="1:8" ht="51" x14ac:dyDescent="0.2">
      <c r="A78" s="6" t="s">
        <v>63</v>
      </c>
      <c r="B78" s="7"/>
      <c r="C78" s="8"/>
      <c r="D78" s="8">
        <f>'[1]Бюджет (2)'!D348+'[1]Бюджет (2)'!D350</f>
        <v>39008890</v>
      </c>
      <c r="E78" s="8">
        <f>'[1]Бюджет (2)'!E348+'[1]Бюджет (2)'!E350</f>
        <v>0</v>
      </c>
      <c r="F78" s="8">
        <f t="shared" si="4"/>
        <v>0</v>
      </c>
      <c r="G78" s="8">
        <f t="shared" si="5"/>
        <v>39008890</v>
      </c>
      <c r="H78" s="8">
        <f t="shared" si="6"/>
        <v>0</v>
      </c>
    </row>
    <row r="79" spans="1:8" ht="114.75" x14ac:dyDescent="0.2">
      <c r="A79" s="4" t="s">
        <v>85</v>
      </c>
      <c r="B79" s="3" t="s">
        <v>86</v>
      </c>
      <c r="C79" s="5">
        <v>5182500</v>
      </c>
      <c r="D79" s="5">
        <f>'[1]Бюджет (2)'!D351</f>
        <v>15271244</v>
      </c>
      <c r="E79" s="5">
        <f>'[1]Бюджет (2)'!E351</f>
        <v>1655243.85</v>
      </c>
      <c r="F79" s="5">
        <f t="shared" si="4"/>
        <v>3527256.15</v>
      </c>
      <c r="G79" s="5">
        <f t="shared" si="5"/>
        <v>13616000.15</v>
      </c>
      <c r="H79" s="5">
        <f t="shared" si="6"/>
        <v>10.838958830073045</v>
      </c>
    </row>
    <row r="80" spans="1:8" ht="25.5" x14ac:dyDescent="0.2">
      <c r="A80" s="4" t="s">
        <v>87</v>
      </c>
      <c r="B80" s="3" t="s">
        <v>88</v>
      </c>
      <c r="C80" s="5">
        <v>3182500</v>
      </c>
      <c r="D80" s="5">
        <f>'[1]Бюджет (2)'!D352</f>
        <v>5872460</v>
      </c>
      <c r="E80" s="5">
        <f>'[1]Бюджет (2)'!E352</f>
        <v>1655243.85</v>
      </c>
      <c r="F80" s="5">
        <f t="shared" si="4"/>
        <v>1527256.15</v>
      </c>
      <c r="G80" s="5">
        <f t="shared" si="5"/>
        <v>4217216.1500000004</v>
      </c>
      <c r="H80" s="5">
        <f t="shared" si="6"/>
        <v>28.186549589098949</v>
      </c>
    </row>
    <row r="81" spans="1:8" ht="25.5" x14ac:dyDescent="0.2">
      <c r="A81" s="6" t="s">
        <v>78</v>
      </c>
      <c r="B81" s="7" t="s">
        <v>89</v>
      </c>
      <c r="C81" s="8">
        <v>131500</v>
      </c>
      <c r="D81" s="8">
        <f>'[1]Бюджет (2)'!$D$355+'[1]Бюджет (2)'!D357</f>
        <v>131500</v>
      </c>
      <c r="E81" s="8">
        <f>'[1]Бюджет (2)'!$D$355+'[1]Бюджет (2)'!E357</f>
        <v>111700</v>
      </c>
      <c r="F81" s="8">
        <f t="shared" si="4"/>
        <v>19800</v>
      </c>
      <c r="G81" s="8">
        <f t="shared" si="5"/>
        <v>19800</v>
      </c>
      <c r="H81" s="8">
        <f t="shared" si="6"/>
        <v>84.942965779467684</v>
      </c>
    </row>
    <row r="82" spans="1:8" ht="51" x14ac:dyDescent="0.2">
      <c r="A82" s="6" t="s">
        <v>6</v>
      </c>
      <c r="B82" s="7"/>
      <c r="C82" s="8"/>
      <c r="D82" s="8">
        <f>'[1]Бюджет (2)'!D360</f>
        <v>1110407</v>
      </c>
      <c r="E82" s="8">
        <f>'[1]Бюджет (2)'!E360</f>
        <v>340045</v>
      </c>
      <c r="F82" s="8"/>
      <c r="G82" s="8"/>
      <c r="H82" s="8"/>
    </row>
    <row r="83" spans="1:8" ht="51" x14ac:dyDescent="0.2">
      <c r="A83" s="6" t="s">
        <v>63</v>
      </c>
      <c r="B83" s="7" t="s">
        <v>90</v>
      </c>
      <c r="C83" s="8">
        <v>3051000</v>
      </c>
      <c r="D83" s="8">
        <f>'[1]Бюджет (2)'!D361</f>
        <v>4630553</v>
      </c>
      <c r="E83" s="8">
        <f>'[1]Бюджет (2)'!E361</f>
        <v>1249498.8500000001</v>
      </c>
      <c r="F83" s="8">
        <f t="shared" si="4"/>
        <v>1801501.15</v>
      </c>
      <c r="G83" s="8">
        <f t="shared" si="5"/>
        <v>3381054.15</v>
      </c>
      <c r="H83" s="8">
        <f t="shared" si="6"/>
        <v>26.983793296394619</v>
      </c>
    </row>
    <row r="84" spans="1:8" ht="25.5" x14ac:dyDescent="0.2">
      <c r="A84" s="4" t="s">
        <v>91</v>
      </c>
      <c r="B84" s="3" t="s">
        <v>92</v>
      </c>
      <c r="C84" s="5">
        <v>2000000</v>
      </c>
      <c r="D84" s="5">
        <f>'[1]Бюджет (2)'!D362</f>
        <v>9398784</v>
      </c>
      <c r="E84" s="5">
        <f>'[1]Бюджет (2)'!E362</f>
        <v>0</v>
      </c>
      <c r="F84" s="5">
        <f t="shared" si="4"/>
        <v>2000000</v>
      </c>
      <c r="G84" s="5">
        <f t="shared" si="5"/>
        <v>9398784</v>
      </c>
      <c r="H84" s="5">
        <f t="shared" si="6"/>
        <v>0</v>
      </c>
    </row>
    <row r="85" spans="1:8" ht="51" x14ac:dyDescent="0.2">
      <c r="A85" s="6" t="s">
        <v>63</v>
      </c>
      <c r="B85" s="7" t="s">
        <v>93</v>
      </c>
      <c r="C85" s="8">
        <v>2000000</v>
      </c>
      <c r="D85" s="8">
        <f>'[1]Бюджет (2)'!D365</f>
        <v>9398784</v>
      </c>
      <c r="E85" s="8">
        <f>'[1]Бюджет (2)'!E365</f>
        <v>0</v>
      </c>
      <c r="F85" s="8">
        <f t="shared" si="4"/>
        <v>2000000</v>
      </c>
      <c r="G85" s="8">
        <f t="shared" si="5"/>
        <v>9398784</v>
      </c>
      <c r="H85" s="8">
        <f t="shared" si="6"/>
        <v>0</v>
      </c>
    </row>
    <row r="86" spans="1:8" ht="76.5" x14ac:dyDescent="0.2">
      <c r="A86" s="4" t="s">
        <v>94</v>
      </c>
      <c r="B86" s="3" t="s">
        <v>95</v>
      </c>
      <c r="C86" s="5">
        <v>18715723</v>
      </c>
      <c r="D86" s="5">
        <f>'[1]Бюджет (2)'!D366</f>
        <v>24121153</v>
      </c>
      <c r="E86" s="5">
        <f>'[1]Бюджет (2)'!E366</f>
        <v>10972645.609999999</v>
      </c>
      <c r="F86" s="5">
        <f t="shared" si="4"/>
        <v>7743077.3900000006</v>
      </c>
      <c r="G86" s="5">
        <f t="shared" si="5"/>
        <v>13148507.390000001</v>
      </c>
      <c r="H86" s="5">
        <f t="shared" si="6"/>
        <v>45.489722692775089</v>
      </c>
    </row>
    <row r="87" spans="1:8" ht="76.5" x14ac:dyDescent="0.2">
      <c r="A87" s="4" t="s">
        <v>96</v>
      </c>
      <c r="B87" s="3" t="s">
        <v>97</v>
      </c>
      <c r="C87" s="5">
        <v>6665915</v>
      </c>
      <c r="D87" s="5">
        <f>'[1]Бюджет (2)'!D367</f>
        <v>6665915</v>
      </c>
      <c r="E87" s="5">
        <f>'[1]Бюджет (2)'!E367</f>
        <v>34586.36</v>
      </c>
      <c r="F87" s="5">
        <f t="shared" si="4"/>
        <v>6631328.6399999997</v>
      </c>
      <c r="G87" s="5">
        <f t="shared" si="5"/>
        <v>6631328.6399999997</v>
      </c>
      <c r="H87" s="5">
        <f t="shared" si="6"/>
        <v>0.51885390077731264</v>
      </c>
    </row>
    <row r="88" spans="1:8" ht="25.5" x14ac:dyDescent="0.2">
      <c r="A88" s="6" t="s">
        <v>78</v>
      </c>
      <c r="B88" s="7" t="s">
        <v>98</v>
      </c>
      <c r="C88" s="8">
        <v>759400</v>
      </c>
      <c r="D88" s="8">
        <f>'[1]Бюджет (2)'!D370</f>
        <v>759400</v>
      </c>
      <c r="E88" s="8">
        <f>'[1]Бюджет (2)'!E370</f>
        <v>34586.36</v>
      </c>
      <c r="F88" s="8">
        <f t="shared" si="4"/>
        <v>724813.64</v>
      </c>
      <c r="G88" s="8">
        <f t="shared" si="5"/>
        <v>724813.64</v>
      </c>
      <c r="H88" s="8">
        <f t="shared" si="6"/>
        <v>4.5544324466684225</v>
      </c>
    </row>
    <row r="89" spans="1:8" ht="63.75" x14ac:dyDescent="0.2">
      <c r="A89" s="6" t="s">
        <v>8</v>
      </c>
      <c r="B89" s="7" t="s">
        <v>98</v>
      </c>
      <c r="C89" s="8">
        <v>5906515</v>
      </c>
      <c r="D89" s="8">
        <f>'[1]Бюджет (2)'!D371</f>
        <v>5906515</v>
      </c>
      <c r="E89" s="8">
        <f>'[1]Бюджет (2)'!E371</f>
        <v>0</v>
      </c>
      <c r="F89" s="8">
        <f t="shared" si="4"/>
        <v>5906515</v>
      </c>
      <c r="G89" s="8">
        <f t="shared" si="5"/>
        <v>5906515</v>
      </c>
      <c r="H89" s="8">
        <f t="shared" si="6"/>
        <v>0</v>
      </c>
    </row>
    <row r="90" spans="1:8" ht="51" x14ac:dyDescent="0.2">
      <c r="A90" s="4" t="s">
        <v>99</v>
      </c>
      <c r="B90" s="3" t="s">
        <v>100</v>
      </c>
      <c r="C90" s="5">
        <v>12049808</v>
      </c>
      <c r="D90" s="5">
        <f>'[1]Бюджет (2)'!D372</f>
        <v>17455238</v>
      </c>
      <c r="E90" s="5">
        <f>'[1]Бюджет (2)'!E372</f>
        <v>10938059.25</v>
      </c>
      <c r="F90" s="5">
        <f t="shared" si="4"/>
        <v>1111748.75</v>
      </c>
      <c r="G90" s="5">
        <f t="shared" si="5"/>
        <v>6517178.75</v>
      </c>
      <c r="H90" s="5">
        <f t="shared" si="6"/>
        <v>62.663478149080518</v>
      </c>
    </row>
    <row r="91" spans="1:8" ht="25.5" x14ac:dyDescent="0.2">
      <c r="A91" s="6" t="s">
        <v>78</v>
      </c>
      <c r="B91" s="7" t="s">
        <v>101</v>
      </c>
      <c r="C91" s="8">
        <v>151240</v>
      </c>
      <c r="D91" s="8">
        <f>'[1]Бюджет (2)'!D377</f>
        <v>151240</v>
      </c>
      <c r="E91" s="8">
        <f>'[1]Бюджет (2)'!E377</f>
        <v>50516.87</v>
      </c>
      <c r="F91" s="8">
        <f t="shared" si="4"/>
        <v>100723.13</v>
      </c>
      <c r="G91" s="8">
        <f t="shared" si="5"/>
        <v>100723.13</v>
      </c>
      <c r="H91" s="8">
        <f t="shared" si="6"/>
        <v>33.401791854006881</v>
      </c>
    </row>
    <row r="92" spans="1:8" ht="63.75" x14ac:dyDescent="0.2">
      <c r="A92" s="6" t="s">
        <v>31</v>
      </c>
      <c r="B92" s="7" t="s">
        <v>101</v>
      </c>
      <c r="C92" s="8">
        <v>120000</v>
      </c>
      <c r="D92" s="8">
        <f>'[1]Бюджет (2)'!D378</f>
        <v>120000</v>
      </c>
      <c r="E92" s="8">
        <f>'[1]Бюджет (2)'!E378</f>
        <v>22090</v>
      </c>
      <c r="F92" s="8">
        <f t="shared" si="4"/>
        <v>97910</v>
      </c>
      <c r="G92" s="8">
        <f t="shared" si="5"/>
        <v>97910</v>
      </c>
      <c r="H92" s="8">
        <f t="shared" si="6"/>
        <v>18.408333333333331</v>
      </c>
    </row>
    <row r="93" spans="1:8" ht="51" x14ac:dyDescent="0.2">
      <c r="A93" s="6" t="s">
        <v>6</v>
      </c>
      <c r="B93" s="7" t="s">
        <v>101</v>
      </c>
      <c r="C93" s="8">
        <v>9276000</v>
      </c>
      <c r="D93" s="8">
        <f>'[1]Бюджет (2)'!D379</f>
        <v>14419543</v>
      </c>
      <c r="E93" s="8">
        <f>'[1]Бюджет (2)'!E379</f>
        <v>9743879.6500000004</v>
      </c>
      <c r="F93" s="8">
        <f t="shared" si="4"/>
        <v>-467879.65000000037</v>
      </c>
      <c r="G93" s="8">
        <f t="shared" si="5"/>
        <v>4675663.3499999996</v>
      </c>
      <c r="H93" s="8">
        <f t="shared" si="6"/>
        <v>67.574122494728158</v>
      </c>
    </row>
    <row r="94" spans="1:8" ht="38.25" x14ac:dyDescent="0.2">
      <c r="A94" s="6" t="s">
        <v>36</v>
      </c>
      <c r="B94" s="7" t="s">
        <v>101</v>
      </c>
      <c r="C94" s="8">
        <v>1150168</v>
      </c>
      <c r="D94" s="8">
        <f>'[1]Бюджет (2)'!D380</f>
        <v>1195792</v>
      </c>
      <c r="E94" s="8">
        <f>'[1]Бюджет (2)'!E380</f>
        <v>535807.78</v>
      </c>
      <c r="F94" s="8">
        <f t="shared" si="4"/>
        <v>614360.22</v>
      </c>
      <c r="G94" s="8">
        <f t="shared" si="5"/>
        <v>659984.22</v>
      </c>
      <c r="H94" s="8">
        <f t="shared" si="6"/>
        <v>44.80777426174452</v>
      </c>
    </row>
    <row r="95" spans="1:8" ht="38.25" x14ac:dyDescent="0.2">
      <c r="A95" s="6" t="s">
        <v>37</v>
      </c>
      <c r="B95" s="7" t="s">
        <v>101</v>
      </c>
      <c r="C95" s="8">
        <v>998800</v>
      </c>
      <c r="D95" s="8">
        <f>'[1]Бюджет (2)'!D381</f>
        <v>998800</v>
      </c>
      <c r="E95" s="8">
        <f>'[1]Бюджет (2)'!E381</f>
        <v>481833.15</v>
      </c>
      <c r="F95" s="8">
        <f t="shared" si="4"/>
        <v>516966.85</v>
      </c>
      <c r="G95" s="8">
        <f t="shared" si="5"/>
        <v>516966.85</v>
      </c>
      <c r="H95" s="8">
        <f t="shared" si="6"/>
        <v>48.241204445334404</v>
      </c>
    </row>
    <row r="96" spans="1:8" ht="63.75" x14ac:dyDescent="0.2">
      <c r="A96" s="6" t="s">
        <v>8</v>
      </c>
      <c r="B96" s="7" t="s">
        <v>101</v>
      </c>
      <c r="C96" s="8">
        <v>66500</v>
      </c>
      <c r="D96" s="8">
        <f>'[1]Бюджет (2)'!D382</f>
        <v>66500</v>
      </c>
      <c r="E96" s="8">
        <f>'[1]Бюджет (2)'!E382</f>
        <v>20000</v>
      </c>
      <c r="F96" s="8">
        <f t="shared" si="4"/>
        <v>46500</v>
      </c>
      <c r="G96" s="8">
        <f t="shared" si="5"/>
        <v>46500</v>
      </c>
      <c r="H96" s="8">
        <f t="shared" si="6"/>
        <v>30.075187969924812</v>
      </c>
    </row>
    <row r="97" spans="1:8" ht="51" x14ac:dyDescent="0.2">
      <c r="A97" s="6" t="s">
        <v>63</v>
      </c>
      <c r="B97" s="7" t="s">
        <v>101</v>
      </c>
      <c r="C97" s="8">
        <v>287100</v>
      </c>
      <c r="D97" s="8">
        <f>'[1]Бюджет (2)'!D383</f>
        <v>287100</v>
      </c>
      <c r="E97" s="8">
        <f>'[1]Бюджет (2)'!E383</f>
        <v>83931.8</v>
      </c>
      <c r="F97" s="8">
        <f t="shared" si="4"/>
        <v>203168.2</v>
      </c>
      <c r="G97" s="8">
        <f t="shared" si="5"/>
        <v>203168.2</v>
      </c>
      <c r="H97" s="8">
        <f t="shared" si="6"/>
        <v>29.234343434343437</v>
      </c>
    </row>
    <row r="98" spans="1:8" ht="51" x14ac:dyDescent="0.2">
      <c r="A98" s="4" t="s">
        <v>102</v>
      </c>
      <c r="B98" s="3" t="s">
        <v>103</v>
      </c>
      <c r="C98" s="5">
        <v>409250800</v>
      </c>
      <c r="D98" s="5">
        <f>'[1]Бюджет (2)'!D384</f>
        <v>427108159</v>
      </c>
      <c r="E98" s="5">
        <f>'[1]Бюджет (2)'!E384</f>
        <v>206144487.61000001</v>
      </c>
      <c r="F98" s="5">
        <f t="shared" si="4"/>
        <v>203106312.38999999</v>
      </c>
      <c r="G98" s="5">
        <f t="shared" si="5"/>
        <v>220963671.38999999</v>
      </c>
      <c r="H98" s="5">
        <f t="shared" si="6"/>
        <v>48.265172009977924</v>
      </c>
    </row>
    <row r="99" spans="1:8" ht="38.25" x14ac:dyDescent="0.2">
      <c r="A99" s="4" t="s">
        <v>104</v>
      </c>
      <c r="B99" s="3" t="s">
        <v>105</v>
      </c>
      <c r="C99" s="5">
        <v>305475000</v>
      </c>
      <c r="D99" s="5">
        <f>'[1]Бюджет (2)'!D385</f>
        <v>312370702</v>
      </c>
      <c r="E99" s="5">
        <f>'[1]Бюджет (2)'!E385</f>
        <v>154833822.83000001</v>
      </c>
      <c r="F99" s="5">
        <f t="shared" si="4"/>
        <v>150641177.16999999</v>
      </c>
      <c r="G99" s="5">
        <f t="shared" si="5"/>
        <v>157536879.16999999</v>
      </c>
      <c r="H99" s="5">
        <f t="shared" si="6"/>
        <v>49.567331967644016</v>
      </c>
    </row>
    <row r="100" spans="1:8" ht="25.5" x14ac:dyDescent="0.2">
      <c r="A100" s="6" t="s">
        <v>78</v>
      </c>
      <c r="B100" s="7" t="s">
        <v>106</v>
      </c>
      <c r="C100" s="8">
        <v>305475000</v>
      </c>
      <c r="D100" s="8">
        <f>'[1]Бюджет (2)'!D388+'[1]Бюджет (2)'!D390+'[1]Бюджет (2)'!D392+'[1]Бюджет (2)'!D394+'[1]Бюджет (2)'!D397</f>
        <v>312370702</v>
      </c>
      <c r="E100" s="8">
        <f>'[1]Бюджет (2)'!E388+'[1]Бюджет (2)'!E390+'[1]Бюджет (2)'!E392+'[1]Бюджет (2)'!E394+'[1]Бюджет (2)'!E397</f>
        <v>154833822.83000001</v>
      </c>
      <c r="F100" s="8">
        <f t="shared" si="4"/>
        <v>150641177.16999999</v>
      </c>
      <c r="G100" s="8">
        <f t="shared" si="5"/>
        <v>157536879.16999999</v>
      </c>
      <c r="H100" s="8">
        <f t="shared" si="6"/>
        <v>49.567331967644016</v>
      </c>
    </row>
    <row r="101" spans="1:8" ht="38.25" x14ac:dyDescent="0.2">
      <c r="A101" s="4" t="s">
        <v>107</v>
      </c>
      <c r="B101" s="3" t="s">
        <v>108</v>
      </c>
      <c r="C101" s="5">
        <v>57254500</v>
      </c>
      <c r="D101" s="5">
        <f>'[1]Бюджет (2)'!D398</f>
        <v>60948053</v>
      </c>
      <c r="E101" s="5">
        <f>'[1]Бюджет (2)'!E398</f>
        <v>32746095.010000002</v>
      </c>
      <c r="F101" s="5">
        <f t="shared" si="4"/>
        <v>24508404.989999998</v>
      </c>
      <c r="G101" s="5">
        <f t="shared" si="5"/>
        <v>28201957.989999998</v>
      </c>
      <c r="H101" s="5">
        <f t="shared" si="6"/>
        <v>53.727877098879603</v>
      </c>
    </row>
    <row r="102" spans="1:8" ht="25.5" x14ac:dyDescent="0.2">
      <c r="A102" s="6" t="s">
        <v>78</v>
      </c>
      <c r="B102" s="3"/>
      <c r="C102" s="8">
        <v>46568700</v>
      </c>
      <c r="D102" s="8">
        <f>'[1]Бюджет (2)'!$D$401+'[1]Бюджет (2)'!$D$404+'[1]Бюджет (2)'!$D$406+'[1]Бюджет (2)'!$D$408+'[1]Бюджет (2)'!$D$410+'[1]Бюджет (2)'!$D$412+'[1]Бюджет (2)'!$D$415+'[1]Бюджет (2)'!$D$417+'[1]Бюджет (2)'!$D$421+'[1]Бюджет (2)'!$D$424+'[1]Бюджет (2)'!$D$426</f>
        <v>51678697</v>
      </c>
      <c r="E102" s="8">
        <f>'[1]Бюджет (2)'!$E$401+'[1]Бюджет (2)'!$E$404+'[1]Бюджет (2)'!$E$406+'[1]Бюджет (2)'!$E$408+'[1]Бюджет (2)'!$E$410+'[1]Бюджет (2)'!$E$412+'[1]Бюджет (2)'!$E$415+'[1]Бюджет (2)'!$E$417+'[1]Бюджет (2)'!$E$421+'[1]Бюджет (2)'!$E$424+'[1]Бюджет (2)'!$E$426</f>
        <v>23476743.719999999</v>
      </c>
      <c r="F102" s="8">
        <f t="shared" si="4"/>
        <v>23091956.280000001</v>
      </c>
      <c r="G102" s="8">
        <f t="shared" si="5"/>
        <v>28201953.280000001</v>
      </c>
      <c r="H102" s="8">
        <f t="shared" si="6"/>
        <v>45.428281057473249</v>
      </c>
    </row>
    <row r="103" spans="1:8" ht="38.25" x14ac:dyDescent="0.2">
      <c r="A103" s="6" t="s">
        <v>109</v>
      </c>
      <c r="B103" s="7" t="s">
        <v>110</v>
      </c>
      <c r="C103" s="8">
        <v>10685800</v>
      </c>
      <c r="D103" s="8">
        <f>'[1]Бюджет (2)'!D402+'[1]Бюджет (2)'!D413+'[1]Бюджет (2)'!D418</f>
        <v>9269356</v>
      </c>
      <c r="E103" s="8">
        <f>'[1]Бюджет (2)'!E402+'[1]Бюджет (2)'!E413+'[1]Бюджет (2)'!E418</f>
        <v>9269351.2899999991</v>
      </c>
      <c r="F103" s="8">
        <f t="shared" si="4"/>
        <v>1416448.7100000009</v>
      </c>
      <c r="G103" s="8">
        <f t="shared" si="5"/>
        <v>4.7100000008940697</v>
      </c>
      <c r="H103" s="8">
        <f t="shared" si="6"/>
        <v>99.999949187408475</v>
      </c>
    </row>
    <row r="104" spans="1:8" ht="25.5" x14ac:dyDescent="0.2">
      <c r="A104" s="4" t="s">
        <v>111</v>
      </c>
      <c r="B104" s="3" t="s">
        <v>112</v>
      </c>
      <c r="C104" s="5">
        <v>2330300</v>
      </c>
      <c r="D104" s="5">
        <f>'[1]Бюджет (2)'!D427</f>
        <v>9232855</v>
      </c>
      <c r="E104" s="5">
        <f>'[1]Бюджет (2)'!E427</f>
        <v>150600</v>
      </c>
      <c r="F104" s="5">
        <f t="shared" si="4"/>
        <v>2179700</v>
      </c>
      <c r="G104" s="5">
        <f t="shared" si="5"/>
        <v>9082255</v>
      </c>
      <c r="H104" s="5">
        <f t="shared" si="6"/>
        <v>1.6311314322601189</v>
      </c>
    </row>
    <row r="105" spans="1:8" ht="25.5" x14ac:dyDescent="0.2">
      <c r="A105" s="6" t="s">
        <v>78</v>
      </c>
      <c r="B105" s="7" t="s">
        <v>113</v>
      </c>
      <c r="C105" s="8">
        <v>2330300</v>
      </c>
      <c r="D105" s="8">
        <f>'[1]Бюджет (2)'!D430+'[1]Бюджет (2)'!D432</f>
        <v>9232855</v>
      </c>
      <c r="E105" s="8">
        <f>'[1]Бюджет (2)'!E430+'[1]Бюджет (2)'!E432</f>
        <v>150600</v>
      </c>
      <c r="F105" s="8">
        <f t="shared" ref="F105:F133" si="7">C105-E105</f>
        <v>2179700</v>
      </c>
      <c r="G105" s="8">
        <f t="shared" si="5"/>
        <v>9082255</v>
      </c>
      <c r="H105" s="8">
        <f t="shared" si="6"/>
        <v>1.6311314322601189</v>
      </c>
    </row>
    <row r="106" spans="1:8" ht="76.5" x14ac:dyDescent="0.2">
      <c r="A106" s="4" t="s">
        <v>114</v>
      </c>
      <c r="B106" s="3" t="s">
        <v>115</v>
      </c>
      <c r="C106" s="5">
        <v>44191000</v>
      </c>
      <c r="D106" s="5">
        <f>'[1]Бюджет (2)'!D433</f>
        <v>44556549</v>
      </c>
      <c r="E106" s="5">
        <f>'[1]Бюджет (2)'!E433</f>
        <v>18413969.77</v>
      </c>
      <c r="F106" s="5">
        <f t="shared" si="7"/>
        <v>25777030.23</v>
      </c>
      <c r="G106" s="5">
        <f t="shared" si="5"/>
        <v>26142579.23</v>
      </c>
      <c r="H106" s="5">
        <f t="shared" si="6"/>
        <v>41.32719024087794</v>
      </c>
    </row>
    <row r="107" spans="1:8" ht="25.5" x14ac:dyDescent="0.2">
      <c r="A107" s="6" t="s">
        <v>78</v>
      </c>
      <c r="B107" s="7" t="s">
        <v>116</v>
      </c>
      <c r="C107" s="8">
        <v>22788400</v>
      </c>
      <c r="D107" s="8">
        <f>'[1]Бюджет (2)'!D436+'[1]Бюджет (2)'!D439+'[1]Бюджет (2)'!D442</f>
        <v>22840304</v>
      </c>
      <c r="E107" s="8">
        <f>'[1]Бюджет (2)'!E436+'[1]Бюджет (2)'!E439+'[1]Бюджет (2)'!E442</f>
        <v>9961834.1500000004</v>
      </c>
      <c r="F107" s="8">
        <f t="shared" si="7"/>
        <v>12826565.85</v>
      </c>
      <c r="G107" s="8">
        <f t="shared" si="5"/>
        <v>12878469.85</v>
      </c>
      <c r="H107" s="8">
        <f t="shared" si="6"/>
        <v>43.615155691447896</v>
      </c>
    </row>
    <row r="108" spans="1:8" ht="63.75" x14ac:dyDescent="0.2">
      <c r="A108" s="6" t="s">
        <v>31</v>
      </c>
      <c r="B108" s="7" t="s">
        <v>116</v>
      </c>
      <c r="C108" s="8">
        <v>21402600</v>
      </c>
      <c r="D108" s="8">
        <f>'[1]Бюджет (2)'!D437+'[1]Бюджет (2)'!D440</f>
        <v>21716245</v>
      </c>
      <c r="E108" s="8">
        <f>'[1]Бюджет (2)'!E437+'[1]Бюджет (2)'!E440</f>
        <v>8452135.6199999992</v>
      </c>
      <c r="F108" s="8">
        <f t="shared" si="7"/>
        <v>12950464.380000001</v>
      </c>
      <c r="G108" s="8">
        <f t="shared" si="5"/>
        <v>13264109.380000001</v>
      </c>
      <c r="H108" s="8">
        <f t="shared" si="6"/>
        <v>38.920796942565346</v>
      </c>
    </row>
    <row r="109" spans="1:8" ht="51" x14ac:dyDescent="0.2">
      <c r="A109" s="4" t="s">
        <v>117</v>
      </c>
      <c r="B109" s="3" t="s">
        <v>118</v>
      </c>
      <c r="C109" s="5">
        <v>529295532</v>
      </c>
      <c r="D109" s="5">
        <f>'[1]Бюджет (2)'!D443</f>
        <v>540745759</v>
      </c>
      <c r="E109" s="5">
        <f>'[1]Бюджет (2)'!E443</f>
        <v>175898045.08000001</v>
      </c>
      <c r="F109" s="5">
        <f t="shared" si="7"/>
        <v>353397486.91999996</v>
      </c>
      <c r="G109" s="5">
        <f t="shared" si="5"/>
        <v>364847713.91999996</v>
      </c>
      <c r="H109" s="5">
        <f t="shared" si="6"/>
        <v>32.528788650194485</v>
      </c>
    </row>
    <row r="110" spans="1:8" x14ac:dyDescent="0.2">
      <c r="A110" s="4" t="s">
        <v>119</v>
      </c>
      <c r="B110" s="3" t="s">
        <v>120</v>
      </c>
      <c r="C110" s="5">
        <v>189764420</v>
      </c>
      <c r="D110" s="5">
        <f>'[1]Бюджет (2)'!D444</f>
        <v>189925524</v>
      </c>
      <c r="E110" s="5">
        <f>'[1]Бюджет (2)'!E444</f>
        <v>88748971.5</v>
      </c>
      <c r="F110" s="5">
        <f t="shared" si="7"/>
        <v>101015448.5</v>
      </c>
      <c r="G110" s="5">
        <f t="shared" si="5"/>
        <v>101176552.5</v>
      </c>
      <c r="H110" s="5">
        <f t="shared" si="6"/>
        <v>46.728301510438378</v>
      </c>
    </row>
    <row r="111" spans="1:8" ht="51" x14ac:dyDescent="0.2">
      <c r="A111" s="6" t="s">
        <v>63</v>
      </c>
      <c r="B111" s="7" t="s">
        <v>121</v>
      </c>
      <c r="C111" s="8">
        <v>189764420</v>
      </c>
      <c r="D111" s="8">
        <f>'[1]Бюджет (2)'!D447</f>
        <v>189925524</v>
      </c>
      <c r="E111" s="8">
        <f>'[1]Бюджет (2)'!E447</f>
        <v>88748971.5</v>
      </c>
      <c r="F111" s="8">
        <f t="shared" si="7"/>
        <v>101015448.5</v>
      </c>
      <c r="G111" s="8">
        <f t="shared" si="5"/>
        <v>101176552.5</v>
      </c>
      <c r="H111" s="8">
        <f t="shared" si="6"/>
        <v>46.728301510438378</v>
      </c>
    </row>
    <row r="112" spans="1:8" ht="25.5" x14ac:dyDescent="0.2">
      <c r="A112" s="4" t="s">
        <v>122</v>
      </c>
      <c r="B112" s="3" t="s">
        <v>123</v>
      </c>
      <c r="C112" s="5">
        <v>339531112</v>
      </c>
      <c r="D112" s="5">
        <f>'[1]Бюджет (2)'!D448</f>
        <v>350820235</v>
      </c>
      <c r="E112" s="5">
        <f>'[1]Бюджет (2)'!E448</f>
        <v>87149073.579999998</v>
      </c>
      <c r="F112" s="5">
        <f t="shared" si="7"/>
        <v>252382038.42000002</v>
      </c>
      <c r="G112" s="5">
        <f t="shared" si="5"/>
        <v>263671161.42000002</v>
      </c>
      <c r="H112" s="5">
        <f t="shared" si="6"/>
        <v>24.841518500208519</v>
      </c>
    </row>
    <row r="113" spans="1:8" ht="63.75" x14ac:dyDescent="0.2">
      <c r="A113" s="6" t="s">
        <v>8</v>
      </c>
      <c r="B113" s="7" t="s">
        <v>124</v>
      </c>
      <c r="C113" s="8">
        <v>110392212</v>
      </c>
      <c r="D113" s="8">
        <f>'[1]Бюджет (2)'!D453+'[1]Бюджет (2)'!D455+'[1]Бюджет (2)'!D458</f>
        <v>45305600</v>
      </c>
      <c r="E113" s="8">
        <f>'[1]Бюджет (2)'!E453+'[1]Бюджет (2)'!E455+'[1]Бюджет (2)'!E458</f>
        <v>0</v>
      </c>
      <c r="F113" s="8">
        <f t="shared" si="7"/>
        <v>110392212</v>
      </c>
      <c r="G113" s="8">
        <f t="shared" si="5"/>
        <v>45305600</v>
      </c>
      <c r="H113" s="8">
        <f t="shared" si="6"/>
        <v>0</v>
      </c>
    </row>
    <row r="114" spans="1:8" ht="51" x14ac:dyDescent="0.2">
      <c r="A114" s="6" t="s">
        <v>63</v>
      </c>
      <c r="B114" s="7" t="s">
        <v>125</v>
      </c>
      <c r="C114" s="8">
        <v>229138900</v>
      </c>
      <c r="D114" s="8">
        <f>'[1]Бюджет (2)'!D451+'[1]Бюджет (2)'!D456+'[1]Бюджет (2)'!D459+'[1]Бюджет (2)'!D462</f>
        <v>305514635</v>
      </c>
      <c r="E114" s="8">
        <f>'[1]Бюджет (2)'!E451+'[1]Бюджет (2)'!E456+'[1]Бюджет (2)'!E459+'[1]Бюджет (2)'!E462</f>
        <v>87149073.579999998</v>
      </c>
      <c r="F114" s="8">
        <f t="shared" si="7"/>
        <v>141989826.42000002</v>
      </c>
      <c r="G114" s="8">
        <f t="shared" si="5"/>
        <v>218365561.42000002</v>
      </c>
      <c r="H114" s="8">
        <f t="shared" si="6"/>
        <v>28.525335154566328</v>
      </c>
    </row>
    <row r="115" spans="1:8" ht="51" x14ac:dyDescent="0.2">
      <c r="A115" s="4" t="s">
        <v>126</v>
      </c>
      <c r="B115" s="3" t="s">
        <v>127</v>
      </c>
      <c r="C115" s="5">
        <v>60858800</v>
      </c>
      <c r="D115" s="5">
        <f>'[1]Бюджет (2)'!D463</f>
        <v>60892485</v>
      </c>
      <c r="E115" s="5">
        <f>'[1]Бюджет (2)'!E463</f>
        <v>31788614.539999999</v>
      </c>
      <c r="F115" s="5">
        <f t="shared" si="7"/>
        <v>29070185.460000001</v>
      </c>
      <c r="G115" s="5">
        <f t="shared" si="5"/>
        <v>29103870.460000001</v>
      </c>
      <c r="H115" s="5">
        <f t="shared" si="6"/>
        <v>52.204495415156728</v>
      </c>
    </row>
    <row r="116" spans="1:8" ht="38.25" x14ac:dyDescent="0.2">
      <c r="A116" s="4" t="s">
        <v>128</v>
      </c>
      <c r="B116" s="3" t="s">
        <v>129</v>
      </c>
      <c r="C116" s="5">
        <v>57495800</v>
      </c>
      <c r="D116" s="5">
        <f>'[1]Бюджет (2)'!D464</f>
        <v>58392485</v>
      </c>
      <c r="E116" s="5">
        <f>'[1]Бюджет (2)'!E464</f>
        <v>31788614.539999999</v>
      </c>
      <c r="F116" s="5">
        <f t="shared" si="7"/>
        <v>25707185.460000001</v>
      </c>
      <c r="G116" s="5">
        <f t="shared" si="5"/>
        <v>26603870.460000001</v>
      </c>
      <c r="H116" s="5">
        <f t="shared" si="6"/>
        <v>54.439564509028862</v>
      </c>
    </row>
    <row r="117" spans="1:8" ht="38.25" x14ac:dyDescent="0.2">
      <c r="A117" s="6" t="s">
        <v>0</v>
      </c>
      <c r="B117" s="7" t="s">
        <v>130</v>
      </c>
      <c r="C117" s="8">
        <v>57495800</v>
      </c>
      <c r="D117" s="8">
        <f>'[1]Бюджет (2)'!D467+'[1]Бюджет (2)'!D469</f>
        <v>58392485</v>
      </c>
      <c r="E117" s="8">
        <f>'[1]Бюджет (2)'!E467+'[1]Бюджет (2)'!E469</f>
        <v>31788614.539999999</v>
      </c>
      <c r="F117" s="8">
        <f t="shared" si="7"/>
        <v>25707185.460000001</v>
      </c>
      <c r="G117" s="8">
        <f t="shared" si="5"/>
        <v>26603870.460000001</v>
      </c>
      <c r="H117" s="8">
        <f t="shared" si="6"/>
        <v>54.439564509028862</v>
      </c>
    </row>
    <row r="118" spans="1:8" ht="38.25" x14ac:dyDescent="0.2">
      <c r="A118" s="4" t="s">
        <v>131</v>
      </c>
      <c r="B118" s="3" t="s">
        <v>132</v>
      </c>
      <c r="C118" s="5">
        <v>863000</v>
      </c>
      <c r="D118" s="5"/>
      <c r="E118" s="5"/>
      <c r="F118" s="5">
        <f t="shared" si="7"/>
        <v>863000</v>
      </c>
      <c r="G118" s="5">
        <f t="shared" si="5"/>
        <v>0</v>
      </c>
      <c r="H118" s="5"/>
    </row>
    <row r="119" spans="1:8" ht="38.25" x14ac:dyDescent="0.2">
      <c r="A119" s="6" t="s">
        <v>0</v>
      </c>
      <c r="B119" s="7" t="s">
        <v>133</v>
      </c>
      <c r="C119" s="8">
        <v>863000</v>
      </c>
      <c r="D119" s="8"/>
      <c r="E119" s="8"/>
      <c r="F119" s="8">
        <f t="shared" si="7"/>
        <v>863000</v>
      </c>
      <c r="G119" s="8">
        <f t="shared" si="5"/>
        <v>0</v>
      </c>
      <c r="H119" s="8"/>
    </row>
    <row r="120" spans="1:8" ht="51" x14ac:dyDescent="0.2">
      <c r="A120" s="4" t="s">
        <v>134</v>
      </c>
      <c r="B120" s="3" t="s">
        <v>135</v>
      </c>
      <c r="C120" s="5">
        <v>2500000</v>
      </c>
      <c r="D120" s="5">
        <f>'[1]Бюджет (2)'!D470</f>
        <v>2500000</v>
      </c>
      <c r="E120" s="5">
        <f>'[1]Бюджет (2)'!E470</f>
        <v>0</v>
      </c>
      <c r="F120" s="5">
        <f t="shared" si="7"/>
        <v>2500000</v>
      </c>
      <c r="G120" s="5">
        <f t="shared" si="5"/>
        <v>2500000</v>
      </c>
      <c r="H120" s="5">
        <f t="shared" si="6"/>
        <v>0</v>
      </c>
    </row>
    <row r="121" spans="1:8" ht="38.25" x14ac:dyDescent="0.2">
      <c r="A121" s="6" t="s">
        <v>0</v>
      </c>
      <c r="B121" s="7" t="s">
        <v>136</v>
      </c>
      <c r="C121" s="8">
        <v>2500000</v>
      </c>
      <c r="D121" s="8">
        <f>'[1]Бюджет (2)'!D473+'[1]Бюджет (2)'!D476</f>
        <v>2500000</v>
      </c>
      <c r="E121" s="8">
        <f>'[1]Бюджет (2)'!E473+'[1]Бюджет (2)'!E476</f>
        <v>0</v>
      </c>
      <c r="F121" s="8">
        <f t="shared" si="7"/>
        <v>2500000</v>
      </c>
      <c r="G121" s="8">
        <f t="shared" si="5"/>
        <v>2500000</v>
      </c>
      <c r="H121" s="8">
        <f t="shared" si="6"/>
        <v>0</v>
      </c>
    </row>
    <row r="122" spans="1:8" ht="51" x14ac:dyDescent="0.2">
      <c r="A122" s="4" t="s">
        <v>137</v>
      </c>
      <c r="B122" s="3" t="s">
        <v>138</v>
      </c>
      <c r="C122" s="5">
        <v>50353200</v>
      </c>
      <c r="D122" s="5">
        <f>'[1]Бюджет (2)'!D477</f>
        <v>53853684</v>
      </c>
      <c r="E122" s="5">
        <f>'[1]Бюджет (2)'!E477</f>
        <v>27631634.390000001</v>
      </c>
      <c r="F122" s="5">
        <f t="shared" si="7"/>
        <v>22721565.609999999</v>
      </c>
      <c r="G122" s="5">
        <f t="shared" si="5"/>
        <v>26222049.609999999</v>
      </c>
      <c r="H122" s="5">
        <f t="shared" si="6"/>
        <v>51.308717134374696</v>
      </c>
    </row>
    <row r="123" spans="1:8" ht="63.75" x14ac:dyDescent="0.2">
      <c r="A123" s="6" t="s">
        <v>31</v>
      </c>
      <c r="B123" s="7" t="s">
        <v>139</v>
      </c>
      <c r="C123" s="8">
        <v>48322600</v>
      </c>
      <c r="D123" s="8">
        <f>'[1]Бюджет (2)'!D480+'[1]Бюджет (2)'!D484+'[1]Бюджет (2)'!D486</f>
        <v>51316412</v>
      </c>
      <c r="E123" s="8">
        <f>'[1]Бюджет (2)'!E480+'[1]Бюджет (2)'!E484+'[1]Бюджет (2)'!E486</f>
        <v>27048631.229999997</v>
      </c>
      <c r="F123" s="8">
        <f t="shared" si="7"/>
        <v>21273968.770000003</v>
      </c>
      <c r="G123" s="8">
        <f t="shared" si="5"/>
        <v>24267780.770000003</v>
      </c>
      <c r="H123" s="8">
        <f t="shared" si="6"/>
        <v>52.709513732175971</v>
      </c>
    </row>
    <row r="124" spans="1:8" ht="63.75" x14ac:dyDescent="0.2">
      <c r="A124" s="6" t="s">
        <v>8</v>
      </c>
      <c r="B124" s="7" t="s">
        <v>139</v>
      </c>
      <c r="C124" s="8">
        <v>2030600</v>
      </c>
      <c r="D124" s="8">
        <f>'[1]Бюджет (2)'!D481+'[1]Бюджет (2)'!D489</f>
        <v>2537272</v>
      </c>
      <c r="E124" s="8">
        <f>'[1]Бюджет (2)'!E481+'[1]Бюджет (2)'!E489</f>
        <v>583003.16</v>
      </c>
      <c r="F124" s="8">
        <f t="shared" si="7"/>
        <v>1447596.8399999999</v>
      </c>
      <c r="G124" s="8">
        <f t="shared" si="5"/>
        <v>1954268.8399999999</v>
      </c>
      <c r="H124" s="8">
        <f t="shared" si="6"/>
        <v>22.977558574721201</v>
      </c>
    </row>
    <row r="125" spans="1:8" ht="76.5" x14ac:dyDescent="0.2">
      <c r="A125" s="4" t="s">
        <v>140</v>
      </c>
      <c r="B125" s="3" t="s">
        <v>141</v>
      </c>
      <c r="C125" s="5">
        <v>705400</v>
      </c>
      <c r="D125" s="5">
        <f>'[1]Бюджет (2)'!D490</f>
        <v>705400</v>
      </c>
      <c r="E125" s="5">
        <f>'[1]Бюджет (2)'!E490</f>
        <v>374900</v>
      </c>
      <c r="F125" s="5">
        <f t="shared" si="7"/>
        <v>330500</v>
      </c>
      <c r="G125" s="5">
        <f t="shared" si="5"/>
        <v>330500</v>
      </c>
      <c r="H125" s="5">
        <f t="shared" si="6"/>
        <v>53.147150552877797</v>
      </c>
    </row>
    <row r="126" spans="1:8" ht="25.5" x14ac:dyDescent="0.2">
      <c r="A126" s="6" t="s">
        <v>78</v>
      </c>
      <c r="B126" s="7" t="s">
        <v>142</v>
      </c>
      <c r="C126" s="8">
        <v>104500</v>
      </c>
      <c r="D126" s="8">
        <f>'[1]Бюджет (2)'!D493</f>
        <v>104500</v>
      </c>
      <c r="E126" s="8">
        <f>'[1]Бюджет (2)'!E493</f>
        <v>22000</v>
      </c>
      <c r="F126" s="8">
        <f t="shared" si="7"/>
        <v>82500</v>
      </c>
      <c r="G126" s="8">
        <f t="shared" si="5"/>
        <v>82500</v>
      </c>
      <c r="H126" s="8">
        <f t="shared" si="6"/>
        <v>21.052631578947366</v>
      </c>
    </row>
    <row r="127" spans="1:8" ht="51" x14ac:dyDescent="0.2">
      <c r="A127" s="6" t="s">
        <v>6</v>
      </c>
      <c r="B127" s="7" t="s">
        <v>142</v>
      </c>
      <c r="C127" s="8">
        <v>360000</v>
      </c>
      <c r="D127" s="8">
        <f>'[1]Бюджет (2)'!D494</f>
        <v>360000</v>
      </c>
      <c r="E127" s="8">
        <f>'[1]Бюджет (2)'!E494</f>
        <v>170000</v>
      </c>
      <c r="F127" s="8">
        <f t="shared" si="7"/>
        <v>190000</v>
      </c>
      <c r="G127" s="8">
        <f t="shared" si="5"/>
        <v>190000</v>
      </c>
      <c r="H127" s="8">
        <f t="shared" si="6"/>
        <v>47.222222222222221</v>
      </c>
    </row>
    <row r="128" spans="1:8" ht="38.25" x14ac:dyDescent="0.2">
      <c r="A128" s="6" t="s">
        <v>36</v>
      </c>
      <c r="B128" s="7" t="s">
        <v>142</v>
      </c>
      <c r="C128" s="8">
        <v>183900</v>
      </c>
      <c r="D128" s="8">
        <f>'[1]Бюджет (2)'!D495</f>
        <v>183900</v>
      </c>
      <c r="E128" s="8">
        <f>'[1]Бюджет (2)'!E495</f>
        <v>182900</v>
      </c>
      <c r="F128" s="8">
        <f t="shared" si="7"/>
        <v>1000</v>
      </c>
      <c r="G128" s="8">
        <f t="shared" si="5"/>
        <v>1000</v>
      </c>
      <c r="H128" s="8">
        <f t="shared" si="6"/>
        <v>99.456226209896684</v>
      </c>
    </row>
    <row r="129" spans="1:8" ht="38.25" x14ac:dyDescent="0.2">
      <c r="A129" s="6" t="s">
        <v>37</v>
      </c>
      <c r="B129" s="7" t="s">
        <v>142</v>
      </c>
      <c r="C129" s="8">
        <v>57000</v>
      </c>
      <c r="D129" s="8">
        <f>'[1]Бюджет (2)'!D496</f>
        <v>57000</v>
      </c>
      <c r="E129" s="8">
        <f>'[1]Бюджет (2)'!E496</f>
        <v>0</v>
      </c>
      <c r="F129" s="8">
        <f t="shared" si="7"/>
        <v>57000</v>
      </c>
      <c r="G129" s="8">
        <f t="shared" si="5"/>
        <v>57000</v>
      </c>
      <c r="H129" s="8">
        <f t="shared" si="6"/>
        <v>0</v>
      </c>
    </row>
    <row r="130" spans="1:8" ht="89.25" x14ac:dyDescent="0.2">
      <c r="A130" s="4" t="s">
        <v>143</v>
      </c>
      <c r="B130" s="3" t="s">
        <v>144</v>
      </c>
      <c r="C130" s="5">
        <v>2465200</v>
      </c>
      <c r="D130" s="5">
        <f>'[1]Бюджет (2)'!D497</f>
        <v>2465200</v>
      </c>
      <c r="E130" s="5">
        <f>'[1]Бюджет (2)'!E497</f>
        <v>718750</v>
      </c>
      <c r="F130" s="5">
        <f t="shared" si="7"/>
        <v>1746450</v>
      </c>
      <c r="G130" s="5">
        <f t="shared" si="5"/>
        <v>1746450</v>
      </c>
      <c r="H130" s="5">
        <f t="shared" si="6"/>
        <v>29.155849423981827</v>
      </c>
    </row>
    <row r="131" spans="1:8" ht="51" x14ac:dyDescent="0.2">
      <c r="A131" s="6" t="s">
        <v>6</v>
      </c>
      <c r="B131" s="7" t="s">
        <v>145</v>
      </c>
      <c r="C131" s="8">
        <v>1515200</v>
      </c>
      <c r="D131" s="8">
        <f>'[1]Бюджет (2)'!D500</f>
        <v>1515200</v>
      </c>
      <c r="E131" s="8">
        <f>'[1]Бюджет (2)'!E500</f>
        <v>718750</v>
      </c>
      <c r="F131" s="8">
        <f t="shared" si="7"/>
        <v>796450</v>
      </c>
      <c r="G131" s="8">
        <f t="shared" si="5"/>
        <v>796450</v>
      </c>
      <c r="H131" s="8">
        <f t="shared" si="6"/>
        <v>47.435982048574445</v>
      </c>
    </row>
    <row r="132" spans="1:8" ht="25.5" x14ac:dyDescent="0.2">
      <c r="A132" s="6" t="s">
        <v>78</v>
      </c>
      <c r="B132" s="7" t="s">
        <v>146</v>
      </c>
      <c r="C132" s="8">
        <v>950000</v>
      </c>
      <c r="D132" s="8">
        <f>'[1]Бюджет (2)'!D502</f>
        <v>950000</v>
      </c>
      <c r="E132" s="8">
        <f>'[1]Бюджет (2)'!E502</f>
        <v>0</v>
      </c>
      <c r="F132" s="8">
        <f t="shared" si="7"/>
        <v>950000</v>
      </c>
      <c r="G132" s="8">
        <f t="shared" si="5"/>
        <v>950000</v>
      </c>
      <c r="H132" s="8">
        <f t="shared" si="6"/>
        <v>0</v>
      </c>
    </row>
    <row r="133" spans="1:8" x14ac:dyDescent="0.2">
      <c r="A133" s="9" t="s">
        <v>147</v>
      </c>
      <c r="B133" s="10"/>
      <c r="C133" s="11">
        <v>6614257412</v>
      </c>
      <c r="D133" s="11">
        <f>D6+D19+D26+D30+D36+D43+D54+D79+D86+D98+D109+D115+D122+D125+D130</f>
        <v>7411368239.25</v>
      </c>
      <c r="E133" s="11">
        <f>E6+E19+E26+E30+E36+E43+E54+E79+E86+E98+E109+E115+E122+E125+E130</f>
        <v>3105675981.8799996</v>
      </c>
      <c r="F133" s="11">
        <f t="shared" si="7"/>
        <v>3508581430.1200004</v>
      </c>
      <c r="G133" s="11">
        <f t="shared" si="5"/>
        <v>4305692257.3700008</v>
      </c>
      <c r="H133" s="11">
        <f t="shared" si="6"/>
        <v>41.904219054082262</v>
      </c>
    </row>
    <row r="134" spans="1:8" ht="12.75" customHeight="1" x14ac:dyDescent="0.2">
      <c r="D134" s="17"/>
      <c r="E134" s="17"/>
    </row>
  </sheetData>
  <autoFilter ref="A4:H133"/>
  <mergeCells count="1">
    <mergeCell ref="A2:F2"/>
  </mergeCells>
  <pageMargins left="0.74803149606299213" right="0.74803149606299213" top="0.98425196850393704" bottom="0.98425196850393704" header="0.51181102362204722" footer="0.51181102362204722"/>
  <pageSetup paperSize="9" scale="72" fitToHeight="7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(2)</vt:lpstr>
      <vt:lpstr>'Бюджет (2)'!LAST_CELL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KolesnikovaEV</cp:lastModifiedBy>
  <cp:lastPrinted>2018-07-27T03:44:24Z</cp:lastPrinted>
  <dcterms:created xsi:type="dcterms:W3CDTF">2018-04-12T12:44:43Z</dcterms:created>
  <dcterms:modified xsi:type="dcterms:W3CDTF">2018-07-27T03:44:27Z</dcterms:modified>
</cp:coreProperties>
</file>