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7" i="1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<sst xmlns="http://schemas.openxmlformats.org/spreadsheetml/2006/main" count="15" uniqueCount="10">
  <si>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</si>
  <si>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</si>
  <si>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</si>
  <si>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В тыс. руб.</t>
  </si>
  <si>
    <t>1</t>
  </si>
  <si>
    <t>1.</t>
  </si>
  <si>
    <t>22.08.2018</t>
  </si>
  <si>
    <t/>
  </si>
  <si>
    <t>15.08.2018</t>
  </si>
  <si>
    <t>17.08.2018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</si>
</sst>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>
      <selection activeCell="M1" sqref="M1"/>
    </sheetView>
  </sheetViews>
  <sheetFormatPr defaultRowHeight="15"/>
  <cols>
    <col min="1" max="1" width="5.7109375" customWidth="1"/>
    <col min="2" max="2" width="28.140625" customWidth="1"/>
    <col min="3" max="3" width="11" customWidth="1"/>
    <col min="4" max="4" width="7.85546875" customWidth="1"/>
    <col min="5" max="5" width="22.5703125" customWidth="1"/>
    <col min="8" max="8" width="10.7109375" customWidth="1"/>
    <col min="11" max="11" width="22.5703125" customWidth="1"/>
    <col min="13" max="13" width="41.5703125" customWidth="1"/>
  </cols>
  <sheetData>
    <row r="1" spans="1:13" ht="15" customHeight="1">
      <c r="M1" s="1"/>
    </row>
    <row r="2" spans="1:13" ht="205.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/>
    </row>
    <row r="6" spans="1:13">
      <c r="M6" s="4" t="s">
        <v>3</v>
      </c>
    </row>
    <row r="7" spans="1:13">
      <c r="A7" s="5" t="str">
        <f t="shared" ref="A7:A10" si="0">"№
п/п"</f>
        <v>№
п/п</v>
      </c>
      <c r="B7" s="5" t="str">
        <f t="shared" ref="B7:B10" si="1">"Фамилия, имя, отчество кандидата"</f>
        <v>Фамилия, имя, отчество кандидата</v>
      </c>
      <c r="C7" s="8" t="str">
        <f t="shared" ref="C7:G7" si="2">"Поступило средств"</f>
        <v>Поступило средств</v>
      </c>
      <c r="D7" s="9"/>
      <c r="E7" s="9"/>
      <c r="F7" s="9"/>
      <c r="G7" s="10"/>
      <c r="H7" s="8" t="str">
        <f t="shared" ref="H7:K7" si="3">"Израсходовано средств"</f>
        <v>Израсходовано средств</v>
      </c>
      <c r="I7" s="9"/>
      <c r="J7" s="9"/>
      <c r="K7" s="10"/>
      <c r="L7" s="8" t="str">
        <f t="shared" ref="L7:M7" si="4">"Возвращено средств"</f>
        <v>Возвращено средств</v>
      </c>
      <c r="M7" s="10"/>
    </row>
    <row r="8" spans="1:13" ht="50.25" customHeight="1">
      <c r="A8" s="6"/>
      <c r="B8" s="6"/>
      <c r="C8" s="5" t="str">
        <f t="shared" ref="C8:C10" si="5">"всего"</f>
        <v>всего</v>
      </c>
      <c r="D8" s="8" t="str">
        <f t="shared" ref="D8:G8" si="6">"из них"</f>
        <v>из них</v>
      </c>
      <c r="E8" s="9"/>
      <c r="F8" s="9"/>
      <c r="G8" s="10"/>
      <c r="H8" s="5" t="str">
        <f t="shared" ref="H8:H10" si="7">"всего"</f>
        <v>всего</v>
      </c>
      <c r="I8" s="8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9"/>
      <c r="K8" s="10"/>
      <c r="L8" s="5" t="str">
        <f t="shared" ref="L8:L10" si="9">"сумма, тыс. руб."</f>
        <v>сумма, тыс. руб.</v>
      </c>
      <c r="M8" s="5" t="str">
        <f t="shared" ref="M8:M10" si="10">"основание возврата"</f>
        <v>основание возврата</v>
      </c>
    </row>
    <row r="9" spans="1:13" ht="53.25" customHeight="1">
      <c r="A9" s="6"/>
      <c r="B9" s="6"/>
      <c r="C9" s="6"/>
      <c r="D9" s="8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0"/>
      <c r="F9" s="8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0"/>
      <c r="H9" s="6"/>
      <c r="I9" s="5" t="str">
        <f t="shared" ref="I9:I10" si="13">"дата операции"</f>
        <v>дата операции</v>
      </c>
      <c r="J9" s="5" t="str">
        <f t="shared" ref="J9:J10" si="14">"сумма, тыс. руб."</f>
        <v>сумма, тыс. руб.</v>
      </c>
      <c r="K9" s="5" t="str">
        <f t="shared" ref="K9:K10" si="15">"назначение платежа"</f>
        <v>назначение платежа</v>
      </c>
      <c r="L9" s="6"/>
      <c r="M9" s="6"/>
    </row>
    <row r="10" spans="1:13" ht="51">
      <c r="A10" s="7"/>
      <c r="B10" s="7"/>
      <c r="C10" s="7"/>
      <c r="D10" s="11" t="str">
        <f>"сумма, тыс. руб."</f>
        <v>сумма, тыс. руб.</v>
      </c>
      <c r="E10" s="11" t="str">
        <f>"наименование юридического лица"</f>
        <v>наименование юридического лица</v>
      </c>
      <c r="F10" s="11" t="str">
        <f>"сумма, тыс. руб."</f>
        <v>сумма, тыс. руб.</v>
      </c>
      <c r="G10" s="11" t="str">
        <f>"кол-во граждан"</f>
        <v>кол-во граждан</v>
      </c>
      <c r="H10" s="7"/>
      <c r="I10" s="7"/>
      <c r="J10" s="7"/>
      <c r="K10" s="7"/>
      <c r="L10" s="7"/>
      <c r="M10" s="7"/>
    </row>
    <row r="11" spans="1:13">
      <c r="A11" s="12" t="s">
        <v>4</v>
      </c>
      <c r="B11" s="11" t="str">
        <f>"2"</f>
        <v>2</v>
      </c>
      <c r="C11" s="11" t="str">
        <f>"3"</f>
        <v>3</v>
      </c>
      <c r="D11" s="11" t="str">
        <f>"4"</f>
        <v>4</v>
      </c>
      <c r="E11" s="11" t="str">
        <f>"5"</f>
        <v>5</v>
      </c>
      <c r="F11" s="11" t="str">
        <f>"6"</f>
        <v>6</v>
      </c>
      <c r="G11" s="11" t="str">
        <f>"7"</f>
        <v>7</v>
      </c>
      <c r="H11" s="11" t="str">
        <f>"8"</f>
        <v>8</v>
      </c>
      <c r="I11" s="11" t="str">
        <f>"9"</f>
        <v>9</v>
      </c>
      <c r="J11" s="11" t="str">
        <f>"10"</f>
        <v>10</v>
      </c>
      <c r="K11" s="11" t="str">
        <f>"11"</f>
        <v>11</v>
      </c>
      <c r="L11" s="11" t="str">
        <f>"12"</f>
        <v>12</v>
      </c>
      <c r="M11" s="11" t="str">
        <f>"13"</f>
        <v>13</v>
      </c>
    </row>
    <row r="12" spans="1:13" ht="25.5">
      <c r="A12" s="13" t="s">
        <v>5</v>
      </c>
      <c r="B12" s="14" t="str">
        <f>"Шишкина Анаид Эдиковна"</f>
        <v>Шишкина Анаид Эдиковна</v>
      </c>
      <c r="C12" s="15"/>
      <c r="D12" s="15"/>
      <c r="E12" s="14" t="str">
        <f>""</f>
        <v/>
      </c>
      <c r="F12" s="15">
        <v>310</v>
      </c>
      <c r="G12" s="16">
        <v>8</v>
      </c>
      <c r="H12" s="15"/>
      <c r="I12" s="17" t="s">
        <v>6</v>
      </c>
      <c r="J12" s="15">
        <v>82.77</v>
      </c>
      <c r="K12" s="14" t="str">
        <f>"Выпуск, распространение печат.материалов"</f>
        <v>Выпуск, распространение печат.материалов</v>
      </c>
      <c r="L12" s="15"/>
      <c r="M12" s="14" t="str">
        <f>""</f>
        <v/>
      </c>
    </row>
    <row r="13" spans="1:13" ht="25.5">
      <c r="A13" s="13" t="s">
        <v>7</v>
      </c>
      <c r="B13" s="14" t="str">
        <f>""</f>
        <v/>
      </c>
      <c r="C13" s="15"/>
      <c r="D13" s="15"/>
      <c r="E13" s="14" t="str">
        <f>""</f>
        <v/>
      </c>
      <c r="F13" s="15"/>
      <c r="G13" s="16"/>
      <c r="H13" s="15"/>
      <c r="I13" s="17" t="s">
        <v>8</v>
      </c>
      <c r="J13" s="15">
        <v>79.150000000000006</v>
      </c>
      <c r="K13" s="14" t="str">
        <f>"Выпуск, распространение печат.материалов"</f>
        <v>Выпуск, распространение печат.материалов</v>
      </c>
      <c r="L13" s="15"/>
      <c r="M13" s="14" t="str">
        <f>""</f>
        <v/>
      </c>
    </row>
    <row r="14" spans="1:13" ht="25.5">
      <c r="A14" s="13" t="s">
        <v>7</v>
      </c>
      <c r="B14" s="14" t="str">
        <f>""</f>
        <v/>
      </c>
      <c r="C14" s="15"/>
      <c r="D14" s="15"/>
      <c r="E14" s="14" t="str">
        <f>""</f>
        <v/>
      </c>
      <c r="F14" s="15"/>
      <c r="G14" s="16"/>
      <c r="H14" s="15"/>
      <c r="I14" s="17" t="s">
        <v>6</v>
      </c>
      <c r="J14" s="15">
        <v>76.5</v>
      </c>
      <c r="K14" s="14" t="str">
        <f>"Оплата других работ/услуг"</f>
        <v>Оплата других работ/услуг</v>
      </c>
      <c r="L14" s="15"/>
      <c r="M14" s="14" t="str">
        <f>""</f>
        <v/>
      </c>
    </row>
    <row r="15" spans="1:13" ht="25.5">
      <c r="A15" s="13" t="s">
        <v>7</v>
      </c>
      <c r="B15" s="14" t="str">
        <f>""</f>
        <v/>
      </c>
      <c r="C15" s="15"/>
      <c r="D15" s="15"/>
      <c r="E15" s="14" t="str">
        <f>""</f>
        <v/>
      </c>
      <c r="F15" s="15"/>
      <c r="G15" s="16"/>
      <c r="H15" s="15"/>
      <c r="I15" s="17" t="s">
        <v>9</v>
      </c>
      <c r="J15" s="15">
        <v>52.68</v>
      </c>
      <c r="K15" s="14" t="str">
        <f>"Выпуск, распространение печат.материалов"</f>
        <v>Выпуск, распространение печат.материалов</v>
      </c>
      <c r="L15" s="15"/>
      <c r="M15" s="14" t="str">
        <f>""</f>
        <v/>
      </c>
    </row>
    <row r="16" spans="1:13">
      <c r="A16" s="12" t="s">
        <v>7</v>
      </c>
      <c r="B16" s="18" t="str">
        <f>"Итого по кандидату"</f>
        <v>Итого по кандидату</v>
      </c>
      <c r="C16" s="19">
        <v>510</v>
      </c>
      <c r="D16" s="19">
        <v>0</v>
      </c>
      <c r="E16" s="18" t="str">
        <f>""</f>
        <v/>
      </c>
      <c r="F16" s="19">
        <v>310</v>
      </c>
      <c r="G16" s="20"/>
      <c r="H16" s="19">
        <v>509.56</v>
      </c>
      <c r="I16" s="21"/>
      <c r="J16" s="19">
        <v>291.10000000000002</v>
      </c>
      <c r="K16" s="18" t="str">
        <f>""</f>
        <v/>
      </c>
      <c r="L16" s="19">
        <v>0</v>
      </c>
      <c r="M16" s="18" t="str">
        <f>""</f>
        <v/>
      </c>
    </row>
    <row r="17" spans="1:13">
      <c r="A17" s="12" t="s">
        <v>7</v>
      </c>
      <c r="B17" s="18" t="str">
        <f>"Итого"</f>
        <v>Итого</v>
      </c>
      <c r="C17" s="19">
        <v>510</v>
      </c>
      <c r="D17" s="19">
        <v>0</v>
      </c>
      <c r="E17" s="18" t="str">
        <f>""</f>
        <v/>
      </c>
      <c r="F17" s="19">
        <v>310</v>
      </c>
      <c r="G17" s="20">
        <v>8</v>
      </c>
      <c r="H17" s="19">
        <v>509.56</v>
      </c>
      <c r="I17" s="21"/>
      <c r="J17" s="19">
        <v>291.10000000000002</v>
      </c>
      <c r="K17" s="18" t="str">
        <f>""</f>
        <v/>
      </c>
      <c r="L17" s="19">
        <v>0</v>
      </c>
      <c r="M17" s="18" t="str">
        <f>""</f>
        <v/>
      </c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2018-08-24T08:33:07Z</dcterms:created>
  <dcterms:modified xsi:type="dcterms:W3CDTF">2018-08-24T08:34:47Z</dcterms:modified>
</cp:coreProperties>
</file>