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89" i="33"/>
  <c r="D91"/>
  <c r="G93"/>
  <c r="K32"/>
  <c r="H32"/>
  <c r="E191" l="1"/>
  <c r="O257"/>
  <c r="P48"/>
  <c r="K48"/>
  <c r="H48"/>
  <c r="E43"/>
  <c r="G43"/>
  <c r="I43"/>
  <c r="L43"/>
  <c r="N43"/>
  <c r="D48"/>
  <c r="I258"/>
  <c r="I85"/>
  <c r="I76" s="1"/>
  <c r="E76"/>
  <c r="D32"/>
  <c r="O32" s="1"/>
  <c r="O48" l="1"/>
  <c r="I14"/>
  <c r="I131"/>
  <c r="I12"/>
  <c r="J120"/>
  <c r="J121"/>
  <c r="J122"/>
  <c r="J119"/>
  <c r="H119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5"/>
  <c r="G255"/>
  <c r="I255"/>
  <c r="L255"/>
  <c r="N255"/>
  <c r="J257"/>
  <c r="D217"/>
  <c r="J217"/>
  <c r="K217"/>
  <c r="K38"/>
  <c r="J38"/>
  <c r="H38" s="1"/>
  <c r="D38"/>
  <c r="D119"/>
  <c r="K119"/>
  <c r="P119"/>
  <c r="O119" l="1"/>
  <c r="O217"/>
  <c r="O38"/>
  <c r="E139"/>
  <c r="G139"/>
  <c r="I139"/>
  <c r="L139"/>
  <c r="N139"/>
  <c r="J149"/>
  <c r="H149" s="1"/>
  <c r="K149"/>
  <c r="D149"/>
  <c r="L131"/>
  <c r="E131"/>
  <c r="G131"/>
  <c r="N131"/>
  <c r="G105" l="1"/>
  <c r="G24"/>
  <c r="G52" l="1"/>
  <c r="D55"/>
  <c r="K55"/>
  <c r="K18"/>
  <c r="D18"/>
  <c r="O55" l="1"/>
  <c r="O18"/>
  <c r="N249"/>
  <c r="E262" l="1"/>
  <c r="G262"/>
  <c r="H262"/>
  <c r="I262"/>
  <c r="J262"/>
  <c r="K262"/>
  <c r="L262"/>
  <c r="N262"/>
  <c r="D262"/>
  <c r="O263"/>
  <c r="O264"/>
  <c r="P256"/>
  <c r="P259"/>
  <c r="P260"/>
  <c r="P231"/>
  <c r="P202"/>
  <c r="P203"/>
  <c r="P194"/>
  <c r="P195"/>
  <c r="P187"/>
  <c r="P188"/>
  <c r="P189"/>
  <c r="P190"/>
  <c r="P191"/>
  <c r="P168"/>
  <c r="P169"/>
  <c r="P170"/>
  <c r="P162"/>
  <c r="P163"/>
  <c r="P151"/>
  <c r="P152"/>
  <c r="P153"/>
  <c r="P154"/>
  <c r="P155"/>
  <c r="P156"/>
  <c r="P157"/>
  <c r="P158"/>
  <c r="P150"/>
  <c r="P136"/>
  <c r="P137"/>
  <c r="P138"/>
  <c r="P19"/>
  <c r="K173"/>
  <c r="K174"/>
  <c r="K172"/>
  <c r="J173"/>
  <c r="H173" s="1"/>
  <c r="J174"/>
  <c r="H174" s="1"/>
  <c r="J172"/>
  <c r="H172" s="1"/>
  <c r="D173"/>
  <c r="D174"/>
  <c r="D172"/>
  <c r="E171"/>
  <c r="G171"/>
  <c r="I171"/>
  <c r="L171"/>
  <c r="N171"/>
  <c r="E164"/>
  <c r="G164"/>
  <c r="I164"/>
  <c r="L164"/>
  <c r="N164"/>
  <c r="K168"/>
  <c r="K169"/>
  <c r="K170"/>
  <c r="J168"/>
  <c r="H168" s="1"/>
  <c r="J169"/>
  <c r="H169" s="1"/>
  <c r="J170"/>
  <c r="H170" s="1"/>
  <c r="D168"/>
  <c r="D169"/>
  <c r="D170"/>
  <c r="K166"/>
  <c r="K167"/>
  <c r="K165"/>
  <c r="J166"/>
  <c r="H166" s="1"/>
  <c r="J167"/>
  <c r="H167" s="1"/>
  <c r="J165"/>
  <c r="H165" s="1"/>
  <c r="D166"/>
  <c r="D167"/>
  <c r="D165"/>
  <c r="E160"/>
  <c r="G160"/>
  <c r="I160"/>
  <c r="L160"/>
  <c r="N160"/>
  <c r="K162"/>
  <c r="K163"/>
  <c r="J162"/>
  <c r="H162" s="1"/>
  <c r="J163"/>
  <c r="H163" s="1"/>
  <c r="D163"/>
  <c r="D162"/>
  <c r="K161"/>
  <c r="J161"/>
  <c r="H161" s="1"/>
  <c r="D161"/>
  <c r="K159"/>
  <c r="J159"/>
  <c r="H159" s="1"/>
  <c r="D159"/>
  <c r="K150"/>
  <c r="K151"/>
  <c r="K152"/>
  <c r="K153"/>
  <c r="K154"/>
  <c r="K155"/>
  <c r="K156"/>
  <c r="K157"/>
  <c r="K158"/>
  <c r="J150"/>
  <c r="H150" s="1"/>
  <c r="J151"/>
  <c r="H151" s="1"/>
  <c r="J152"/>
  <c r="H152" s="1"/>
  <c r="J153"/>
  <c r="H153" s="1"/>
  <c r="J154"/>
  <c r="H154" s="1"/>
  <c r="J155"/>
  <c r="H155" s="1"/>
  <c r="J156"/>
  <c r="H156" s="1"/>
  <c r="J157"/>
  <c r="H157" s="1"/>
  <c r="J158"/>
  <c r="H158" s="1"/>
  <c r="D150"/>
  <c r="D151"/>
  <c r="D152"/>
  <c r="D153"/>
  <c r="D154"/>
  <c r="D155"/>
  <c r="D156"/>
  <c r="D157"/>
  <c r="D158"/>
  <c r="K137"/>
  <c r="K138"/>
  <c r="J137"/>
  <c r="H137" s="1"/>
  <c r="J138"/>
  <c r="H138" s="1"/>
  <c r="D137"/>
  <c r="D138"/>
  <c r="K136"/>
  <c r="J136"/>
  <c r="H136" s="1"/>
  <c r="D136"/>
  <c r="D148"/>
  <c r="J148"/>
  <c r="H148" s="1"/>
  <c r="K148"/>
  <c r="K135"/>
  <c r="J135"/>
  <c r="H135" s="1"/>
  <c r="D135"/>
  <c r="K129"/>
  <c r="K130"/>
  <c r="K132"/>
  <c r="K133"/>
  <c r="K134"/>
  <c r="K140"/>
  <c r="K141"/>
  <c r="K142"/>
  <c r="K143"/>
  <c r="K144"/>
  <c r="K145"/>
  <c r="K146"/>
  <c r="K147"/>
  <c r="K128"/>
  <c r="J129"/>
  <c r="H129" s="1"/>
  <c r="J130"/>
  <c r="H130" s="1"/>
  <c r="J132"/>
  <c r="J133"/>
  <c r="J134"/>
  <c r="H134" s="1"/>
  <c r="J140"/>
  <c r="J141"/>
  <c r="H141" s="1"/>
  <c r="J142"/>
  <c r="H142" s="1"/>
  <c r="J143"/>
  <c r="H143" s="1"/>
  <c r="J144"/>
  <c r="H144" s="1"/>
  <c r="J145"/>
  <c r="H145" s="1"/>
  <c r="J146"/>
  <c r="H146" s="1"/>
  <c r="J147"/>
  <c r="H147" s="1"/>
  <c r="J128"/>
  <c r="H128" s="1"/>
  <c r="D129"/>
  <c r="D130"/>
  <c r="D132"/>
  <c r="D133"/>
  <c r="D134"/>
  <c r="D140"/>
  <c r="D141"/>
  <c r="D142"/>
  <c r="D143"/>
  <c r="D144"/>
  <c r="D145"/>
  <c r="D146"/>
  <c r="D147"/>
  <c r="D128"/>
  <c r="D139" l="1"/>
  <c r="H140"/>
  <c r="H139" s="1"/>
  <c r="J139"/>
  <c r="K139"/>
  <c r="K131"/>
  <c r="H133"/>
  <c r="J131"/>
  <c r="O135"/>
  <c r="O137"/>
  <c r="E127"/>
  <c r="O157"/>
  <c r="D160"/>
  <c r="K160"/>
  <c r="O162"/>
  <c r="P160"/>
  <c r="O169"/>
  <c r="O262"/>
  <c r="O136"/>
  <c r="O163"/>
  <c r="O170"/>
  <c r="O168"/>
  <c r="O138"/>
  <c r="O150"/>
  <c r="O155"/>
  <c r="O153"/>
  <c r="K164"/>
  <c r="D171"/>
  <c r="P164"/>
  <c r="H164"/>
  <c r="O158"/>
  <c r="O156"/>
  <c r="O154"/>
  <c r="O152"/>
  <c r="O151"/>
  <c r="O148"/>
  <c r="P131"/>
  <c r="E126"/>
  <c r="L127"/>
  <c r="G127"/>
  <c r="G126" s="1"/>
  <c r="N127"/>
  <c r="I127"/>
  <c r="I126" s="1"/>
  <c r="D164"/>
  <c r="K171"/>
  <c r="J160"/>
  <c r="J164"/>
  <c r="H160"/>
  <c r="H171"/>
  <c r="J171"/>
  <c r="D131"/>
  <c r="H132"/>
  <c r="K260"/>
  <c r="K259"/>
  <c r="J260"/>
  <c r="H260" s="1"/>
  <c r="J259"/>
  <c r="H259" s="1"/>
  <c r="E258"/>
  <c r="G258"/>
  <c r="L258"/>
  <c r="N258"/>
  <c r="D260"/>
  <c r="D259"/>
  <c r="K256"/>
  <c r="K255" s="1"/>
  <c r="J256"/>
  <c r="D256"/>
  <c r="D255" s="1"/>
  <c r="E249"/>
  <c r="G249"/>
  <c r="I249"/>
  <c r="L249"/>
  <c r="K254"/>
  <c r="J254"/>
  <c r="H254" s="1"/>
  <c r="D254"/>
  <c r="K251"/>
  <c r="K252"/>
  <c r="K253"/>
  <c r="K250"/>
  <c r="J251"/>
  <c r="J252"/>
  <c r="H252" s="1"/>
  <c r="J253"/>
  <c r="H253" s="1"/>
  <c r="J250"/>
  <c r="H250" s="1"/>
  <c r="H251"/>
  <c r="D251"/>
  <c r="D252"/>
  <c r="D253"/>
  <c r="D250"/>
  <c r="E245"/>
  <c r="G245"/>
  <c r="I245"/>
  <c r="L245"/>
  <c r="N245"/>
  <c r="K247"/>
  <c r="K246"/>
  <c r="J247"/>
  <c r="H247" s="1"/>
  <c r="J246"/>
  <c r="H246" s="1"/>
  <c r="D247"/>
  <c r="D246"/>
  <c r="E240"/>
  <c r="G240"/>
  <c r="I240"/>
  <c r="L240"/>
  <c r="N240"/>
  <c r="K242"/>
  <c r="K243"/>
  <c r="K244"/>
  <c r="K241"/>
  <c r="J242"/>
  <c r="J243"/>
  <c r="H243" s="1"/>
  <c r="J244"/>
  <c r="H244" s="1"/>
  <c r="J241"/>
  <c r="H241" s="1"/>
  <c r="H242"/>
  <c r="D242"/>
  <c r="D243"/>
  <c r="D244"/>
  <c r="D241"/>
  <c r="K234"/>
  <c r="K235"/>
  <c r="K236"/>
  <c r="K237"/>
  <c r="K238"/>
  <c r="K239"/>
  <c r="K233"/>
  <c r="J234"/>
  <c r="H234" s="1"/>
  <c r="J235"/>
  <c r="H235" s="1"/>
  <c r="J236"/>
  <c r="H236" s="1"/>
  <c r="J237"/>
  <c r="H237" s="1"/>
  <c r="J238"/>
  <c r="H238" s="1"/>
  <c r="J239"/>
  <c r="H239" s="1"/>
  <c r="J233"/>
  <c r="H233" s="1"/>
  <c r="D234"/>
  <c r="D235"/>
  <c r="D236"/>
  <c r="D237"/>
  <c r="D238"/>
  <c r="D239"/>
  <c r="D233"/>
  <c r="E232"/>
  <c r="G232"/>
  <c r="I232"/>
  <c r="L232"/>
  <c r="N232"/>
  <c r="E229"/>
  <c r="G229"/>
  <c r="L229"/>
  <c r="N229"/>
  <c r="K231"/>
  <c r="J231"/>
  <c r="H231" s="1"/>
  <c r="D231"/>
  <c r="K230"/>
  <c r="J230"/>
  <c r="D230"/>
  <c r="E224"/>
  <c r="G224"/>
  <c r="I224"/>
  <c r="L224"/>
  <c r="N224"/>
  <c r="K226"/>
  <c r="K227"/>
  <c r="K225"/>
  <c r="J226"/>
  <c r="H226" s="1"/>
  <c r="J227"/>
  <c r="H227" s="1"/>
  <c r="J225"/>
  <c r="H225" s="1"/>
  <c r="D226"/>
  <c r="D227"/>
  <c r="D225"/>
  <c r="E198"/>
  <c r="G198"/>
  <c r="I198"/>
  <c r="L198"/>
  <c r="N198"/>
  <c r="E204"/>
  <c r="G204"/>
  <c r="I204"/>
  <c r="L204"/>
  <c r="N204"/>
  <c r="E219"/>
  <c r="G219"/>
  <c r="I219"/>
  <c r="L219"/>
  <c r="N219"/>
  <c r="K206"/>
  <c r="K207"/>
  <c r="K208"/>
  <c r="K209"/>
  <c r="K210"/>
  <c r="K211"/>
  <c r="K212"/>
  <c r="K213"/>
  <c r="K214"/>
  <c r="K215"/>
  <c r="K216"/>
  <c r="K218"/>
  <c r="K220"/>
  <c r="K221"/>
  <c r="K222"/>
  <c r="K223"/>
  <c r="K205"/>
  <c r="J206"/>
  <c r="H206" s="1"/>
  <c r="J207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5"/>
  <c r="H215" s="1"/>
  <c r="J216"/>
  <c r="H216" s="1"/>
  <c r="J218"/>
  <c r="H218" s="1"/>
  <c r="J220"/>
  <c r="H220" s="1"/>
  <c r="J221"/>
  <c r="H221" s="1"/>
  <c r="J222"/>
  <c r="H222" s="1"/>
  <c r="J223"/>
  <c r="H223" s="1"/>
  <c r="J205"/>
  <c r="H205" s="1"/>
  <c r="H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K203"/>
  <c r="K202"/>
  <c r="J202"/>
  <c r="H202" s="1"/>
  <c r="J203"/>
  <c r="H203" s="1"/>
  <c r="D202"/>
  <c r="D203"/>
  <c r="K200"/>
  <c r="K201"/>
  <c r="K199"/>
  <c r="J201"/>
  <c r="H201" s="1"/>
  <c r="J200"/>
  <c r="H200" s="1"/>
  <c r="J199"/>
  <c r="D200"/>
  <c r="D201"/>
  <c r="D199"/>
  <c r="I230" l="1"/>
  <c r="H230" s="1"/>
  <c r="H229" s="1"/>
  <c r="L126"/>
  <c r="P126" s="1"/>
  <c r="H256"/>
  <c r="H255" s="1"/>
  <c r="J255"/>
  <c r="D204"/>
  <c r="I248"/>
  <c r="E248"/>
  <c r="H131"/>
  <c r="H127" s="1"/>
  <c r="H126" s="1"/>
  <c r="L248"/>
  <c r="G248"/>
  <c r="O202"/>
  <c r="P255"/>
  <c r="J127"/>
  <c r="J126" s="1"/>
  <c r="O254"/>
  <c r="O203"/>
  <c r="P198"/>
  <c r="O231"/>
  <c r="P229"/>
  <c r="N248"/>
  <c r="P258"/>
  <c r="O201"/>
  <c r="K127"/>
  <c r="K126" s="1"/>
  <c r="D127"/>
  <c r="N126"/>
  <c r="P127"/>
  <c r="J258"/>
  <c r="K258"/>
  <c r="J249"/>
  <c r="H258"/>
  <c r="D258"/>
  <c r="D245"/>
  <c r="K249"/>
  <c r="K248" s="1"/>
  <c r="D249"/>
  <c r="H249"/>
  <c r="H245"/>
  <c r="K245"/>
  <c r="J245"/>
  <c r="G228"/>
  <c r="H240"/>
  <c r="J240"/>
  <c r="D240"/>
  <c r="K240"/>
  <c r="D198"/>
  <c r="D229"/>
  <c r="N228"/>
  <c r="E228"/>
  <c r="L228"/>
  <c r="I197"/>
  <c r="K229"/>
  <c r="K232"/>
  <c r="N197"/>
  <c r="K224"/>
  <c r="J229"/>
  <c r="D224"/>
  <c r="H224"/>
  <c r="D232"/>
  <c r="D228" s="1"/>
  <c r="J232"/>
  <c r="H232"/>
  <c r="J224"/>
  <c r="J198"/>
  <c r="K198"/>
  <c r="H204"/>
  <c r="J204"/>
  <c r="K204"/>
  <c r="G197"/>
  <c r="L197"/>
  <c r="E197"/>
  <c r="H219"/>
  <c r="J219"/>
  <c r="K219"/>
  <c r="D219"/>
  <c r="H199"/>
  <c r="H198" s="1"/>
  <c r="E177"/>
  <c r="G177"/>
  <c r="I177"/>
  <c r="L177"/>
  <c r="N177"/>
  <c r="K194"/>
  <c r="D194"/>
  <c r="K195"/>
  <c r="J195"/>
  <c r="H195" s="1"/>
  <c r="D195"/>
  <c r="E193"/>
  <c r="I193"/>
  <c r="L193"/>
  <c r="N193"/>
  <c r="K191"/>
  <c r="H191"/>
  <c r="D191"/>
  <c r="E184"/>
  <c r="G184"/>
  <c r="G183" s="1"/>
  <c r="I184"/>
  <c r="I183" s="1"/>
  <c r="L184"/>
  <c r="N184"/>
  <c r="K186"/>
  <c r="K187"/>
  <c r="K188"/>
  <c r="K189"/>
  <c r="K190"/>
  <c r="K192"/>
  <c r="K185"/>
  <c r="J186"/>
  <c r="H186" s="1"/>
  <c r="J187"/>
  <c r="H187" s="1"/>
  <c r="J188"/>
  <c r="H188" s="1"/>
  <c r="J189"/>
  <c r="H189" s="1"/>
  <c r="J190"/>
  <c r="H190" s="1"/>
  <c r="J192"/>
  <c r="H192" s="1"/>
  <c r="J185"/>
  <c r="H185" s="1"/>
  <c r="D186"/>
  <c r="D187"/>
  <c r="D188"/>
  <c r="D189"/>
  <c r="D190"/>
  <c r="D192"/>
  <c r="D185"/>
  <c r="K182"/>
  <c r="J182"/>
  <c r="H182" s="1"/>
  <c r="D182"/>
  <c r="K179"/>
  <c r="K180"/>
  <c r="K181"/>
  <c r="K178"/>
  <c r="J179"/>
  <c r="J180"/>
  <c r="H180" s="1"/>
  <c r="J181"/>
  <c r="J178"/>
  <c r="H178" s="1"/>
  <c r="H179"/>
  <c r="H181"/>
  <c r="D179"/>
  <c r="D180"/>
  <c r="D181"/>
  <c r="D178"/>
  <c r="E114"/>
  <c r="G114"/>
  <c r="I114"/>
  <c r="L114"/>
  <c r="N114"/>
  <c r="P120"/>
  <c r="P121"/>
  <c r="P122"/>
  <c r="P103"/>
  <c r="P104"/>
  <c r="P108"/>
  <c r="P110"/>
  <c r="R90"/>
  <c r="R94"/>
  <c r="K124"/>
  <c r="K123" s="1"/>
  <c r="J124"/>
  <c r="H124" s="1"/>
  <c r="H123" s="1"/>
  <c r="E123"/>
  <c r="G123"/>
  <c r="I123"/>
  <c r="L123"/>
  <c r="N123"/>
  <c r="D124"/>
  <c r="D120"/>
  <c r="D121"/>
  <c r="D122"/>
  <c r="K120"/>
  <c r="K121"/>
  <c r="K122"/>
  <c r="H120"/>
  <c r="H121"/>
  <c r="H122"/>
  <c r="K116"/>
  <c r="K117"/>
  <c r="K118"/>
  <c r="K115"/>
  <c r="J116"/>
  <c r="H116" s="1"/>
  <c r="J117"/>
  <c r="H117" s="1"/>
  <c r="J118"/>
  <c r="H118" s="1"/>
  <c r="J115"/>
  <c r="H115" s="1"/>
  <c r="D116"/>
  <c r="D117"/>
  <c r="D118"/>
  <c r="D115"/>
  <c r="K108"/>
  <c r="K107"/>
  <c r="K109"/>
  <c r="K110"/>
  <c r="K111"/>
  <c r="K106"/>
  <c r="J109"/>
  <c r="H109" s="1"/>
  <c r="J110"/>
  <c r="H110" s="1"/>
  <c r="J111"/>
  <c r="H111" s="1"/>
  <c r="D109"/>
  <c r="D110"/>
  <c r="D111"/>
  <c r="E105"/>
  <c r="I105"/>
  <c r="L105"/>
  <c r="N105"/>
  <c r="O224" l="1"/>
  <c r="P248"/>
  <c r="D184"/>
  <c r="D183" s="1"/>
  <c r="H248"/>
  <c r="I229"/>
  <c r="L183"/>
  <c r="P193"/>
  <c r="O245"/>
  <c r="H197"/>
  <c r="K105"/>
  <c r="J197"/>
  <c r="D114"/>
  <c r="O121"/>
  <c r="O122"/>
  <c r="O120"/>
  <c r="D123"/>
  <c r="D177"/>
  <c r="D193"/>
  <c r="D248"/>
  <c r="O182"/>
  <c r="E261"/>
  <c r="L261"/>
  <c r="G261"/>
  <c r="O191"/>
  <c r="O258"/>
  <c r="N183"/>
  <c r="N261"/>
  <c r="O240"/>
  <c r="P228"/>
  <c r="P197"/>
  <c r="E183"/>
  <c r="P184"/>
  <c r="O127"/>
  <c r="D126"/>
  <c r="O126" s="1"/>
  <c r="J248"/>
  <c r="K197"/>
  <c r="D197"/>
  <c r="G193"/>
  <c r="G176" s="1"/>
  <c r="K193"/>
  <c r="J228"/>
  <c r="K228"/>
  <c r="O228" s="1"/>
  <c r="H228"/>
  <c r="J194"/>
  <c r="H194" s="1"/>
  <c r="H193" s="1"/>
  <c r="J123"/>
  <c r="O219"/>
  <c r="K177"/>
  <c r="H177"/>
  <c r="J177"/>
  <c r="I176"/>
  <c r="K184"/>
  <c r="K183" s="1"/>
  <c r="H184"/>
  <c r="H183" s="1"/>
  <c r="J184"/>
  <c r="J183" s="1"/>
  <c r="P114"/>
  <c r="E113"/>
  <c r="I113"/>
  <c r="P105"/>
  <c r="H114"/>
  <c r="H113" s="1"/>
  <c r="J114"/>
  <c r="K114"/>
  <c r="K113" s="1"/>
  <c r="L113"/>
  <c r="G113"/>
  <c r="N113"/>
  <c r="D103"/>
  <c r="D104"/>
  <c r="K103"/>
  <c r="K104"/>
  <c r="J103"/>
  <c r="H103" s="1"/>
  <c r="J104"/>
  <c r="H104" s="1"/>
  <c r="E97"/>
  <c r="E96" s="1"/>
  <c r="G97"/>
  <c r="G96" s="1"/>
  <c r="I97"/>
  <c r="I96" s="1"/>
  <c r="L97"/>
  <c r="N97"/>
  <c r="J107"/>
  <c r="H107" s="1"/>
  <c r="J108"/>
  <c r="H108" s="1"/>
  <c r="J106"/>
  <c r="H106" s="1"/>
  <c r="D107"/>
  <c r="D108"/>
  <c r="D106"/>
  <c r="K99"/>
  <c r="K100"/>
  <c r="K101"/>
  <c r="K102"/>
  <c r="K98"/>
  <c r="J99"/>
  <c r="H99" s="1"/>
  <c r="J100"/>
  <c r="J101"/>
  <c r="H101" s="1"/>
  <c r="J102"/>
  <c r="H102" s="1"/>
  <c r="J98"/>
  <c r="H98" s="1"/>
  <c r="H100"/>
  <c r="D99"/>
  <c r="D100"/>
  <c r="D101"/>
  <c r="D102"/>
  <c r="D98"/>
  <c r="E93"/>
  <c r="I93"/>
  <c r="L93"/>
  <c r="E91"/>
  <c r="I91"/>
  <c r="L91"/>
  <c r="N91"/>
  <c r="I89"/>
  <c r="L89"/>
  <c r="N89"/>
  <c r="E89"/>
  <c r="G89"/>
  <c r="K89"/>
  <c r="K92"/>
  <c r="K91" s="1"/>
  <c r="J90"/>
  <c r="J89" s="1"/>
  <c r="J92"/>
  <c r="J91" s="1"/>
  <c r="J94"/>
  <c r="J93" s="1"/>
  <c r="J78"/>
  <c r="H78" s="1"/>
  <c r="J79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H79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J74"/>
  <c r="H74" s="1"/>
  <c r="J75"/>
  <c r="H75" s="1"/>
  <c r="J70"/>
  <c r="H73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3" l="1"/>
  <c r="L176"/>
  <c r="O104"/>
  <c r="H261"/>
  <c r="I228"/>
  <c r="L69"/>
  <c r="D113"/>
  <c r="D261"/>
  <c r="O248"/>
  <c r="K97"/>
  <c r="K96" s="1"/>
  <c r="P261"/>
  <c r="D93"/>
  <c r="D88" s="1"/>
  <c r="E176"/>
  <c r="N176"/>
  <c r="K261"/>
  <c r="J261"/>
  <c r="O103"/>
  <c r="J113"/>
  <c r="O197"/>
  <c r="J193"/>
  <c r="J176" s="1"/>
  <c r="H176"/>
  <c r="K176"/>
  <c r="D176"/>
  <c r="P113"/>
  <c r="R93"/>
  <c r="R89"/>
  <c r="L96"/>
  <c r="P97"/>
  <c r="N96"/>
  <c r="O113"/>
  <c r="G88"/>
  <c r="I88"/>
  <c r="H105"/>
  <c r="H94"/>
  <c r="H93" s="1"/>
  <c r="N88"/>
  <c r="D105"/>
  <c r="J105"/>
  <c r="H97"/>
  <c r="D97"/>
  <c r="J97"/>
  <c r="H90"/>
  <c r="H89" s="1"/>
  <c r="J88"/>
  <c r="L88"/>
  <c r="K88"/>
  <c r="H92"/>
  <c r="H91" s="1"/>
  <c r="E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H58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61"/>
  <c r="P176"/>
  <c r="P69"/>
  <c r="I261"/>
  <c r="P96"/>
  <c r="O88"/>
  <c r="D52"/>
  <c r="O54"/>
  <c r="O176"/>
  <c r="D96"/>
  <c r="O96" s="1"/>
  <c r="J96"/>
  <c r="H96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K5" s="1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O5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20" l="1"/>
  <c r="O221"/>
  <c r="O222"/>
  <c r="O223"/>
  <c r="O111"/>
  <c r="O41" l="1"/>
  <c r="O42"/>
  <c r="O226" l="1"/>
  <c r="O227"/>
  <c r="O253" l="1"/>
  <c r="O10"/>
  <c r="O107" l="1"/>
  <c r="O242"/>
  <c r="O143"/>
  <c r="O144"/>
  <c r="O145"/>
  <c r="O142"/>
  <c r="O256" l="1"/>
  <c r="O230"/>
  <c r="O229" l="1"/>
  <c r="O225"/>
  <c r="O215"/>
  <c r="O216"/>
  <c r="O218"/>
  <c r="O206"/>
  <c r="O207"/>
  <c r="O208"/>
  <c r="O209"/>
  <c r="O210"/>
  <c r="O211"/>
  <c r="O199"/>
  <c r="O200"/>
  <c r="O205"/>
  <c r="O212"/>
  <c r="O213"/>
  <c r="O214"/>
  <c r="O194"/>
  <c r="O195"/>
  <c r="O185"/>
  <c r="O186"/>
  <c r="O187"/>
  <c r="O188"/>
  <c r="O189"/>
  <c r="O190"/>
  <c r="O192"/>
  <c r="O232" l="1"/>
  <c r="O255"/>
  <c r="O249"/>
  <c r="O204"/>
  <c r="O193"/>
  <c r="O184"/>
  <c r="O183"/>
  <c r="O177"/>
  <c r="O178"/>
  <c r="O179"/>
  <c r="O180"/>
  <c r="O181"/>
  <c r="O173"/>
  <c r="O174"/>
  <c r="O161"/>
  <c r="O165"/>
  <c r="O166"/>
  <c r="O167"/>
  <c r="O172"/>
  <c r="O159"/>
  <c r="O164" l="1"/>
  <c r="O160"/>
  <c r="O171"/>
  <c r="O146"/>
  <c r="O147"/>
  <c r="O140"/>
  <c r="O141"/>
  <c r="O130"/>
  <c r="O124"/>
  <c r="O115"/>
  <c r="O109"/>
  <c r="O108"/>
  <c r="O102"/>
  <c r="O99"/>
  <c r="O100"/>
  <c r="O101"/>
  <c r="O105" l="1"/>
  <c r="O123"/>
  <c r="O114"/>
  <c r="O97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60"/>
  <c r="O259"/>
  <c r="O252"/>
  <c r="O251"/>
  <c r="O247"/>
  <c r="O246"/>
  <c r="O244"/>
  <c r="O243"/>
  <c r="O241"/>
  <c r="O239"/>
  <c r="O237"/>
  <c r="O233"/>
  <c r="O139"/>
  <c r="O134"/>
  <c r="O133"/>
  <c r="O132"/>
  <c r="O131"/>
  <c r="O129"/>
  <c r="O128"/>
  <c r="O118"/>
  <c r="O117"/>
  <c r="O116"/>
  <c r="O110"/>
  <c r="O106"/>
  <c r="O98"/>
  <c r="O94"/>
  <c r="O93" s="1"/>
  <c r="O81"/>
  <c r="O76"/>
  <c r="O75"/>
  <c r="O74"/>
  <c r="O73"/>
  <c r="O72"/>
  <c r="O71"/>
  <c r="O70"/>
  <c r="O51"/>
  <c r="O46"/>
  <c r="O45"/>
  <c r="O40"/>
  <c r="O235" l="1"/>
  <c r="O238"/>
  <c r="O234"/>
  <c r="O43"/>
  <c r="O44"/>
  <c r="O50"/>
  <c r="O250"/>
  <c r="O236"/>
  <c r="O198" l="1"/>
</calcChain>
</file>

<file path=xl/sharedStrings.xml><?xml version="1.0" encoding="utf-8"?>
<sst xmlns="http://schemas.openxmlformats.org/spreadsheetml/2006/main" count="694" uniqueCount="458">
  <si>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</si>
  <si>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</si>
  <si>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</si>
  <si>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</si>
  <si>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</si>
  <si>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</si>
  <si>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</si>
  <si>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</si>
  <si>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</si>
  <si>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</si>
  <si>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</si>
  <si>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</si>
  <si>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</si>
  <si>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</si>
  <si>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</si>
  <si>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</si>
  <si>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</si>
  <si>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</si>
  <si>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</si>
  <si>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</si>
  <si>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</si>
  <si>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</si>
  <si>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</si>
  <si>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</si>
  <si>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</si>
  <si>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</si>
  <si>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</si>
  <si>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</si>
  <si>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</si>
  <si>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</si>
  <si>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</si>
  <si>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</si>
  <si>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</si>
  <si>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</si>
  <si>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</si>
  <si>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</si>
  <si>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</si>
  <si>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</si>
  <si>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</si>
  <si>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</si>
  <si>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</si>
  <si>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</si>
  <si>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</si>
  <si>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</si>
  <si>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</si>
  <si>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</si>
  <si>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</si>
  <si>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</si>
  <si>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</si>
  <si>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</si>
  <si>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</si>
  <si>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</si>
  <si>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</si>
  <si>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</si>
  <si>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</si>
  <si>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</si>
  <si>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</si>
  <si>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</si>
  <si>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</si>
  <si>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</si>
  <si>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</si>
  <si>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</si>
  <si>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</si>
  <si>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</si>
  <si>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</si>
  <si>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</si>
  <si>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</si>
  <si>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</si>
  <si>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</si>
  <si>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</si>
  <si>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</si>
  <si>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</si>
  <si>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</si>
  <si>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</si>
  <si>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</si>
  <si>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</si>
  <si>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</si>
  <si>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</si>
  <si>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</si>
  <si>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</si>
  <si>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</si>
  <si>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</si>
  <si>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</si>
  <si>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</si>
  <si>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</si>
  <si>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</si>
  <si>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</si>
  <si>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</si>
  <si>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</si>
  <si>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</si>
  <si>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</si>
  <si>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</si>
  <si>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</si>
  <si>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</si>
  <si>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</si>
  <si>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</si>
  <si>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</si>
  <si>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</si>
  <si>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</si>
  <si>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</si>
  <si>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</si>
  <si>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</si>
  <si>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</si>
  <si>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</si>
  <si>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</si>
  <si>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</si>
  <si>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</si>
  <si>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</si>
  <si>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</si>
  <si>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</si>
  <si>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</si>
  <si>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</si>
  <si>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</si>
  <si>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</si>
  <si>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</si>
  <si>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</si>
  <si>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</si>
  <si>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</si>
  <si>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</si>
  <si>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</si>
  <si>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</si>
  <si>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</si>
  <si>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</si>
  <si>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</si>
  <si>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</si>
  <si>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</si>
  <si>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</si>
  <si>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</si>
  <si>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</si>
  <si>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</si>
  <si>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</si>
  <si>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</si>
  <si>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</si>
  <si>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</si>
  <si>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</si>
  <si>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</si>
  <si>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</si>
  <si>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</si>
  <si>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</si>
  <si>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</si>
  <si>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</si>
  <si>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</si>
  <si>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</si>
  <si>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</si>
  <si>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</si>
  <si>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</si>
  <si>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</si>
  <si>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</si>
  <si>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</si>
  <si>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</si>
  <si>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</si>
  <si>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</si>
  <si>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</si>
  <si>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</si>
  <si>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</si>
  <si>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</si>
  <si>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</si>
  <si>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</si>
  <si>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</si>
  <si>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</si>
  <si>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</si>
  <si>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</si>
  <si>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</si>
  <si>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</si>
  <si>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</si>
  <si>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</si>
  <si>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</si>
  <si>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</si>
  <si>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</si>
  <si>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</si>
  <si>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</si>
  <si>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</si>
  <si>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</si>
  <si>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</si>
  <si>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</si>
  <si>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</si>
  <si>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</si>
  <si>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</si>
  <si>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</si>
  <si>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</si>
  <si>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</si>
  <si>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</si>
  <si>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</si>
  <si>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</si>
  <si>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</si>
  <si>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</si>
  <si>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</si>
  <si>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</si>
  <si>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</si>
  <si>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</si>
  <si>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</si>
  <si>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</si>
  <si>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</si>
  <si>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</si>
  <si>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</si>
  <si>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</si>
  <si>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</si>
  <si>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</si>
  <si>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</si>
  <si>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</si>
  <si>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</si>
  <si>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</si>
  <si>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</si>
  <si>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</si>
  <si>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</si>
  <si>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</si>
  <si>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</si>
  <si>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</si>
  <si>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</si>
  <si>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</si>
  <si>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</si>
  <si>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</si>
  <si>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</si>
  <si>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</si>
  <si>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</si>
  <si>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</si>
  <si>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</si>
  <si>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</si>
  <si>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</si>
  <si>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</si>
  <si>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</si>
  <si>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</si>
  <si>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</si>
  <si>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</si>
  <si>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</si>
  <si>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</si>
  <si>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</si>
  <si>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</si>
  <si>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</si>
  <si>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</si>
  <si>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</si>
  <si>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</si>
  <si>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</si>
  <si>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</si>
  <si>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</si>
  <si>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</si>
  <si>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</si>
  <si>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</si>
  <si>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</si>
  <si>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</si>
  <si>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</si>
  <si>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</si>
  <si>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</si>
  <si>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</si>
  <si>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</si>
  <si>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</si>
  <si>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</si>
  <si>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</si>
  <si>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</si>
  <si>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</si>
  <si>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</si>
  <si>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</si>
  <si>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</si>
  <si>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</si>
  <si>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</si>
  <si>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</si>
  <si>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</si>
  <si>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</si>
  <si>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</si>
  <si>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</si>
  <si>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</si>
  <si>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</si>
  <si>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</si>
  <si>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</si>
  <si>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</si>
  <si>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</si>
  <si>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</si>
  <si>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</si>
  <si>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</si>
  <si>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</si>
  <si>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</si>
  <si>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</si>
  <si>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</si>
  <si>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</si>
  <si>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</si>
  <si>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</si>
  <si>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</si>
  <si>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</si>
  <si>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</si>
  <si>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</si>
  <si>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</si>
  <si>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</si>
  <si>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</si>
  <si>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</si>
  <si>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</si>
  <si>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</si>
  <si>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</si>
  <si>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</si>
  <si>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</si>
  <si>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</si>
  <si>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</si>
  <si>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</si>
  <si>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</si>
  <si>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</si>
  <si>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</si>
  <si>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</si>
  <si>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</si>
  <si>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</si>
  <si>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</si>
  <si>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</si>
  <si>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</si>
  <si>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</si>
  <si>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</si>
  <si>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</si>
  <si>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</si>
  <si>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</si>
  <si>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</si>
  <si>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</si>
  <si>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</si>
  <si>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</si>
  <si>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</si>
  <si>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</si>
  <si>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</si>
  <si>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</si>
  <si>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</si>
  <si>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</si>
  <si>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</si>
  <si>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</si>
  <si>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</si>
  <si>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</si>
  <si>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</si>
  <si>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</si>
  <si>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</si>
  <si>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</si>
  <si>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</si>
  <si>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</si>
  <si>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</si>
  <si>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</si>
  <si>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</si>
  <si>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</si>
  <si>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</si>
  <si>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</si>
  <si>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</si>
  <si>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</si>
  <si>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</si>
  <si>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</si>
  <si>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</si>
  <si>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</si>
  <si>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</si>
  <si>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</si>
  <si>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</si>
  <si>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</si>
  <si>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</si>
  <si>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</si>
  <si>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</si>
  <si>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</si>
  <si>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</si>
  <si>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</si>
  <si>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</si>
  <si>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</si>
  <si>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</si>
  <si>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</si>
  <si>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</si>
  <si>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</si>
  <si>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</si>
  <si>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</si>
  <si>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</si>
  <si>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</si>
  <si>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</si>
  <si>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</si>
  <si>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</si>
  <si>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</si>
  <si>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</si>
  <si>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</si>
  <si>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</si>
  <si>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</si>
  <si>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</si>
  <si>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</si>
  <si>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</si>
  <si>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</si>
  <si>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</si>
  <si>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</si>
  <si>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</si>
  <si>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</si>
  <si>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</si>
  <si>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</si>
  <si>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</si>
  <si>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</si>
  <si>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</si>
  <si>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</si>
  <si>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</si>
  <si>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</si>
  <si>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</si>
  <si>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</si>
  <si>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</si>
  <si>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</si>
  <si>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</si>
  <si>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</si>
  <si>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</si>
  <si>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</si>
  <si>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</si>
  <si>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</si>
  <si>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</si>
  <si>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</si>
  <si>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</si>
  <si>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</si>
  <si>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</si>
  <si>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</si>
  <si>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</si>
  <si>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</si>
  <si>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</si>
  <si>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</si>
  <si>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</si>
  <si>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</si>
  <si>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</si>
  <si>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</si>
  <si>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</si>
  <si>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</si>
  <si>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</si>
  <si>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</si>
  <si>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</si>
  <si>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</si>
  <si>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</si>
  <si>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</si>
  <si>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</si>
  <si>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</si>
  <si>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</si>
  <si>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</si>
  <si>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</si>
  <si>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</si>
  <si>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</si>
  <si>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</si>
  <si>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</si>
  <si>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</si>
  <si>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</si>
  <si>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</si>
  <si>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</si>
  <si>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</si>
  <si>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</si>
  <si>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</si>
  <si>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</si>
  <si>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</si>
  <si>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</si>
  <si>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</si>
  <si>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</si>
  <si>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</si>
  <si>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</si>
  <si>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</si>
  <si>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</si>
  <si>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</si>
  <si>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</si>
  <si>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</si>
  <si>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</si>
  <si>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</si>
  <si>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</si>
  <si>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</si>
  <si>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</si>
  <si>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</si>
  <si>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</si>
  <si>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</si>
  <si>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</si>
  <si>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</si>
  <si>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</si>
  <si>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</si>
  <si>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</si>
  <si>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</si>
  <si>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Отчет о ходе исполнения комплексного плана (сетевого графика) на 01.06.2018 года по реализации  муниципальных  программ города Нефтеюганска</t>
  </si>
  <si>
    <t>Кассовый расход на 01.06.2018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</si>
</sst>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3"/>
  <sheetViews>
    <sheetView tabSelected="1" zoomScale="70" zoomScaleNormal="70" zoomScaleSheetLayoutView="70" zoomScalePageLayoutView="80" workbookViewId="0">
      <selection activeCell="K2" sqref="K2:N2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6" style="4" customWidth="1"/>
    <col min="7" max="7" width="21.8554687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3.7109375" style="7" customWidth="1"/>
    <col min="12" max="12" width="23.42578125" style="7" customWidth="1"/>
    <col min="13" max="13" width="27.85546875" style="7" customWidth="1"/>
    <col min="14" max="14" width="22.28515625" style="7" customWidth="1"/>
    <col min="15" max="15" width="14.28515625" style="8" customWidth="1"/>
    <col min="16" max="16" width="16.28515625" style="8" customWidth="1"/>
    <col min="17" max="17" width="18.140625" style="8" customWidth="1"/>
    <col min="18" max="18" width="12.42578125" style="8" customWidth="1"/>
    <col min="19" max="16384" width="9.140625" style="4"/>
  </cols>
  <sheetData>
    <row r="1" spans="1:18" s="5" customFormat="1" ht="62.25" customHeight="1">
      <c r="A1" s="116" t="s">
        <v>456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1" customFormat="1" ht="36" customHeight="1">
      <c r="A2" s="118" t="s">
        <v>1</v>
      </c>
      <c r="B2" s="79" t="s">
        <v>455</v>
      </c>
      <c r="C2" s="120" t="s">
        <v>106</v>
      </c>
      <c r="D2" s="122" t="s">
        <v>452</v>
      </c>
      <c r="E2" s="122"/>
      <c r="F2" s="122"/>
      <c r="G2" s="122"/>
      <c r="H2" s="122" t="s">
        <v>448</v>
      </c>
      <c r="I2" s="122"/>
      <c r="J2" s="122"/>
      <c r="K2" s="123" t="s">
        <v>457</v>
      </c>
      <c r="L2" s="123"/>
      <c r="M2" s="123"/>
      <c r="N2" s="123"/>
      <c r="O2" s="124" t="s">
        <v>35</v>
      </c>
      <c r="P2" s="125"/>
      <c r="Q2" s="125"/>
      <c r="R2" s="126"/>
    </row>
    <row r="3" spans="1:18" s="1" customFormat="1" ht="39.75" customHeight="1">
      <c r="A3" s="119"/>
      <c r="B3" s="90" t="s">
        <v>454</v>
      </c>
      <c r="C3" s="121"/>
      <c r="D3" s="83" t="s">
        <v>264</v>
      </c>
      <c r="E3" s="83" t="s">
        <v>265</v>
      </c>
      <c r="F3" s="83" t="s">
        <v>453</v>
      </c>
      <c r="G3" s="83" t="s">
        <v>266</v>
      </c>
      <c r="H3" s="83" t="s">
        <v>264</v>
      </c>
      <c r="I3" s="83" t="s">
        <v>265</v>
      </c>
      <c r="J3" s="83" t="s">
        <v>266</v>
      </c>
      <c r="K3" s="83" t="s">
        <v>264</v>
      </c>
      <c r="L3" s="83" t="s">
        <v>265</v>
      </c>
      <c r="M3" s="83" t="s">
        <v>453</v>
      </c>
      <c r="N3" s="83" t="s">
        <v>266</v>
      </c>
      <c r="O3" s="84" t="s">
        <v>264</v>
      </c>
      <c r="P3" s="84" t="s">
        <v>265</v>
      </c>
      <c r="Q3" s="84" t="s">
        <v>453</v>
      </c>
      <c r="R3" s="83" t="s">
        <v>266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13" t="s">
        <v>267</v>
      </c>
      <c r="B5" s="114"/>
      <c r="C5" s="115"/>
      <c r="D5" s="85">
        <f>D7+D49+D69+D88+D96+D113+D176+D197+D224+D228+D240+D245+D248+D258+D126+D262</f>
        <v>7481818373</v>
      </c>
      <c r="E5" s="85">
        <f t="shared" ref="E5:N5" si="0">E7+E49+E69+E88+E96+E113+E176+E197+E224+E228+E240+E245+E248+E258+E126+E262</f>
        <v>3634704616</v>
      </c>
      <c r="F5" s="85"/>
      <c r="G5" s="85">
        <f t="shared" si="0"/>
        <v>3856777657</v>
      </c>
      <c r="H5" s="85">
        <f t="shared" si="0"/>
        <v>5644190114.9799995</v>
      </c>
      <c r="I5" s="85">
        <f t="shared" si="0"/>
        <v>3053395540.0799999</v>
      </c>
      <c r="J5" s="85">
        <f t="shared" si="0"/>
        <v>2601358323.1800003</v>
      </c>
      <c r="K5" s="85">
        <f t="shared" si="0"/>
        <v>5354668572.96</v>
      </c>
      <c r="L5" s="85">
        <f t="shared" si="0"/>
        <v>2752967457.7800007</v>
      </c>
      <c r="M5" s="85"/>
      <c r="N5" s="85">
        <f t="shared" si="0"/>
        <v>2601358323.1800003</v>
      </c>
      <c r="O5" s="86">
        <f>K5/D5*100</f>
        <v>71.569079948313785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12" t="s">
        <v>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s="2" customFormat="1" ht="48" hidden="1" customHeight="1">
      <c r="A7" s="23">
        <v>1</v>
      </c>
      <c r="B7" s="110" t="s">
        <v>34</v>
      </c>
      <c r="C7" s="110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110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268</v>
      </c>
      <c r="B18" s="76" t="s">
        <v>436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437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95" t="s">
        <v>126</v>
      </c>
      <c r="B30" s="111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95"/>
      <c r="B31" s="111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449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95" t="s">
        <v>130</v>
      </c>
      <c r="B34" s="111" t="s">
        <v>128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95"/>
      <c r="B35" s="111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95"/>
      <c r="B36" s="111"/>
      <c r="C36" s="26" t="s">
        <v>53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95"/>
      <c r="B37" s="111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95"/>
      <c r="B38" s="111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95"/>
      <c r="B39" s="111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450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63</v>
      </c>
      <c r="B49" s="97" t="s">
        <v>49</v>
      </c>
      <c r="C49" s="97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142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275</v>
      </c>
      <c r="B55" s="76" t="s">
        <v>438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283</v>
      </c>
      <c r="B63" s="76" t="s">
        <v>447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439</v>
      </c>
      <c r="B66" s="53" t="s">
        <v>245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30" t="s">
        <v>287</v>
      </c>
      <c r="B67" s="130"/>
      <c r="C67" s="130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31" t="s">
        <v>19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s="2" customFormat="1" ht="45.75" hidden="1" customHeight="1">
      <c r="A69" s="23" t="s">
        <v>288</v>
      </c>
      <c r="B69" s="128" t="s">
        <v>40</v>
      </c>
      <c r="C69" s="129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289</v>
      </c>
      <c r="B70" s="76" t="s">
        <v>139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290</v>
      </c>
      <c r="B71" s="76" t="s">
        <v>151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291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292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293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294</v>
      </c>
      <c r="B75" s="76" t="s">
        <v>152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295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296</v>
      </c>
      <c r="B77" s="76" t="s">
        <v>154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297</v>
      </c>
      <c r="B78" s="76" t="s">
        <v>155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298</v>
      </c>
      <c r="B79" s="76" t="s">
        <v>156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299</v>
      </c>
      <c r="B80" s="76" t="s">
        <v>157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300</v>
      </c>
      <c r="B81" s="76" t="s">
        <v>158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301</v>
      </c>
      <c r="B82" s="76" t="s">
        <v>159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302</v>
      </c>
      <c r="B83" s="76" t="s">
        <v>160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303</v>
      </c>
      <c r="B84" s="76" t="s">
        <v>161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304</v>
      </c>
      <c r="B85" s="76" t="s">
        <v>105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305</v>
      </c>
      <c r="B86" s="76" t="s">
        <v>66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27" t="s">
        <v>18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74"/>
      <c r="Q87" s="91"/>
      <c r="R87" s="89"/>
    </row>
    <row r="88" spans="1:18" s="2" customFormat="1" ht="48" customHeight="1">
      <c r="A88" s="23" t="s">
        <v>306</v>
      </c>
      <c r="B88" s="97" t="s">
        <v>44</v>
      </c>
      <c r="C88" s="97"/>
      <c r="D88" s="20">
        <f>D89+D91+D93</f>
        <v>59995800</v>
      </c>
      <c r="E88" s="20">
        <f t="shared" ref="E88:N88" si="46">E89+E91+E93</f>
        <v>0</v>
      </c>
      <c r="F88" s="20">
        <v>0</v>
      </c>
      <c r="G88" s="20">
        <f t="shared" si="46"/>
        <v>59995800</v>
      </c>
      <c r="H88" s="20">
        <f t="shared" si="46"/>
        <v>27759538.899999999</v>
      </c>
      <c r="I88" s="20">
        <f t="shared" si="46"/>
        <v>0</v>
      </c>
      <c r="J88" s="20">
        <f t="shared" si="46"/>
        <v>27759538.899999999</v>
      </c>
      <c r="K88" s="20">
        <f t="shared" si="46"/>
        <v>27759538.899999999</v>
      </c>
      <c r="L88" s="20">
        <f t="shared" si="46"/>
        <v>0</v>
      </c>
      <c r="M88" s="20">
        <v>0</v>
      </c>
      <c r="N88" s="20">
        <f t="shared" si="46"/>
        <v>27759538.899999999</v>
      </c>
      <c r="O88" s="30">
        <f>K88/D88*100</f>
        <v>46.269137006257097</v>
      </c>
      <c r="P88" s="25">
        <v>0</v>
      </c>
      <c r="Q88" s="20">
        <v>0</v>
      </c>
      <c r="R88" s="24">
        <f>N88/G88*100</f>
        <v>46.269137006257097</v>
      </c>
    </row>
    <row r="89" spans="1:18" s="2" customFormat="1" ht="48" customHeight="1">
      <c r="A89" s="23" t="s">
        <v>307</v>
      </c>
      <c r="B89" s="70" t="s">
        <v>162</v>
      </c>
      <c r="C89" s="28"/>
      <c r="D89" s="20">
        <f>D90</f>
        <v>57495800</v>
      </c>
      <c r="E89" s="20">
        <f t="shared" ref="E89:G89" si="47">E90</f>
        <v>0</v>
      </c>
      <c r="F89" s="20">
        <v>0</v>
      </c>
      <c r="G89" s="20">
        <f t="shared" si="47"/>
        <v>57495800</v>
      </c>
      <c r="H89" s="20">
        <f t="shared" ref="H89" si="48">H90</f>
        <v>27759538.899999999</v>
      </c>
      <c r="I89" s="20">
        <f t="shared" ref="I89" si="49">I90</f>
        <v>0</v>
      </c>
      <c r="J89" s="20">
        <f t="shared" ref="J89" si="50">J90</f>
        <v>27759538.899999999</v>
      </c>
      <c r="K89" s="20">
        <f t="shared" ref="K89" si="51">K90</f>
        <v>27759538.899999999</v>
      </c>
      <c r="L89" s="20">
        <f t="shared" ref="L89" si="52">L90</f>
        <v>0</v>
      </c>
      <c r="M89" s="20">
        <v>0</v>
      </c>
      <c r="N89" s="20">
        <f t="shared" ref="N89" si="53">N90</f>
        <v>27759538.899999999</v>
      </c>
      <c r="O89" s="30">
        <f>K89/D89*100</f>
        <v>48.280985567641459</v>
      </c>
      <c r="P89" s="25">
        <v>0</v>
      </c>
      <c r="Q89" s="20">
        <v>0</v>
      </c>
      <c r="R89" s="24">
        <f>N89/G89*100</f>
        <v>48.280985567641459</v>
      </c>
    </row>
    <row r="90" spans="1:18" s="2" customFormat="1" ht="51.75" customHeight="1">
      <c r="A90" s="72" t="s">
        <v>308</v>
      </c>
      <c r="B90" s="71" t="s">
        <v>139</v>
      </c>
      <c r="C90" s="28" t="s">
        <v>7</v>
      </c>
      <c r="D90" s="13">
        <v>57495800</v>
      </c>
      <c r="E90" s="13">
        <v>0</v>
      </c>
      <c r="F90" s="13">
        <v>0</v>
      </c>
      <c r="G90" s="13">
        <v>57495800</v>
      </c>
      <c r="H90" s="13">
        <f t="shared" ref="H90:H94" si="54">I90+J90</f>
        <v>27759538.899999999</v>
      </c>
      <c r="I90" s="13">
        <v>0</v>
      </c>
      <c r="J90" s="13">
        <f t="shared" ref="J90:J94" si="55">N90</f>
        <v>27759538.899999999</v>
      </c>
      <c r="K90" s="13">
        <v>27759538.899999999</v>
      </c>
      <c r="L90" s="13">
        <v>0</v>
      </c>
      <c r="M90" s="20">
        <v>0</v>
      </c>
      <c r="N90" s="13">
        <v>27759538.899999999</v>
      </c>
      <c r="O90" s="88">
        <f>K90/D90*100</f>
        <v>48.280985567641459</v>
      </c>
      <c r="P90" s="49">
        <v>0</v>
      </c>
      <c r="Q90" s="20">
        <v>0</v>
      </c>
      <c r="R90" s="63">
        <f>N90/G90*100</f>
        <v>48.280985567641459</v>
      </c>
    </row>
    <row r="91" spans="1:18" s="2" customFormat="1" ht="48" customHeight="1">
      <c r="A91" s="23" t="s">
        <v>309</v>
      </c>
      <c r="B91" s="70" t="s">
        <v>164</v>
      </c>
      <c r="C91" s="70"/>
      <c r="D91" s="20">
        <f>D92</f>
        <v>0</v>
      </c>
      <c r="E91" s="20">
        <f t="shared" ref="E91:N91" si="56">E92</f>
        <v>0</v>
      </c>
      <c r="F91" s="20">
        <v>0</v>
      </c>
      <c r="G91" s="20">
        <v>0</v>
      </c>
      <c r="H91" s="20">
        <f t="shared" si="56"/>
        <v>0</v>
      </c>
      <c r="I91" s="20">
        <f t="shared" si="56"/>
        <v>0</v>
      </c>
      <c r="J91" s="20">
        <f t="shared" si="56"/>
        <v>0</v>
      </c>
      <c r="K91" s="20">
        <f t="shared" si="56"/>
        <v>0</v>
      </c>
      <c r="L91" s="20">
        <f t="shared" si="56"/>
        <v>0</v>
      </c>
      <c r="M91" s="20">
        <v>0</v>
      </c>
      <c r="N91" s="20">
        <f t="shared" si="56"/>
        <v>0</v>
      </c>
      <c r="O91" s="22">
        <v>0</v>
      </c>
      <c r="P91" s="25">
        <v>0</v>
      </c>
      <c r="Q91" s="20">
        <v>0</v>
      </c>
      <c r="R91" s="25">
        <v>0</v>
      </c>
    </row>
    <row r="92" spans="1:18" s="2" customFormat="1" ht="73.5" customHeight="1">
      <c r="A92" s="72" t="s">
        <v>310</v>
      </c>
      <c r="B92" s="87" t="s">
        <v>451</v>
      </c>
      <c r="C92" s="28" t="s">
        <v>7</v>
      </c>
      <c r="D92" s="13">
        <v>0</v>
      </c>
      <c r="E92" s="13">
        <v>0</v>
      </c>
      <c r="F92" s="13">
        <v>0</v>
      </c>
      <c r="G92" s="13">
        <v>0</v>
      </c>
      <c r="H92" s="13">
        <f t="shared" si="54"/>
        <v>0</v>
      </c>
      <c r="I92" s="13">
        <v>0</v>
      </c>
      <c r="J92" s="13">
        <f t="shared" si="55"/>
        <v>0</v>
      </c>
      <c r="K92" s="13">
        <f t="shared" ref="K92" si="57">L92+N92</f>
        <v>0</v>
      </c>
      <c r="L92" s="13">
        <v>0</v>
      </c>
      <c r="M92" s="20">
        <v>0</v>
      </c>
      <c r="N92" s="13">
        <v>0</v>
      </c>
      <c r="O92" s="50">
        <v>0</v>
      </c>
      <c r="P92" s="49">
        <v>0</v>
      </c>
      <c r="Q92" s="20">
        <v>0</v>
      </c>
      <c r="R92" s="49">
        <v>0</v>
      </c>
    </row>
    <row r="93" spans="1:18" s="2" customFormat="1" ht="64.5" customHeight="1">
      <c r="A93" s="23" t="s">
        <v>311</v>
      </c>
      <c r="B93" s="70" t="s">
        <v>166</v>
      </c>
      <c r="C93" s="29"/>
      <c r="D93" s="20">
        <f>D94</f>
        <v>2500000</v>
      </c>
      <c r="E93" s="20">
        <f t="shared" ref="E93:L93" si="58">E94</f>
        <v>0</v>
      </c>
      <c r="F93" s="20">
        <v>0</v>
      </c>
      <c r="G93" s="20">
        <f>G94</f>
        <v>2500000</v>
      </c>
      <c r="H93" s="20">
        <f t="shared" si="58"/>
        <v>0</v>
      </c>
      <c r="I93" s="20">
        <f t="shared" si="58"/>
        <v>0</v>
      </c>
      <c r="J93" s="20">
        <f t="shared" si="58"/>
        <v>0</v>
      </c>
      <c r="K93" s="20">
        <v>0</v>
      </c>
      <c r="L93" s="20">
        <f t="shared" si="58"/>
        <v>0</v>
      </c>
      <c r="M93" s="20">
        <v>0</v>
      </c>
      <c r="N93" s="20">
        <v>0</v>
      </c>
      <c r="O93" s="22">
        <f>O94</f>
        <v>0</v>
      </c>
      <c r="P93" s="25">
        <v>0</v>
      </c>
      <c r="Q93" s="20">
        <v>0</v>
      </c>
      <c r="R93" s="25">
        <f>N93/G93*100</f>
        <v>0</v>
      </c>
    </row>
    <row r="94" spans="1:18" s="2" customFormat="1" ht="46.5" customHeight="1">
      <c r="A94" s="72" t="s">
        <v>312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0</v>
      </c>
      <c r="G94" s="13">
        <v>2500000</v>
      </c>
      <c r="H94" s="13">
        <f t="shared" si="54"/>
        <v>0</v>
      </c>
      <c r="I94" s="13">
        <v>0</v>
      </c>
      <c r="J94" s="13">
        <f t="shared" si="55"/>
        <v>0</v>
      </c>
      <c r="K94" s="13">
        <v>0</v>
      </c>
      <c r="L94" s="63">
        <v>0</v>
      </c>
      <c r="M94" s="20">
        <v>0</v>
      </c>
      <c r="N94" s="63">
        <v>0</v>
      </c>
      <c r="O94" s="50">
        <f>K94/D94*100</f>
        <v>0</v>
      </c>
      <c r="P94" s="49">
        <v>0</v>
      </c>
      <c r="Q94" s="20">
        <v>0</v>
      </c>
      <c r="R94" s="49">
        <f>N94/G94*100</f>
        <v>0</v>
      </c>
    </row>
    <row r="95" spans="1:18" s="3" customFormat="1" ht="35.25" hidden="1" customHeight="1">
      <c r="A95" s="127" t="s">
        <v>20</v>
      </c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74"/>
      <c r="Q95" s="91"/>
      <c r="R95" s="89"/>
    </row>
    <row r="96" spans="1:18" s="1" customFormat="1" ht="47.25" hidden="1" customHeight="1">
      <c r="A96" s="23" t="s">
        <v>95</v>
      </c>
      <c r="B96" s="97" t="s">
        <v>45</v>
      </c>
      <c r="C96" s="97"/>
      <c r="D96" s="31">
        <f>D97+D105</f>
        <v>947199160</v>
      </c>
      <c r="E96" s="31">
        <f t="shared" ref="E96:N96" si="59">E97+E105</f>
        <v>502245460</v>
      </c>
      <c r="F96" s="31"/>
      <c r="G96" s="31">
        <f t="shared" si="59"/>
        <v>444953700</v>
      </c>
      <c r="H96" s="31">
        <f t="shared" si="59"/>
        <v>777884050.88</v>
      </c>
      <c r="I96" s="31">
        <f t="shared" si="59"/>
        <v>453150600</v>
      </c>
      <c r="J96" s="31">
        <f t="shared" si="59"/>
        <v>324733450.88</v>
      </c>
      <c r="K96" s="31">
        <f>K97+K105</f>
        <v>774483910.88</v>
      </c>
      <c r="L96" s="31">
        <f t="shared" si="59"/>
        <v>449750460</v>
      </c>
      <c r="M96" s="31"/>
      <c r="N96" s="31">
        <f t="shared" si="59"/>
        <v>324733450.88</v>
      </c>
      <c r="O96" s="21">
        <f>K96/D96*100</f>
        <v>81.765688103017325</v>
      </c>
      <c r="P96" s="25">
        <f>L96/E96*100</f>
        <v>89.547939368132873</v>
      </c>
      <c r="Q96" s="25"/>
      <c r="R96" s="25"/>
    </row>
    <row r="97" spans="1:18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N97" si="60">SUM(E98:E104)</f>
        <v>6584460</v>
      </c>
      <c r="F97" s="31"/>
      <c r="G97" s="31">
        <f t="shared" si="60"/>
        <v>302670523</v>
      </c>
      <c r="H97" s="31">
        <f t="shared" si="60"/>
        <v>209247508.87999997</v>
      </c>
      <c r="I97" s="31">
        <f t="shared" si="60"/>
        <v>6584600</v>
      </c>
      <c r="J97" s="31">
        <f t="shared" si="60"/>
        <v>202662908.87999997</v>
      </c>
      <c r="K97" s="31">
        <f>SUM(K98:K104)</f>
        <v>205847368.87999997</v>
      </c>
      <c r="L97" s="31">
        <f t="shared" si="60"/>
        <v>3184460</v>
      </c>
      <c r="M97" s="31"/>
      <c r="N97" s="31">
        <f t="shared" si="60"/>
        <v>202662908.87999997</v>
      </c>
      <c r="O97" s="21">
        <f>K97/D97*100</f>
        <v>66.562345053628434</v>
      </c>
      <c r="P97" s="25">
        <f>L97/E97*100</f>
        <v>48.363267450937506</v>
      </c>
      <c r="Q97" s="25"/>
      <c r="R97" s="25"/>
    </row>
    <row r="98" spans="1:18" s="1" customFormat="1" ht="51.75" hidden="1" customHeight="1">
      <c r="A98" s="72" t="s">
        <v>313</v>
      </c>
      <c r="B98" s="32" t="s">
        <v>138</v>
      </c>
      <c r="C98" s="26" t="s">
        <v>11</v>
      </c>
      <c r="D98" s="13">
        <f t="shared" ref="D98:D104" si="61">E98+G98</f>
        <v>283154781</v>
      </c>
      <c r="E98" s="13">
        <v>0</v>
      </c>
      <c r="F98" s="13"/>
      <c r="G98" s="13">
        <v>283154781</v>
      </c>
      <c r="H98" s="13">
        <f>I98+J98</f>
        <v>185537033.41999999</v>
      </c>
      <c r="I98" s="13">
        <v>0</v>
      </c>
      <c r="J98" s="13">
        <f>N98</f>
        <v>185537033.41999999</v>
      </c>
      <c r="K98" s="63">
        <f>L98+N98</f>
        <v>185537033.41999999</v>
      </c>
      <c r="L98" s="63">
        <v>0</v>
      </c>
      <c r="M98" s="63"/>
      <c r="N98" s="63">
        <v>185537033.41999999</v>
      </c>
      <c r="O98" s="51">
        <f t="shared" ref="O98:O111" si="62">K98/D98*100</f>
        <v>65.524951676517858</v>
      </c>
      <c r="P98" s="49">
        <v>0</v>
      </c>
      <c r="Q98" s="49"/>
      <c r="R98" s="49"/>
    </row>
    <row r="99" spans="1:18" s="1" customFormat="1" ht="32.25" hidden="1" customHeight="1">
      <c r="A99" s="72" t="s">
        <v>314</v>
      </c>
      <c r="B99" s="32" t="s">
        <v>169</v>
      </c>
      <c r="C99" s="26" t="s">
        <v>11</v>
      </c>
      <c r="D99" s="13">
        <f t="shared" si="61"/>
        <v>327340</v>
      </c>
      <c r="E99" s="13">
        <v>0</v>
      </c>
      <c r="F99" s="13"/>
      <c r="G99" s="13">
        <v>327340</v>
      </c>
      <c r="H99" s="13">
        <f t="shared" ref="H99:H104" si="63">I99+J99</f>
        <v>326812</v>
      </c>
      <c r="I99" s="13">
        <v>0</v>
      </c>
      <c r="J99" s="13">
        <f t="shared" ref="J99:J104" si="64">N99</f>
        <v>326812</v>
      </c>
      <c r="K99" s="63">
        <f t="shared" ref="K99:K104" si="65">L99+N99</f>
        <v>326812</v>
      </c>
      <c r="L99" s="63">
        <v>0</v>
      </c>
      <c r="M99" s="63"/>
      <c r="N99" s="63">
        <v>326812</v>
      </c>
      <c r="O99" s="51">
        <f t="shared" si="62"/>
        <v>99.838699822814206</v>
      </c>
      <c r="P99" s="49">
        <v>0</v>
      </c>
      <c r="Q99" s="49"/>
      <c r="R99" s="49"/>
    </row>
    <row r="100" spans="1:18" s="1" customFormat="1" ht="49.5" hidden="1" customHeight="1">
      <c r="A100" s="72" t="s">
        <v>315</v>
      </c>
      <c r="B100" s="71" t="s">
        <v>170</v>
      </c>
      <c r="C100" s="26" t="s">
        <v>11</v>
      </c>
      <c r="D100" s="13">
        <f t="shared" si="61"/>
        <v>421910</v>
      </c>
      <c r="E100" s="13">
        <v>0</v>
      </c>
      <c r="F100" s="13"/>
      <c r="G100" s="13">
        <v>421910</v>
      </c>
      <c r="H100" s="13">
        <f t="shared" si="63"/>
        <v>421910</v>
      </c>
      <c r="I100" s="13">
        <v>0</v>
      </c>
      <c r="J100" s="13">
        <f t="shared" si="64"/>
        <v>421910</v>
      </c>
      <c r="K100" s="63">
        <f t="shared" si="65"/>
        <v>421910</v>
      </c>
      <c r="L100" s="63">
        <v>0</v>
      </c>
      <c r="M100" s="63"/>
      <c r="N100" s="63">
        <v>421910</v>
      </c>
      <c r="O100" s="51">
        <f t="shared" si="62"/>
        <v>100</v>
      </c>
      <c r="P100" s="49">
        <v>0</v>
      </c>
      <c r="Q100" s="49"/>
      <c r="R100" s="49"/>
    </row>
    <row r="101" spans="1:18" s="1" customFormat="1" ht="30.75" hidden="1" customHeight="1">
      <c r="A101" s="95" t="s">
        <v>316</v>
      </c>
      <c r="B101" s="98" t="s">
        <v>171</v>
      </c>
      <c r="C101" s="26" t="s">
        <v>11</v>
      </c>
      <c r="D101" s="13">
        <f t="shared" si="61"/>
        <v>17094452</v>
      </c>
      <c r="E101" s="13">
        <v>0</v>
      </c>
      <c r="F101" s="13"/>
      <c r="G101" s="13">
        <v>17094452</v>
      </c>
      <c r="H101" s="13">
        <f t="shared" si="63"/>
        <v>14848410.26</v>
      </c>
      <c r="I101" s="13">
        <v>0</v>
      </c>
      <c r="J101" s="13">
        <f t="shared" si="64"/>
        <v>14848410.26</v>
      </c>
      <c r="K101" s="63">
        <f t="shared" si="65"/>
        <v>14848410.26</v>
      </c>
      <c r="L101" s="63">
        <v>0</v>
      </c>
      <c r="M101" s="63"/>
      <c r="N101" s="63">
        <v>14848410.26</v>
      </c>
      <c r="O101" s="51">
        <f t="shared" si="62"/>
        <v>86.860990103689787</v>
      </c>
      <c r="P101" s="49">
        <v>0</v>
      </c>
      <c r="Q101" s="49"/>
      <c r="R101" s="49"/>
    </row>
    <row r="102" spans="1:18" s="1" customFormat="1" ht="31.5" hidden="1" customHeight="1">
      <c r="A102" s="95"/>
      <c r="B102" s="98"/>
      <c r="C102" s="26" t="s">
        <v>9</v>
      </c>
      <c r="D102" s="13">
        <f t="shared" si="61"/>
        <v>1672040</v>
      </c>
      <c r="E102" s="13">
        <v>0</v>
      </c>
      <c r="F102" s="13"/>
      <c r="G102" s="13">
        <v>1672040</v>
      </c>
      <c r="H102" s="13">
        <f t="shared" si="63"/>
        <v>1528743.2</v>
      </c>
      <c r="I102" s="13">
        <v>0</v>
      </c>
      <c r="J102" s="13">
        <f t="shared" si="64"/>
        <v>1528743.2</v>
      </c>
      <c r="K102" s="63">
        <f t="shared" si="65"/>
        <v>1528743.2</v>
      </c>
      <c r="L102" s="63">
        <v>0</v>
      </c>
      <c r="M102" s="63"/>
      <c r="N102" s="63">
        <v>1528743.2</v>
      </c>
      <c r="O102" s="51">
        <f t="shared" si="62"/>
        <v>91.429822253056145</v>
      </c>
      <c r="P102" s="49">
        <v>0</v>
      </c>
      <c r="Q102" s="49"/>
      <c r="R102" s="49"/>
    </row>
    <row r="103" spans="1:18" s="1" customFormat="1" ht="61.5" hidden="1" customHeight="1">
      <c r="A103" s="73" t="s">
        <v>317</v>
      </c>
      <c r="B103" s="71" t="s">
        <v>67</v>
      </c>
      <c r="C103" s="26" t="s">
        <v>11</v>
      </c>
      <c r="D103" s="13">
        <f t="shared" si="61"/>
        <v>984460</v>
      </c>
      <c r="E103" s="13">
        <v>984460</v>
      </c>
      <c r="F103" s="13"/>
      <c r="G103" s="13">
        <v>0</v>
      </c>
      <c r="H103" s="13">
        <f t="shared" si="63"/>
        <v>984600</v>
      </c>
      <c r="I103" s="13">
        <v>984600</v>
      </c>
      <c r="J103" s="13">
        <f t="shared" si="64"/>
        <v>0</v>
      </c>
      <c r="K103" s="63">
        <f t="shared" si="65"/>
        <v>984460</v>
      </c>
      <c r="L103" s="63">
        <v>984460</v>
      </c>
      <c r="M103" s="63"/>
      <c r="N103" s="63">
        <v>0</v>
      </c>
      <c r="O103" s="51">
        <f t="shared" si="62"/>
        <v>100</v>
      </c>
      <c r="P103" s="49">
        <f>L103/E103*100</f>
        <v>100</v>
      </c>
      <c r="Q103" s="49"/>
      <c r="R103" s="49"/>
    </row>
    <row r="104" spans="1:18" s="1" customFormat="1" ht="46.5" hidden="1" customHeight="1">
      <c r="A104" s="73" t="s">
        <v>318</v>
      </c>
      <c r="B104" s="71" t="s">
        <v>104</v>
      </c>
      <c r="C104" s="26" t="s">
        <v>11</v>
      </c>
      <c r="D104" s="13">
        <f t="shared" si="61"/>
        <v>5600000</v>
      </c>
      <c r="E104" s="13">
        <v>5600000</v>
      </c>
      <c r="F104" s="13"/>
      <c r="G104" s="13">
        <v>0</v>
      </c>
      <c r="H104" s="13">
        <f t="shared" si="63"/>
        <v>5600000</v>
      </c>
      <c r="I104" s="13">
        <v>5600000</v>
      </c>
      <c r="J104" s="13">
        <f t="shared" si="64"/>
        <v>0</v>
      </c>
      <c r="K104" s="63">
        <f t="shared" si="65"/>
        <v>2200000</v>
      </c>
      <c r="L104" s="63">
        <v>2200000</v>
      </c>
      <c r="M104" s="63"/>
      <c r="N104" s="63">
        <v>0</v>
      </c>
      <c r="O104" s="51">
        <f t="shared" si="62"/>
        <v>39.285714285714285</v>
      </c>
      <c r="P104" s="49">
        <f>L104/E104*100</f>
        <v>39.285714285714285</v>
      </c>
      <c r="Q104" s="49"/>
      <c r="R104" s="49"/>
    </row>
    <row r="105" spans="1:18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N105" si="66">SUM(E106:E111)</f>
        <v>495661000</v>
      </c>
      <c r="F105" s="20"/>
      <c r="G105" s="20">
        <f t="shared" si="66"/>
        <v>142283177</v>
      </c>
      <c r="H105" s="20">
        <f t="shared" si="66"/>
        <v>568636542</v>
      </c>
      <c r="I105" s="20">
        <f t="shared" si="66"/>
        <v>446566000</v>
      </c>
      <c r="J105" s="20">
        <f t="shared" si="66"/>
        <v>122070542</v>
      </c>
      <c r="K105" s="20">
        <f>SUM(K106:K111)</f>
        <v>568636542</v>
      </c>
      <c r="L105" s="20">
        <f t="shared" si="66"/>
        <v>446566000</v>
      </c>
      <c r="M105" s="20"/>
      <c r="N105" s="20">
        <f t="shared" si="66"/>
        <v>122070542</v>
      </c>
      <c r="O105" s="21">
        <f t="shared" si="62"/>
        <v>89.135783741153261</v>
      </c>
      <c r="P105" s="25">
        <f>L105/E105*100</f>
        <v>90.095044798763666</v>
      </c>
      <c r="Q105" s="25"/>
      <c r="R105" s="25"/>
    </row>
    <row r="106" spans="1:18" s="1" customFormat="1" ht="45.75" hidden="1" customHeight="1">
      <c r="A106" s="72" t="s">
        <v>319</v>
      </c>
      <c r="B106" s="71" t="s">
        <v>173</v>
      </c>
      <c r="C106" s="26" t="s">
        <v>11</v>
      </c>
      <c r="D106" s="13">
        <f t="shared" ref="D106:D111" si="67">E106+G106</f>
        <v>2706783</v>
      </c>
      <c r="E106" s="13">
        <v>0</v>
      </c>
      <c r="F106" s="13"/>
      <c r="G106" s="13">
        <v>2706783</v>
      </c>
      <c r="H106" s="13">
        <f>I106+J106</f>
        <v>74981.22</v>
      </c>
      <c r="I106" s="13">
        <v>0</v>
      </c>
      <c r="J106" s="13">
        <f>N106</f>
        <v>74981.22</v>
      </c>
      <c r="K106" s="63">
        <f>L106+N106</f>
        <v>74981.22</v>
      </c>
      <c r="L106" s="63">
        <v>0</v>
      </c>
      <c r="M106" s="63"/>
      <c r="N106" s="63">
        <v>74981.22</v>
      </c>
      <c r="O106" s="51">
        <f t="shared" si="62"/>
        <v>2.7701230575188331</v>
      </c>
      <c r="P106" s="49">
        <v>0</v>
      </c>
      <c r="Q106" s="49"/>
      <c r="R106" s="49"/>
    </row>
    <row r="107" spans="1:18" s="1" customFormat="1" ht="45.75" hidden="1" customHeight="1">
      <c r="A107" s="72" t="s">
        <v>320</v>
      </c>
      <c r="B107" s="71" t="s">
        <v>138</v>
      </c>
      <c r="C107" s="26" t="s">
        <v>11</v>
      </c>
      <c r="D107" s="13">
        <f t="shared" si="67"/>
        <v>18096060</v>
      </c>
      <c r="E107" s="13">
        <v>0</v>
      </c>
      <c r="F107" s="13"/>
      <c r="G107" s="13">
        <v>18096060</v>
      </c>
      <c r="H107" s="13">
        <f t="shared" ref="H107:H111" si="68">I107+J107</f>
        <v>15830562.77</v>
      </c>
      <c r="I107" s="13">
        <v>0</v>
      </c>
      <c r="J107" s="13">
        <f t="shared" ref="J107:J111" si="69">N107</f>
        <v>15830562.77</v>
      </c>
      <c r="K107" s="63">
        <f t="shared" ref="K107:K111" si="70">L107+N107</f>
        <v>15830562.77</v>
      </c>
      <c r="L107" s="63">
        <v>0</v>
      </c>
      <c r="M107" s="63"/>
      <c r="N107" s="63">
        <v>15830562.77</v>
      </c>
      <c r="O107" s="51">
        <f t="shared" si="62"/>
        <v>87.480715525921099</v>
      </c>
      <c r="P107" s="49">
        <v>0</v>
      </c>
      <c r="Q107" s="49"/>
      <c r="R107" s="49"/>
    </row>
    <row r="108" spans="1:18" s="1" customFormat="1" ht="34.5" hidden="1" customHeight="1">
      <c r="A108" s="72" t="s">
        <v>321</v>
      </c>
      <c r="B108" s="71" t="s">
        <v>68</v>
      </c>
      <c r="C108" s="26" t="s">
        <v>4</v>
      </c>
      <c r="D108" s="13">
        <f t="shared" si="67"/>
        <v>560174170</v>
      </c>
      <c r="E108" s="13">
        <v>446566000</v>
      </c>
      <c r="F108" s="13"/>
      <c r="G108" s="13">
        <v>113608170</v>
      </c>
      <c r="H108" s="13">
        <f t="shared" si="68"/>
        <v>552730998.00999999</v>
      </c>
      <c r="I108" s="13">
        <v>446566000</v>
      </c>
      <c r="J108" s="13">
        <f t="shared" si="69"/>
        <v>106164998.01000001</v>
      </c>
      <c r="K108" s="65">
        <f>L108+N108</f>
        <v>552730998.00999999</v>
      </c>
      <c r="L108" s="63">
        <v>446566000</v>
      </c>
      <c r="M108" s="63"/>
      <c r="N108" s="63">
        <v>106164998.01000001</v>
      </c>
      <c r="O108" s="51">
        <f t="shared" si="62"/>
        <v>98.671275401720152</v>
      </c>
      <c r="P108" s="49">
        <f>L108/E108*100</f>
        <v>100</v>
      </c>
      <c r="Q108" s="49"/>
      <c r="R108" s="49"/>
    </row>
    <row r="109" spans="1:18" s="1" customFormat="1" ht="46.5" hidden="1" customHeight="1">
      <c r="A109" s="72" t="s">
        <v>322</v>
      </c>
      <c r="B109" s="71" t="s">
        <v>174</v>
      </c>
      <c r="C109" s="26" t="s">
        <v>4</v>
      </c>
      <c r="D109" s="13">
        <f t="shared" si="67"/>
        <v>815320</v>
      </c>
      <c r="E109" s="13">
        <v>0</v>
      </c>
      <c r="F109" s="13"/>
      <c r="G109" s="13">
        <v>815320</v>
      </c>
      <c r="H109" s="13">
        <f t="shared" si="68"/>
        <v>0</v>
      </c>
      <c r="I109" s="13">
        <v>0</v>
      </c>
      <c r="J109" s="13">
        <f t="shared" si="69"/>
        <v>0</v>
      </c>
      <c r="K109" s="63">
        <f t="shared" si="70"/>
        <v>0</v>
      </c>
      <c r="L109" s="63">
        <v>0</v>
      </c>
      <c r="M109" s="63"/>
      <c r="N109" s="63">
        <v>0</v>
      </c>
      <c r="O109" s="51">
        <f t="shared" si="62"/>
        <v>0</v>
      </c>
      <c r="P109" s="49">
        <v>0</v>
      </c>
      <c r="Q109" s="49"/>
      <c r="R109" s="49"/>
    </row>
    <row r="110" spans="1:18" s="1" customFormat="1" ht="42" hidden="1" customHeight="1">
      <c r="A110" s="72" t="s">
        <v>323</v>
      </c>
      <c r="B110" s="76" t="s">
        <v>69</v>
      </c>
      <c r="C110" s="26" t="s">
        <v>4</v>
      </c>
      <c r="D110" s="13">
        <f t="shared" si="67"/>
        <v>51967063</v>
      </c>
      <c r="E110" s="13">
        <v>49095000</v>
      </c>
      <c r="F110" s="13"/>
      <c r="G110" s="13">
        <v>2872063</v>
      </c>
      <c r="H110" s="13">
        <f t="shared" si="68"/>
        <v>0</v>
      </c>
      <c r="I110" s="13">
        <v>0</v>
      </c>
      <c r="J110" s="13">
        <f t="shared" si="69"/>
        <v>0</v>
      </c>
      <c r="K110" s="63">
        <f t="shared" si="70"/>
        <v>0</v>
      </c>
      <c r="L110" s="63">
        <v>0</v>
      </c>
      <c r="M110" s="63"/>
      <c r="N110" s="63">
        <v>0</v>
      </c>
      <c r="O110" s="51">
        <f t="shared" si="62"/>
        <v>0</v>
      </c>
      <c r="P110" s="49">
        <f>L110/E110*100</f>
        <v>0</v>
      </c>
      <c r="Q110" s="49"/>
      <c r="R110" s="49"/>
    </row>
    <row r="111" spans="1:18" s="1" customFormat="1" ht="66.75" hidden="1" customHeight="1">
      <c r="A111" s="72" t="s">
        <v>324</v>
      </c>
      <c r="B111" s="76" t="s">
        <v>246</v>
      </c>
      <c r="C111" s="26" t="s">
        <v>4</v>
      </c>
      <c r="D111" s="13">
        <f t="shared" si="67"/>
        <v>4184781</v>
      </c>
      <c r="E111" s="13">
        <v>0</v>
      </c>
      <c r="F111" s="13"/>
      <c r="G111" s="13">
        <v>4184781</v>
      </c>
      <c r="H111" s="13">
        <f t="shared" si="68"/>
        <v>0</v>
      </c>
      <c r="I111" s="13">
        <v>0</v>
      </c>
      <c r="J111" s="13">
        <f t="shared" si="69"/>
        <v>0</v>
      </c>
      <c r="K111" s="63">
        <f t="shared" si="70"/>
        <v>0</v>
      </c>
      <c r="L111" s="63">
        <v>0</v>
      </c>
      <c r="M111" s="63"/>
      <c r="N111" s="63">
        <v>0</v>
      </c>
      <c r="O111" s="51">
        <f t="shared" si="62"/>
        <v>0</v>
      </c>
      <c r="P111" s="49">
        <v>0</v>
      </c>
      <c r="Q111" s="49"/>
      <c r="R111" s="49"/>
    </row>
    <row r="112" spans="1:18" s="2" customFormat="1" ht="36.75" hidden="1" customHeight="1">
      <c r="A112" s="99" t="s">
        <v>16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1:18" s="1" customFormat="1" ht="46.5" hidden="1" customHeight="1">
      <c r="A113" s="23" t="s">
        <v>325</v>
      </c>
      <c r="B113" s="97" t="s">
        <v>46</v>
      </c>
      <c r="C113" s="97"/>
      <c r="D113" s="31">
        <f t="shared" ref="D113:N113" si="71">D114+D123</f>
        <v>442709186</v>
      </c>
      <c r="E113" s="31">
        <f t="shared" si="71"/>
        <v>7856572</v>
      </c>
      <c r="F113" s="31"/>
      <c r="G113" s="31">
        <f t="shared" si="71"/>
        <v>434852614</v>
      </c>
      <c r="H113" s="31">
        <f t="shared" si="71"/>
        <v>364887789.27000004</v>
      </c>
      <c r="I113" s="31">
        <f t="shared" si="71"/>
        <v>7856572</v>
      </c>
      <c r="J113" s="31">
        <f t="shared" si="71"/>
        <v>357031217.27000004</v>
      </c>
      <c r="K113" s="31">
        <f t="shared" si="71"/>
        <v>363544523.68000007</v>
      </c>
      <c r="L113" s="31">
        <f t="shared" si="71"/>
        <v>6513306.4100000001</v>
      </c>
      <c r="M113" s="31"/>
      <c r="N113" s="31">
        <f t="shared" si="71"/>
        <v>357031217.27000004</v>
      </c>
      <c r="O113" s="21">
        <f>K113/D113*100</f>
        <v>82.118134246258904</v>
      </c>
      <c r="P113" s="25">
        <f>L113/E113*100</f>
        <v>82.902650290737483</v>
      </c>
      <c r="Q113" s="25"/>
      <c r="R113" s="25"/>
    </row>
    <row r="114" spans="1:18" s="1" customFormat="1" ht="46.5" hidden="1" customHeight="1">
      <c r="A114" s="23" t="s">
        <v>326</v>
      </c>
      <c r="B114" s="70" t="s">
        <v>175</v>
      </c>
      <c r="C114" s="70"/>
      <c r="D114" s="31">
        <f t="shared" ref="D114:N114" si="72">SUM(D115:D122)</f>
        <v>421047586</v>
      </c>
      <c r="E114" s="31">
        <f t="shared" si="72"/>
        <v>7856572</v>
      </c>
      <c r="F114" s="31"/>
      <c r="G114" s="31">
        <f t="shared" si="72"/>
        <v>413191014</v>
      </c>
      <c r="H114" s="31">
        <f t="shared" si="72"/>
        <v>346752239.04000002</v>
      </c>
      <c r="I114" s="31">
        <f t="shared" si="72"/>
        <v>7856572</v>
      </c>
      <c r="J114" s="31">
        <f t="shared" si="72"/>
        <v>338895667.04000002</v>
      </c>
      <c r="K114" s="31">
        <f t="shared" si="72"/>
        <v>345408973.45000005</v>
      </c>
      <c r="L114" s="31">
        <f t="shared" si="72"/>
        <v>6513306.4100000001</v>
      </c>
      <c r="M114" s="31"/>
      <c r="N114" s="31">
        <f t="shared" si="72"/>
        <v>338895667.04000002</v>
      </c>
      <c r="O114" s="21">
        <f>K114/D114*100</f>
        <v>82.035614247649448</v>
      </c>
      <c r="P114" s="25">
        <f>L114/E114*100</f>
        <v>82.902650290737483</v>
      </c>
      <c r="Q114" s="25"/>
      <c r="R114" s="25"/>
    </row>
    <row r="115" spans="1:18" s="1" customFormat="1" ht="46.5" hidden="1" customHeight="1">
      <c r="A115" s="72" t="s">
        <v>327</v>
      </c>
      <c r="B115" s="71" t="s">
        <v>138</v>
      </c>
      <c r="C115" s="14" t="s">
        <v>37</v>
      </c>
      <c r="D115" s="66">
        <f t="shared" ref="D115:D122" si="73">E115+G115</f>
        <v>411140704</v>
      </c>
      <c r="E115" s="66">
        <v>0</v>
      </c>
      <c r="F115" s="66"/>
      <c r="G115" s="66">
        <v>411140704</v>
      </c>
      <c r="H115" s="66">
        <f>I115+J115</f>
        <v>336892237.79000002</v>
      </c>
      <c r="I115" s="66">
        <v>0</v>
      </c>
      <c r="J115" s="66">
        <f>N115</f>
        <v>336892237.79000002</v>
      </c>
      <c r="K115" s="63">
        <f>L115+N115</f>
        <v>336892237.79000002</v>
      </c>
      <c r="L115" s="63">
        <v>0</v>
      </c>
      <c r="M115" s="63"/>
      <c r="N115" s="63">
        <v>336892237.79000002</v>
      </c>
      <c r="O115" s="51">
        <f t="shared" ref="O115:O124" si="74">K115/D115*100</f>
        <v>81.940862218789221</v>
      </c>
      <c r="P115" s="49">
        <v>0</v>
      </c>
      <c r="Q115" s="49"/>
      <c r="R115" s="49"/>
    </row>
    <row r="116" spans="1:18" s="1" customFormat="1" ht="34.5" hidden="1" customHeight="1">
      <c r="A116" s="72" t="s">
        <v>328</v>
      </c>
      <c r="B116" s="52" t="s">
        <v>169</v>
      </c>
      <c r="C116" s="14" t="s">
        <v>37</v>
      </c>
      <c r="D116" s="66">
        <f t="shared" si="73"/>
        <v>608090</v>
      </c>
      <c r="E116" s="13">
        <v>0</v>
      </c>
      <c r="F116" s="13"/>
      <c r="G116" s="13">
        <v>608090</v>
      </c>
      <c r="H116" s="66">
        <f t="shared" ref="H116:H122" si="75">I116+J116</f>
        <v>608089.5</v>
      </c>
      <c r="I116" s="13">
        <v>0</v>
      </c>
      <c r="J116" s="66">
        <f t="shared" ref="J116:J117" si="76">N116</f>
        <v>608089.5</v>
      </c>
      <c r="K116" s="63">
        <f t="shared" ref="K116:K122" si="77">L116+N116</f>
        <v>608089.5</v>
      </c>
      <c r="L116" s="63">
        <v>0</v>
      </c>
      <c r="M116" s="63"/>
      <c r="N116" s="63">
        <v>608089.5</v>
      </c>
      <c r="O116" s="51">
        <f t="shared" si="74"/>
        <v>99.999917775329308</v>
      </c>
      <c r="P116" s="49">
        <v>0</v>
      </c>
      <c r="Q116" s="49"/>
      <c r="R116" s="49"/>
    </row>
    <row r="117" spans="1:18" s="1" customFormat="1" ht="45" hidden="1" customHeight="1">
      <c r="A117" s="72" t="s">
        <v>329</v>
      </c>
      <c r="B117" s="52" t="s">
        <v>176</v>
      </c>
      <c r="C117" s="14" t="s">
        <v>37</v>
      </c>
      <c r="D117" s="66">
        <f t="shared" si="73"/>
        <v>279373</v>
      </c>
      <c r="E117" s="13">
        <v>0</v>
      </c>
      <c r="F117" s="13"/>
      <c r="G117" s="13">
        <v>279373</v>
      </c>
      <c r="H117" s="66">
        <f t="shared" si="75"/>
        <v>279373</v>
      </c>
      <c r="I117" s="13">
        <v>0</v>
      </c>
      <c r="J117" s="66">
        <f t="shared" si="76"/>
        <v>279373</v>
      </c>
      <c r="K117" s="63">
        <f t="shared" si="77"/>
        <v>279373</v>
      </c>
      <c r="L117" s="63">
        <v>0</v>
      </c>
      <c r="M117" s="63"/>
      <c r="N117" s="63">
        <v>279373</v>
      </c>
      <c r="O117" s="51">
        <f t="shared" si="74"/>
        <v>100</v>
      </c>
      <c r="P117" s="49">
        <v>0</v>
      </c>
      <c r="Q117" s="49"/>
      <c r="R117" s="49"/>
    </row>
    <row r="118" spans="1:18" s="1" customFormat="1" ht="48.75" hidden="1" customHeight="1">
      <c r="A118" s="72" t="s">
        <v>330</v>
      </c>
      <c r="B118" s="52" t="s">
        <v>177</v>
      </c>
      <c r="C118" s="14" t="s">
        <v>37</v>
      </c>
      <c r="D118" s="66">
        <f t="shared" si="73"/>
        <v>1162847</v>
      </c>
      <c r="E118" s="13">
        <v>0</v>
      </c>
      <c r="F118" s="13"/>
      <c r="G118" s="13">
        <v>1162847</v>
      </c>
      <c r="H118" s="66">
        <f>I118+J118</f>
        <v>1115966.75</v>
      </c>
      <c r="I118" s="13">
        <v>0</v>
      </c>
      <c r="J118" s="66">
        <f>N118</f>
        <v>1115966.75</v>
      </c>
      <c r="K118" s="63">
        <f t="shared" si="77"/>
        <v>1115966.75</v>
      </c>
      <c r="L118" s="63">
        <v>0</v>
      </c>
      <c r="M118" s="63"/>
      <c r="N118" s="63">
        <v>1115966.75</v>
      </c>
      <c r="O118" s="51">
        <f t="shared" si="74"/>
        <v>95.968493705534769</v>
      </c>
      <c r="P118" s="49">
        <v>0</v>
      </c>
      <c r="Q118" s="49"/>
      <c r="R118" s="49"/>
    </row>
    <row r="119" spans="1:18" s="1" customFormat="1" ht="63.75" hidden="1" customHeight="1">
      <c r="A119" s="72" t="s">
        <v>331</v>
      </c>
      <c r="B119" s="52" t="s">
        <v>67</v>
      </c>
      <c r="C119" s="14" t="s">
        <v>37</v>
      </c>
      <c r="D119" s="66">
        <f t="shared" si="73"/>
        <v>651872</v>
      </c>
      <c r="E119" s="13">
        <v>651872</v>
      </c>
      <c r="F119" s="13"/>
      <c r="G119" s="13">
        <v>0</v>
      </c>
      <c r="H119" s="66">
        <f t="shared" si="75"/>
        <v>651872</v>
      </c>
      <c r="I119" s="13">
        <v>651872</v>
      </c>
      <c r="J119" s="66">
        <f>N119</f>
        <v>0</v>
      </c>
      <c r="K119" s="63">
        <f t="shared" si="77"/>
        <v>651872</v>
      </c>
      <c r="L119" s="63">
        <v>651872</v>
      </c>
      <c r="M119" s="63"/>
      <c r="N119" s="63">
        <v>0</v>
      </c>
      <c r="O119" s="51">
        <f t="shared" si="74"/>
        <v>100</v>
      </c>
      <c r="P119" s="49">
        <f>L119/E119*100</f>
        <v>100</v>
      </c>
      <c r="Q119" s="49"/>
      <c r="R119" s="49"/>
    </row>
    <row r="120" spans="1:18" s="1" customFormat="1" ht="27.75" hidden="1" customHeight="1">
      <c r="A120" s="72" t="s">
        <v>332</v>
      </c>
      <c r="B120" s="52" t="s">
        <v>178</v>
      </c>
      <c r="C120" s="14" t="s">
        <v>37</v>
      </c>
      <c r="D120" s="66">
        <f t="shared" si="73"/>
        <v>3189200</v>
      </c>
      <c r="E120" s="13">
        <v>3189200</v>
      </c>
      <c r="F120" s="13"/>
      <c r="G120" s="13">
        <v>0</v>
      </c>
      <c r="H120" s="66">
        <f t="shared" si="75"/>
        <v>3189200</v>
      </c>
      <c r="I120" s="13">
        <v>3189200</v>
      </c>
      <c r="J120" s="66">
        <f t="shared" ref="J120:J122" si="78">N120</f>
        <v>0</v>
      </c>
      <c r="K120" s="63">
        <f t="shared" si="77"/>
        <v>2668934.41</v>
      </c>
      <c r="L120" s="63">
        <v>2668934.41</v>
      </c>
      <c r="M120" s="63"/>
      <c r="N120" s="63">
        <v>0</v>
      </c>
      <c r="O120" s="51">
        <f t="shared" si="74"/>
        <v>83.686642731719559</v>
      </c>
      <c r="P120" s="49">
        <f>L120/E120*100</f>
        <v>83.686642731719559</v>
      </c>
      <c r="Q120" s="49"/>
      <c r="R120" s="49"/>
    </row>
    <row r="121" spans="1:18" s="1" customFormat="1" ht="41.25" hidden="1" customHeight="1">
      <c r="A121" s="72" t="s">
        <v>333</v>
      </c>
      <c r="B121" s="52" t="s">
        <v>179</v>
      </c>
      <c r="C121" s="14" t="s">
        <v>37</v>
      </c>
      <c r="D121" s="66">
        <f t="shared" si="73"/>
        <v>907500</v>
      </c>
      <c r="E121" s="13">
        <v>907500</v>
      </c>
      <c r="F121" s="13"/>
      <c r="G121" s="13">
        <v>0</v>
      </c>
      <c r="H121" s="66">
        <f t="shared" si="75"/>
        <v>907500</v>
      </c>
      <c r="I121" s="13">
        <v>907500</v>
      </c>
      <c r="J121" s="66">
        <f t="shared" si="78"/>
        <v>0</v>
      </c>
      <c r="K121" s="63">
        <f t="shared" si="77"/>
        <v>907500</v>
      </c>
      <c r="L121" s="63">
        <v>907500</v>
      </c>
      <c r="M121" s="63"/>
      <c r="N121" s="63">
        <v>0</v>
      </c>
      <c r="O121" s="51">
        <f t="shared" si="74"/>
        <v>100</v>
      </c>
      <c r="P121" s="49">
        <f>L121/E121*100</f>
        <v>100</v>
      </c>
      <c r="Q121" s="49"/>
      <c r="R121" s="49"/>
    </row>
    <row r="122" spans="1:18" s="1" customFormat="1" ht="41.25" hidden="1" customHeight="1">
      <c r="A122" s="72" t="s">
        <v>334</v>
      </c>
      <c r="B122" s="52" t="s">
        <v>104</v>
      </c>
      <c r="C122" s="14" t="s">
        <v>37</v>
      </c>
      <c r="D122" s="66">
        <f t="shared" si="73"/>
        <v>3108000</v>
      </c>
      <c r="E122" s="13">
        <v>3108000</v>
      </c>
      <c r="F122" s="13"/>
      <c r="G122" s="13">
        <v>0</v>
      </c>
      <c r="H122" s="66">
        <f t="shared" si="75"/>
        <v>3108000</v>
      </c>
      <c r="I122" s="13">
        <v>3108000</v>
      </c>
      <c r="J122" s="66">
        <f t="shared" si="78"/>
        <v>0</v>
      </c>
      <c r="K122" s="63">
        <f t="shared" si="77"/>
        <v>2285000</v>
      </c>
      <c r="L122" s="63">
        <v>2285000</v>
      </c>
      <c r="M122" s="63"/>
      <c r="N122" s="63">
        <v>0</v>
      </c>
      <c r="O122" s="51">
        <f t="shared" si="74"/>
        <v>73.519948519948514</v>
      </c>
      <c r="P122" s="49">
        <f>L122/E122*100</f>
        <v>73.519948519948514</v>
      </c>
      <c r="Q122" s="49"/>
      <c r="R122" s="49"/>
    </row>
    <row r="123" spans="1:18" s="2" customFormat="1" ht="43.5" hidden="1" customHeight="1">
      <c r="A123" s="23" t="s">
        <v>335</v>
      </c>
      <c r="B123" s="27" t="s">
        <v>135</v>
      </c>
      <c r="C123" s="30"/>
      <c r="D123" s="20">
        <f>D124</f>
        <v>21661600</v>
      </c>
      <c r="E123" s="20">
        <f t="shared" ref="E123:N123" si="79">E124</f>
        <v>0</v>
      </c>
      <c r="F123" s="20"/>
      <c r="G123" s="20">
        <f t="shared" si="79"/>
        <v>21661600</v>
      </c>
      <c r="H123" s="20">
        <f t="shared" si="79"/>
        <v>18135550.23</v>
      </c>
      <c r="I123" s="20">
        <f t="shared" si="79"/>
        <v>0</v>
      </c>
      <c r="J123" s="20">
        <f t="shared" si="79"/>
        <v>18135550.23</v>
      </c>
      <c r="K123" s="20">
        <f t="shared" si="79"/>
        <v>18135550.23</v>
      </c>
      <c r="L123" s="20">
        <f t="shared" si="79"/>
        <v>0</v>
      </c>
      <c r="M123" s="20"/>
      <c r="N123" s="20">
        <f t="shared" si="79"/>
        <v>18135550.23</v>
      </c>
      <c r="O123" s="21">
        <f t="shared" si="74"/>
        <v>83.722117618273813</v>
      </c>
      <c r="P123" s="25">
        <v>0</v>
      </c>
      <c r="Q123" s="25"/>
      <c r="R123" s="25"/>
    </row>
    <row r="124" spans="1:18" s="1" customFormat="1" ht="52.5" hidden="1" customHeight="1">
      <c r="A124" s="72" t="s">
        <v>336</v>
      </c>
      <c r="B124" s="52" t="s">
        <v>139</v>
      </c>
      <c r="C124" s="14" t="s">
        <v>37</v>
      </c>
      <c r="D124" s="13">
        <f>E124+G124</f>
        <v>21661600</v>
      </c>
      <c r="E124" s="13">
        <v>0</v>
      </c>
      <c r="F124" s="13"/>
      <c r="G124" s="13">
        <v>21661600</v>
      </c>
      <c r="H124" s="13">
        <f>I124+J124</f>
        <v>18135550.23</v>
      </c>
      <c r="I124" s="13">
        <v>0</v>
      </c>
      <c r="J124" s="13">
        <f>N124</f>
        <v>18135550.23</v>
      </c>
      <c r="K124" s="63">
        <f>L124+N124</f>
        <v>18135550.23</v>
      </c>
      <c r="L124" s="63">
        <v>0</v>
      </c>
      <c r="M124" s="63"/>
      <c r="N124" s="63">
        <v>18135550.23</v>
      </c>
      <c r="O124" s="51">
        <f t="shared" si="74"/>
        <v>83.722117618273813</v>
      </c>
      <c r="P124" s="49">
        <v>0</v>
      </c>
      <c r="Q124" s="49"/>
      <c r="R124" s="49"/>
    </row>
    <row r="125" spans="1:18" s="2" customFormat="1" ht="31.5" hidden="1" customHeight="1">
      <c r="A125" s="99" t="s">
        <v>17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1:18" s="1" customFormat="1" ht="46.5" hidden="1" customHeight="1">
      <c r="A126" s="23" t="s">
        <v>399</v>
      </c>
      <c r="B126" s="97" t="s">
        <v>47</v>
      </c>
      <c r="C126" s="97"/>
      <c r="D126" s="31">
        <f>D127+D159+D160+D164+D171</f>
        <v>3150009334</v>
      </c>
      <c r="E126" s="31">
        <f t="shared" ref="E126:N126" si="80">E127+E159+E160+E164+E171</f>
        <v>2146071257</v>
      </c>
      <c r="F126" s="31"/>
      <c r="G126" s="31">
        <f t="shared" si="80"/>
        <v>1003938077</v>
      </c>
      <c r="H126" s="31">
        <f t="shared" si="80"/>
        <v>2757397580.0799999</v>
      </c>
      <c r="I126" s="31">
        <f t="shared" si="80"/>
        <v>1995580332.3800001</v>
      </c>
      <c r="J126" s="31">
        <f t="shared" si="80"/>
        <v>761817247.70000017</v>
      </c>
      <c r="K126" s="31">
        <f t="shared" si="80"/>
        <v>2501336397.9299998</v>
      </c>
      <c r="L126" s="31">
        <f t="shared" si="80"/>
        <v>1739519150.2300005</v>
      </c>
      <c r="M126" s="31"/>
      <c r="N126" s="31">
        <f t="shared" si="80"/>
        <v>761817247.70000017</v>
      </c>
      <c r="O126" s="25">
        <f>K126/D126*100</f>
        <v>79.407269398586479</v>
      </c>
      <c r="P126" s="38">
        <f>L126/E126*100</f>
        <v>81.055982859659565</v>
      </c>
      <c r="Q126" s="38"/>
      <c r="R126" s="38"/>
    </row>
    <row r="127" spans="1:18" s="2" customFormat="1" ht="42" hidden="1" customHeight="1">
      <c r="A127" s="23" t="s">
        <v>400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N127" si="81">E128+E129+E130+E131+E139+E150+E151+E152+E153+E154+E155+E156+E157+E158</f>
        <v>2115117435</v>
      </c>
      <c r="F127" s="20"/>
      <c r="G127" s="20">
        <f t="shared" si="81"/>
        <v>850333328</v>
      </c>
      <c r="H127" s="20">
        <f t="shared" si="81"/>
        <v>2593677406.6199999</v>
      </c>
      <c r="I127" s="20">
        <f t="shared" si="81"/>
        <v>1964670234.2</v>
      </c>
      <c r="J127" s="20">
        <f t="shared" si="81"/>
        <v>629007172.42000008</v>
      </c>
      <c r="K127" s="20">
        <f t="shared" si="81"/>
        <v>2338866794.9399996</v>
      </c>
      <c r="L127" s="20">
        <f t="shared" si="81"/>
        <v>1709859622.5200005</v>
      </c>
      <c r="M127" s="20"/>
      <c r="N127" s="20">
        <f t="shared" si="81"/>
        <v>629007172.42000008</v>
      </c>
      <c r="O127" s="25">
        <f>K127/D127*100</f>
        <v>78.870532066224001</v>
      </c>
      <c r="P127" s="38">
        <f>L127/E127*100</f>
        <v>80.839937973467684</v>
      </c>
      <c r="Q127" s="38"/>
      <c r="R127" s="38"/>
    </row>
    <row r="128" spans="1:18" s="1" customFormat="1" ht="46.15" hidden="1" customHeight="1">
      <c r="A128" s="72" t="s">
        <v>401</v>
      </c>
      <c r="B128" s="52" t="s">
        <v>138</v>
      </c>
      <c r="C128" s="26" t="s">
        <v>9</v>
      </c>
      <c r="D128" s="13">
        <f>E128+G128</f>
        <v>779045633</v>
      </c>
      <c r="E128" s="13">
        <v>0</v>
      </c>
      <c r="F128" s="13"/>
      <c r="G128" s="13">
        <v>779045633</v>
      </c>
      <c r="H128" s="13">
        <f>I128+J128</f>
        <v>594556291.70000005</v>
      </c>
      <c r="I128" s="13">
        <v>0</v>
      </c>
      <c r="J128" s="13">
        <f>N128</f>
        <v>594556291.70000005</v>
      </c>
      <c r="K128" s="13">
        <f>L128+N128</f>
        <v>594556291.70000005</v>
      </c>
      <c r="L128" s="13">
        <v>0</v>
      </c>
      <c r="M128" s="13"/>
      <c r="N128" s="13">
        <v>594556291.70000005</v>
      </c>
      <c r="O128" s="49">
        <f t="shared" ref="O128:O148" si="82">K128/D128*100</f>
        <v>76.318544962564488</v>
      </c>
      <c r="P128" s="37">
        <v>0</v>
      </c>
      <c r="Q128" s="37"/>
      <c r="R128" s="37"/>
    </row>
    <row r="129" spans="1:18" s="1" customFormat="1" ht="42" hidden="1" customHeight="1">
      <c r="A129" s="72" t="s">
        <v>402</v>
      </c>
      <c r="B129" s="52" t="s">
        <v>181</v>
      </c>
      <c r="C129" s="26" t="s">
        <v>9</v>
      </c>
      <c r="D129" s="13">
        <f>E129+G129</f>
        <v>3979192</v>
      </c>
      <c r="E129" s="13">
        <v>0</v>
      </c>
      <c r="F129" s="13"/>
      <c r="G129" s="13">
        <v>3979192</v>
      </c>
      <c r="H129" s="13">
        <f t="shared" ref="H129:H158" si="83">I129+J129</f>
        <v>2679201.6</v>
      </c>
      <c r="I129" s="13">
        <v>0</v>
      </c>
      <c r="J129" s="13">
        <f t="shared" ref="J129:J158" si="84">N129</f>
        <v>2679201.6</v>
      </c>
      <c r="K129" s="13">
        <f t="shared" ref="K129:K158" si="85">L129+N129</f>
        <v>2679201.6</v>
      </c>
      <c r="L129" s="13">
        <v>0</v>
      </c>
      <c r="M129" s="13"/>
      <c r="N129" s="13">
        <v>2679201.6</v>
      </c>
      <c r="O129" s="49">
        <f t="shared" si="82"/>
        <v>67.330292179919951</v>
      </c>
      <c r="P129" s="37">
        <v>0</v>
      </c>
      <c r="Q129" s="37"/>
      <c r="R129" s="37"/>
    </row>
    <row r="130" spans="1:18" s="1" customFormat="1" ht="62.25" hidden="1" customHeight="1">
      <c r="A130" s="72" t="s">
        <v>403</v>
      </c>
      <c r="B130" s="52" t="s">
        <v>182</v>
      </c>
      <c r="C130" s="26" t="s">
        <v>9</v>
      </c>
      <c r="D130" s="13">
        <f>E130+G130</f>
        <v>90000</v>
      </c>
      <c r="E130" s="13">
        <v>0</v>
      </c>
      <c r="F130" s="13"/>
      <c r="G130" s="13">
        <v>90000</v>
      </c>
      <c r="H130" s="13">
        <f t="shared" si="83"/>
        <v>90000</v>
      </c>
      <c r="I130" s="13">
        <v>0</v>
      </c>
      <c r="J130" s="13">
        <f t="shared" si="84"/>
        <v>90000</v>
      </c>
      <c r="K130" s="13">
        <f t="shared" si="85"/>
        <v>90000</v>
      </c>
      <c r="L130" s="13">
        <v>0</v>
      </c>
      <c r="M130" s="13"/>
      <c r="N130" s="13">
        <v>90000</v>
      </c>
      <c r="O130" s="49">
        <f t="shared" si="82"/>
        <v>100</v>
      </c>
      <c r="P130" s="37">
        <v>0</v>
      </c>
      <c r="Q130" s="37"/>
      <c r="R130" s="37"/>
    </row>
    <row r="131" spans="1:18" s="1" customFormat="1" ht="47.25" hidden="1" customHeight="1">
      <c r="A131" s="72" t="s">
        <v>404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N131" si="86">SUM(E132:E138)</f>
        <v>146041235</v>
      </c>
      <c r="F131" s="13"/>
      <c r="G131" s="13">
        <f t="shared" si="86"/>
        <v>3557696</v>
      </c>
      <c r="H131" s="13">
        <f t="shared" si="86"/>
        <v>148201241.29000002</v>
      </c>
      <c r="I131" s="13">
        <f t="shared" si="86"/>
        <v>146041235</v>
      </c>
      <c r="J131" s="13">
        <f t="shared" si="86"/>
        <v>2160006.29</v>
      </c>
      <c r="K131" s="13">
        <f t="shared" si="86"/>
        <v>131349859.50000001</v>
      </c>
      <c r="L131" s="13">
        <f t="shared" si="86"/>
        <v>129189853.21000001</v>
      </c>
      <c r="M131" s="13"/>
      <c r="N131" s="13">
        <f t="shared" si="86"/>
        <v>2160006.29</v>
      </c>
      <c r="O131" s="49">
        <f t="shared" si="82"/>
        <v>87.801335625854179</v>
      </c>
      <c r="P131" s="37">
        <f>L131/E131*100</f>
        <v>88.461216594066741</v>
      </c>
      <c r="Q131" s="37"/>
      <c r="R131" s="37"/>
    </row>
    <row r="132" spans="1:18" s="1" customFormat="1" ht="30" hidden="1" customHeight="1">
      <c r="A132" s="101"/>
      <c r="B132" s="52" t="s">
        <v>441</v>
      </c>
      <c r="C132" s="26" t="s">
        <v>5</v>
      </c>
      <c r="D132" s="13">
        <f t="shared" ref="D132:D138" si="87">E132+G132</f>
        <v>494037</v>
      </c>
      <c r="E132" s="13">
        <v>0</v>
      </c>
      <c r="F132" s="13"/>
      <c r="G132" s="13">
        <v>494037</v>
      </c>
      <c r="H132" s="13">
        <f t="shared" si="83"/>
        <v>0</v>
      </c>
      <c r="I132" s="13">
        <v>0</v>
      </c>
      <c r="J132" s="13">
        <f t="shared" si="84"/>
        <v>0</v>
      </c>
      <c r="K132" s="13">
        <f t="shared" si="85"/>
        <v>0</v>
      </c>
      <c r="L132" s="67">
        <v>0</v>
      </c>
      <c r="M132" s="67"/>
      <c r="N132" s="67">
        <v>0</v>
      </c>
      <c r="O132" s="49">
        <f t="shared" si="82"/>
        <v>0</v>
      </c>
      <c r="P132" s="37">
        <v>0</v>
      </c>
      <c r="Q132" s="37"/>
      <c r="R132" s="37"/>
    </row>
    <row r="133" spans="1:18" s="1" customFormat="1" ht="29.25" hidden="1" customHeight="1">
      <c r="A133" s="102"/>
      <c r="B133" s="52" t="s">
        <v>185</v>
      </c>
      <c r="C133" s="26" t="s">
        <v>5</v>
      </c>
      <c r="D133" s="13">
        <f t="shared" si="87"/>
        <v>1115501</v>
      </c>
      <c r="E133" s="13">
        <v>0</v>
      </c>
      <c r="F133" s="13"/>
      <c r="G133" s="13">
        <v>1115501</v>
      </c>
      <c r="H133" s="13">
        <f t="shared" si="83"/>
        <v>738592</v>
      </c>
      <c r="I133" s="13">
        <v>0</v>
      </c>
      <c r="J133" s="13">
        <f t="shared" si="84"/>
        <v>738592</v>
      </c>
      <c r="K133" s="13">
        <f t="shared" si="85"/>
        <v>738592</v>
      </c>
      <c r="L133" s="13">
        <v>0</v>
      </c>
      <c r="M133" s="13"/>
      <c r="N133" s="13">
        <v>738592</v>
      </c>
      <c r="O133" s="49">
        <f t="shared" si="82"/>
        <v>66.211684256670324</v>
      </c>
      <c r="P133" s="37">
        <v>0</v>
      </c>
      <c r="Q133" s="37"/>
      <c r="R133" s="37"/>
    </row>
    <row r="134" spans="1:18" s="2" customFormat="1" ht="28.15" hidden="1" customHeight="1">
      <c r="A134" s="102"/>
      <c r="B134" s="52" t="s">
        <v>186</v>
      </c>
      <c r="C134" s="26" t="s">
        <v>5</v>
      </c>
      <c r="D134" s="13">
        <f t="shared" si="87"/>
        <v>681784</v>
      </c>
      <c r="E134" s="13">
        <v>0</v>
      </c>
      <c r="F134" s="13"/>
      <c r="G134" s="13">
        <v>681784</v>
      </c>
      <c r="H134" s="13">
        <f t="shared" si="83"/>
        <v>681784</v>
      </c>
      <c r="I134" s="13">
        <v>0</v>
      </c>
      <c r="J134" s="13">
        <f t="shared" si="84"/>
        <v>681784</v>
      </c>
      <c r="K134" s="13">
        <f t="shared" si="85"/>
        <v>681784</v>
      </c>
      <c r="L134" s="13">
        <v>0</v>
      </c>
      <c r="M134" s="13"/>
      <c r="N134" s="13">
        <v>681784</v>
      </c>
      <c r="O134" s="49">
        <f t="shared" si="82"/>
        <v>100</v>
      </c>
      <c r="P134" s="37">
        <v>0</v>
      </c>
      <c r="Q134" s="37"/>
      <c r="R134" s="37"/>
    </row>
    <row r="135" spans="1:18" s="2" customFormat="1" ht="28.15" hidden="1" customHeight="1">
      <c r="A135" s="102"/>
      <c r="B135" s="52" t="s">
        <v>184</v>
      </c>
      <c r="C135" s="26" t="s">
        <v>5</v>
      </c>
      <c r="D135" s="13">
        <f t="shared" si="87"/>
        <v>1266374</v>
      </c>
      <c r="E135" s="13">
        <v>0</v>
      </c>
      <c r="F135" s="13"/>
      <c r="G135" s="13">
        <v>1266374</v>
      </c>
      <c r="H135" s="13">
        <f t="shared" si="83"/>
        <v>739630.29</v>
      </c>
      <c r="I135" s="13">
        <v>0</v>
      </c>
      <c r="J135" s="13">
        <f t="shared" si="84"/>
        <v>739630.29</v>
      </c>
      <c r="K135" s="13">
        <f t="shared" si="85"/>
        <v>739630.29</v>
      </c>
      <c r="L135" s="13">
        <v>0</v>
      </c>
      <c r="M135" s="13"/>
      <c r="N135" s="13">
        <v>739630.29</v>
      </c>
      <c r="O135" s="49">
        <f t="shared" si="82"/>
        <v>58.405359712059791</v>
      </c>
      <c r="P135" s="37">
        <v>0</v>
      </c>
      <c r="Q135" s="37"/>
      <c r="R135" s="37"/>
    </row>
    <row r="136" spans="1:18" s="2" customFormat="1" ht="41.25" hidden="1" customHeight="1">
      <c r="A136" s="102"/>
      <c r="B136" s="52" t="s">
        <v>193</v>
      </c>
      <c r="C136" s="26" t="s">
        <v>4</v>
      </c>
      <c r="D136" s="13">
        <f t="shared" si="87"/>
        <v>92670786</v>
      </c>
      <c r="E136" s="13">
        <v>92670786</v>
      </c>
      <c r="F136" s="13"/>
      <c r="G136" s="13">
        <v>0</v>
      </c>
      <c r="H136" s="13">
        <f t="shared" si="83"/>
        <v>92670786</v>
      </c>
      <c r="I136" s="13">
        <v>92670786</v>
      </c>
      <c r="J136" s="13">
        <f t="shared" si="84"/>
        <v>0</v>
      </c>
      <c r="K136" s="13">
        <f t="shared" si="85"/>
        <v>85777611.180000007</v>
      </c>
      <c r="L136" s="13">
        <v>85777611.180000007</v>
      </c>
      <c r="M136" s="13"/>
      <c r="N136" s="13">
        <v>0</v>
      </c>
      <c r="O136" s="49">
        <f t="shared" si="82"/>
        <v>92.56165279530488</v>
      </c>
      <c r="P136" s="37">
        <f>L136/E136*100</f>
        <v>92.56165279530488</v>
      </c>
      <c r="Q136" s="37"/>
      <c r="R136" s="37"/>
    </row>
    <row r="137" spans="1:18" s="2" customFormat="1" ht="34.5" hidden="1" customHeight="1">
      <c r="A137" s="102"/>
      <c r="B137" s="52" t="s">
        <v>192</v>
      </c>
      <c r="C137" s="26" t="s">
        <v>4</v>
      </c>
      <c r="D137" s="13">
        <f t="shared" si="87"/>
        <v>39930449</v>
      </c>
      <c r="E137" s="13">
        <v>39930449</v>
      </c>
      <c r="F137" s="13"/>
      <c r="G137" s="13">
        <v>0</v>
      </c>
      <c r="H137" s="13">
        <f t="shared" si="83"/>
        <v>39930449</v>
      </c>
      <c r="I137" s="13">
        <v>39930449</v>
      </c>
      <c r="J137" s="13">
        <f t="shared" si="84"/>
        <v>0</v>
      </c>
      <c r="K137" s="13">
        <f t="shared" si="85"/>
        <v>37986267.030000001</v>
      </c>
      <c r="L137" s="13">
        <v>37986267.030000001</v>
      </c>
      <c r="M137" s="13"/>
      <c r="N137" s="13">
        <v>0</v>
      </c>
      <c r="O137" s="49">
        <f t="shared" si="82"/>
        <v>95.131079117091815</v>
      </c>
      <c r="P137" s="37">
        <f>L137/E137*100</f>
        <v>95.131079117091815</v>
      </c>
      <c r="Q137" s="37"/>
      <c r="R137" s="37"/>
    </row>
    <row r="138" spans="1:18" s="2" customFormat="1" ht="44.25" hidden="1" customHeight="1">
      <c r="A138" s="103"/>
      <c r="B138" s="52" t="s">
        <v>395</v>
      </c>
      <c r="C138" s="26" t="s">
        <v>4</v>
      </c>
      <c r="D138" s="13">
        <f t="shared" si="87"/>
        <v>13440000</v>
      </c>
      <c r="E138" s="13">
        <v>13440000</v>
      </c>
      <c r="F138" s="13"/>
      <c r="G138" s="13">
        <v>0</v>
      </c>
      <c r="H138" s="13">
        <f t="shared" si="83"/>
        <v>13440000</v>
      </c>
      <c r="I138" s="13">
        <v>13440000</v>
      </c>
      <c r="J138" s="13">
        <f t="shared" si="84"/>
        <v>0</v>
      </c>
      <c r="K138" s="13">
        <f t="shared" si="85"/>
        <v>5425975</v>
      </c>
      <c r="L138" s="13">
        <v>5425975</v>
      </c>
      <c r="M138" s="13"/>
      <c r="N138" s="13">
        <v>0</v>
      </c>
      <c r="O138" s="49">
        <f t="shared" si="82"/>
        <v>40.371837797619051</v>
      </c>
      <c r="P138" s="37">
        <f>L138/E138*100</f>
        <v>40.371837797619051</v>
      </c>
      <c r="Q138" s="37"/>
      <c r="R138" s="37"/>
    </row>
    <row r="139" spans="1:18" s="1" customFormat="1" ht="63.75" hidden="1" customHeight="1">
      <c r="A139" s="72" t="s">
        <v>405</v>
      </c>
      <c r="B139" s="52" t="s">
        <v>187</v>
      </c>
      <c r="C139" s="26"/>
      <c r="D139" s="13">
        <f>SUM(D140:D149)</f>
        <v>63660807</v>
      </c>
      <c r="E139" s="13">
        <f t="shared" ref="E139:N139" si="88">SUM(E140:E149)</f>
        <v>0</v>
      </c>
      <c r="F139" s="13"/>
      <c r="G139" s="13">
        <f t="shared" si="88"/>
        <v>63660807</v>
      </c>
      <c r="H139" s="13">
        <f t="shared" si="88"/>
        <v>29521672.830000002</v>
      </c>
      <c r="I139" s="13">
        <f t="shared" si="88"/>
        <v>0</v>
      </c>
      <c r="J139" s="13">
        <f t="shared" si="88"/>
        <v>29521672.830000002</v>
      </c>
      <c r="K139" s="13">
        <f t="shared" si="88"/>
        <v>29521672.830000002</v>
      </c>
      <c r="L139" s="13">
        <f t="shared" si="88"/>
        <v>0</v>
      </c>
      <c r="M139" s="13"/>
      <c r="N139" s="13">
        <f t="shared" si="88"/>
        <v>29521672.830000002</v>
      </c>
      <c r="O139" s="49">
        <f t="shared" si="82"/>
        <v>46.373387679487003</v>
      </c>
      <c r="P139" s="37">
        <v>0</v>
      </c>
      <c r="Q139" s="37"/>
      <c r="R139" s="37"/>
    </row>
    <row r="140" spans="1:18" s="2" customFormat="1" ht="42.75" hidden="1" customHeight="1">
      <c r="A140" s="101"/>
      <c r="B140" s="52" t="s">
        <v>190</v>
      </c>
      <c r="C140" s="26" t="s">
        <v>4</v>
      </c>
      <c r="D140" s="13">
        <f t="shared" ref="D140:D159" si="89">E140+G140</f>
        <v>1915306</v>
      </c>
      <c r="E140" s="13">
        <v>0</v>
      </c>
      <c r="F140" s="13"/>
      <c r="G140" s="13">
        <v>1915306</v>
      </c>
      <c r="H140" s="13">
        <f t="shared" si="83"/>
        <v>1254606</v>
      </c>
      <c r="I140" s="13">
        <v>0</v>
      </c>
      <c r="J140" s="13">
        <f t="shared" si="84"/>
        <v>1254606</v>
      </c>
      <c r="K140" s="13">
        <f t="shared" si="85"/>
        <v>1254606</v>
      </c>
      <c r="L140" s="13">
        <v>0</v>
      </c>
      <c r="M140" s="13"/>
      <c r="N140" s="13">
        <v>1254606</v>
      </c>
      <c r="O140" s="49">
        <f t="shared" si="82"/>
        <v>65.504206638521467</v>
      </c>
      <c r="P140" s="37">
        <v>0</v>
      </c>
      <c r="Q140" s="37"/>
      <c r="R140" s="37"/>
    </row>
    <row r="141" spans="1:18" s="2" customFormat="1" ht="42" hidden="1" customHeight="1">
      <c r="A141" s="102"/>
      <c r="B141" s="52" t="s">
        <v>191</v>
      </c>
      <c r="C141" s="26" t="s">
        <v>4</v>
      </c>
      <c r="D141" s="13">
        <f t="shared" si="89"/>
        <v>419600</v>
      </c>
      <c r="E141" s="13">
        <v>0</v>
      </c>
      <c r="F141" s="13"/>
      <c r="G141" s="13">
        <v>419600</v>
      </c>
      <c r="H141" s="13">
        <f t="shared" si="83"/>
        <v>419600</v>
      </c>
      <c r="I141" s="13">
        <v>0</v>
      </c>
      <c r="J141" s="13">
        <f t="shared" si="84"/>
        <v>419600</v>
      </c>
      <c r="K141" s="13">
        <f t="shared" si="85"/>
        <v>419600</v>
      </c>
      <c r="L141" s="13">
        <v>0</v>
      </c>
      <c r="M141" s="13"/>
      <c r="N141" s="13">
        <v>419600</v>
      </c>
      <c r="O141" s="49">
        <f t="shared" si="82"/>
        <v>100</v>
      </c>
      <c r="P141" s="37">
        <v>0</v>
      </c>
      <c r="Q141" s="37"/>
      <c r="R141" s="37"/>
    </row>
    <row r="142" spans="1:18" s="2" customFormat="1" ht="60.6" hidden="1" customHeight="1">
      <c r="A142" s="102"/>
      <c r="B142" s="52" t="s">
        <v>236</v>
      </c>
      <c r="C142" s="26" t="s">
        <v>4</v>
      </c>
      <c r="D142" s="13">
        <f t="shared" si="89"/>
        <v>128766</v>
      </c>
      <c r="E142" s="13">
        <v>0</v>
      </c>
      <c r="F142" s="13"/>
      <c r="G142" s="13">
        <v>128766</v>
      </c>
      <c r="H142" s="13">
        <f t="shared" si="83"/>
        <v>103012.8</v>
      </c>
      <c r="I142" s="13">
        <v>0</v>
      </c>
      <c r="J142" s="13">
        <f t="shared" si="84"/>
        <v>103012.8</v>
      </c>
      <c r="K142" s="13">
        <f t="shared" si="85"/>
        <v>103012.8</v>
      </c>
      <c r="L142" s="13">
        <v>0</v>
      </c>
      <c r="M142" s="13"/>
      <c r="N142" s="13">
        <v>103012.8</v>
      </c>
      <c r="O142" s="49">
        <f t="shared" si="82"/>
        <v>80</v>
      </c>
      <c r="P142" s="37">
        <v>0</v>
      </c>
      <c r="Q142" s="37"/>
      <c r="R142" s="37"/>
    </row>
    <row r="143" spans="1:18" s="2" customFormat="1" ht="38.25" hidden="1" customHeight="1">
      <c r="A143" s="102"/>
      <c r="B143" s="52" t="s">
        <v>237</v>
      </c>
      <c r="C143" s="26" t="s">
        <v>4</v>
      </c>
      <c r="D143" s="13">
        <f t="shared" si="89"/>
        <v>11935293</v>
      </c>
      <c r="E143" s="13">
        <v>0</v>
      </c>
      <c r="F143" s="13"/>
      <c r="G143" s="13">
        <v>11935293</v>
      </c>
      <c r="H143" s="13">
        <f t="shared" si="83"/>
        <v>6616280.9900000002</v>
      </c>
      <c r="I143" s="13">
        <v>0</v>
      </c>
      <c r="J143" s="13">
        <f t="shared" si="84"/>
        <v>6616280.9900000002</v>
      </c>
      <c r="K143" s="13">
        <f t="shared" si="85"/>
        <v>6616280.9900000002</v>
      </c>
      <c r="L143" s="13">
        <v>0</v>
      </c>
      <c r="M143" s="13"/>
      <c r="N143" s="13">
        <v>6616280.9900000002</v>
      </c>
      <c r="O143" s="49">
        <f t="shared" si="82"/>
        <v>55.434592095895766</v>
      </c>
      <c r="P143" s="37">
        <v>0</v>
      </c>
      <c r="Q143" s="37"/>
      <c r="R143" s="37"/>
    </row>
    <row r="144" spans="1:18" s="2" customFormat="1" ht="45.75" hidden="1" customHeight="1">
      <c r="A144" s="102"/>
      <c r="B144" s="52" t="s">
        <v>193</v>
      </c>
      <c r="C144" s="26" t="s">
        <v>4</v>
      </c>
      <c r="D144" s="13">
        <f t="shared" si="89"/>
        <v>28034000</v>
      </c>
      <c r="E144" s="13">
        <v>0</v>
      </c>
      <c r="F144" s="13"/>
      <c r="G144" s="13">
        <v>28034000</v>
      </c>
      <c r="H144" s="13">
        <f t="shared" si="83"/>
        <v>17410319.949999999</v>
      </c>
      <c r="I144" s="13">
        <v>0</v>
      </c>
      <c r="J144" s="13">
        <f t="shared" si="84"/>
        <v>17410319.949999999</v>
      </c>
      <c r="K144" s="13">
        <f t="shared" si="85"/>
        <v>17410319.949999999</v>
      </c>
      <c r="L144" s="13">
        <v>0</v>
      </c>
      <c r="M144" s="13"/>
      <c r="N144" s="13">
        <v>17410319.949999999</v>
      </c>
      <c r="O144" s="49">
        <f t="shared" si="82"/>
        <v>62.104301740743381</v>
      </c>
      <c r="P144" s="37">
        <v>0</v>
      </c>
      <c r="Q144" s="37"/>
      <c r="R144" s="37"/>
    </row>
    <row r="145" spans="1:18" s="2" customFormat="1" ht="45" hidden="1" customHeight="1">
      <c r="A145" s="102"/>
      <c r="B145" s="52" t="s">
        <v>238</v>
      </c>
      <c r="C145" s="26" t="s">
        <v>4</v>
      </c>
      <c r="D145" s="13">
        <f t="shared" si="89"/>
        <v>1228360</v>
      </c>
      <c r="E145" s="13">
        <v>0</v>
      </c>
      <c r="F145" s="13"/>
      <c r="G145" s="13">
        <v>1228360</v>
      </c>
      <c r="H145" s="13">
        <f t="shared" si="83"/>
        <v>956636.98</v>
      </c>
      <c r="I145" s="13">
        <v>0</v>
      </c>
      <c r="J145" s="13">
        <f t="shared" si="84"/>
        <v>956636.98</v>
      </c>
      <c r="K145" s="13">
        <f t="shared" si="85"/>
        <v>956636.98</v>
      </c>
      <c r="L145" s="13">
        <v>0</v>
      </c>
      <c r="M145" s="13"/>
      <c r="N145" s="13">
        <v>956636.98</v>
      </c>
      <c r="O145" s="49">
        <f t="shared" si="82"/>
        <v>77.879203165195861</v>
      </c>
      <c r="P145" s="37">
        <v>0</v>
      </c>
      <c r="Q145" s="37"/>
      <c r="R145" s="37"/>
    </row>
    <row r="146" spans="1:18" s="2" customFormat="1" ht="23.25" hidden="1" customHeight="1">
      <c r="A146" s="102"/>
      <c r="B146" s="52" t="s">
        <v>188</v>
      </c>
      <c r="C146" s="26" t="s">
        <v>4</v>
      </c>
      <c r="D146" s="13">
        <f t="shared" si="89"/>
        <v>73567</v>
      </c>
      <c r="E146" s="13">
        <v>0</v>
      </c>
      <c r="F146" s="13"/>
      <c r="G146" s="13">
        <v>73567</v>
      </c>
      <c r="H146" s="13">
        <f t="shared" si="83"/>
        <v>73567</v>
      </c>
      <c r="I146" s="13">
        <v>0</v>
      </c>
      <c r="J146" s="13">
        <f t="shared" si="84"/>
        <v>73567</v>
      </c>
      <c r="K146" s="13">
        <f t="shared" si="85"/>
        <v>73567</v>
      </c>
      <c r="L146" s="13">
        <v>0</v>
      </c>
      <c r="M146" s="13"/>
      <c r="N146" s="13">
        <v>73567</v>
      </c>
      <c r="O146" s="49">
        <f t="shared" si="82"/>
        <v>100</v>
      </c>
      <c r="P146" s="37">
        <v>0</v>
      </c>
      <c r="Q146" s="37"/>
      <c r="R146" s="37"/>
    </row>
    <row r="147" spans="1:18" s="2" customFormat="1" ht="60" hidden="1" customHeight="1">
      <c r="A147" s="102"/>
      <c r="B147" s="52" t="s">
        <v>189</v>
      </c>
      <c r="C147" s="26" t="s">
        <v>4</v>
      </c>
      <c r="D147" s="13">
        <f t="shared" si="89"/>
        <v>2687650</v>
      </c>
      <c r="E147" s="13">
        <v>0</v>
      </c>
      <c r="F147" s="13"/>
      <c r="G147" s="13">
        <v>2687650</v>
      </c>
      <c r="H147" s="13">
        <f t="shared" si="83"/>
        <v>2687649.11</v>
      </c>
      <c r="I147" s="13">
        <v>0</v>
      </c>
      <c r="J147" s="13">
        <f t="shared" si="84"/>
        <v>2687649.11</v>
      </c>
      <c r="K147" s="13">
        <f t="shared" si="85"/>
        <v>2687649.11</v>
      </c>
      <c r="L147" s="13">
        <v>0</v>
      </c>
      <c r="M147" s="13"/>
      <c r="N147" s="13">
        <v>2687649.11</v>
      </c>
      <c r="O147" s="49">
        <f t="shared" si="82"/>
        <v>99.999966885569165</v>
      </c>
      <c r="P147" s="37">
        <v>0</v>
      </c>
      <c r="Q147" s="37"/>
      <c r="R147" s="37"/>
    </row>
    <row r="148" spans="1:18" s="2" customFormat="1" ht="60" hidden="1" customHeight="1">
      <c r="A148" s="102"/>
      <c r="B148" s="52" t="s">
        <v>394</v>
      </c>
      <c r="C148" s="26" t="s">
        <v>4</v>
      </c>
      <c r="D148" s="13">
        <f t="shared" si="89"/>
        <v>5023059</v>
      </c>
      <c r="E148" s="13">
        <v>0</v>
      </c>
      <c r="F148" s="13"/>
      <c r="G148" s="13">
        <v>5023059</v>
      </c>
      <c r="H148" s="13">
        <f t="shared" si="83"/>
        <v>0</v>
      </c>
      <c r="I148" s="13">
        <v>0</v>
      </c>
      <c r="J148" s="13">
        <f t="shared" si="84"/>
        <v>0</v>
      </c>
      <c r="K148" s="13">
        <f t="shared" si="85"/>
        <v>0</v>
      </c>
      <c r="L148" s="13">
        <v>0</v>
      </c>
      <c r="M148" s="13"/>
      <c r="N148" s="13">
        <v>0</v>
      </c>
      <c r="O148" s="49">
        <f t="shared" si="82"/>
        <v>0</v>
      </c>
      <c r="P148" s="37">
        <v>0</v>
      </c>
      <c r="Q148" s="37"/>
      <c r="R148" s="37"/>
    </row>
    <row r="149" spans="1:18" s="2" customFormat="1" ht="24.75" hidden="1" customHeight="1">
      <c r="A149" s="103"/>
      <c r="B149" s="52" t="s">
        <v>192</v>
      </c>
      <c r="C149" s="26"/>
      <c r="D149" s="13">
        <f t="shared" si="89"/>
        <v>12215206</v>
      </c>
      <c r="E149" s="13">
        <v>0</v>
      </c>
      <c r="F149" s="13"/>
      <c r="G149" s="13">
        <v>12215206</v>
      </c>
      <c r="H149" s="13">
        <f t="shared" si="83"/>
        <v>0</v>
      </c>
      <c r="I149" s="13">
        <v>0</v>
      </c>
      <c r="J149" s="13">
        <f t="shared" si="84"/>
        <v>0</v>
      </c>
      <c r="K149" s="13">
        <f t="shared" si="85"/>
        <v>0</v>
      </c>
      <c r="L149" s="13">
        <v>0</v>
      </c>
      <c r="M149" s="13"/>
      <c r="N149" s="13">
        <v>0</v>
      </c>
      <c r="O149" s="49"/>
      <c r="P149" s="37"/>
      <c r="Q149" s="37"/>
      <c r="R149" s="37"/>
    </row>
    <row r="150" spans="1:18" s="2" customFormat="1" ht="42.75" hidden="1" customHeight="1">
      <c r="A150" s="72" t="s">
        <v>406</v>
      </c>
      <c r="B150" s="52" t="s">
        <v>396</v>
      </c>
      <c r="C150" s="26" t="s">
        <v>9</v>
      </c>
      <c r="D150" s="13">
        <f t="shared" si="89"/>
        <v>2581000</v>
      </c>
      <c r="E150" s="13">
        <v>2581000</v>
      </c>
      <c r="F150" s="13"/>
      <c r="G150" s="13">
        <v>0</v>
      </c>
      <c r="H150" s="13">
        <f t="shared" si="83"/>
        <v>2581000</v>
      </c>
      <c r="I150" s="13">
        <v>2581000</v>
      </c>
      <c r="J150" s="13">
        <f t="shared" si="84"/>
        <v>0</v>
      </c>
      <c r="K150" s="13">
        <f t="shared" si="85"/>
        <v>1895450</v>
      </c>
      <c r="L150" s="13">
        <v>1895450</v>
      </c>
      <c r="M150" s="13"/>
      <c r="N150" s="13">
        <v>0</v>
      </c>
      <c r="O150" s="49">
        <f t="shared" ref="O150:O158" si="90">K150/D150*100</f>
        <v>73.438589693917095</v>
      </c>
      <c r="P150" s="37">
        <f t="shared" ref="P150:P158" si="91">L150/E150*100</f>
        <v>73.438589693917095</v>
      </c>
      <c r="Q150" s="37"/>
      <c r="R150" s="37"/>
    </row>
    <row r="151" spans="1:18" s="2" customFormat="1" ht="43.5" hidden="1" customHeight="1">
      <c r="A151" s="72" t="s">
        <v>407</v>
      </c>
      <c r="B151" s="52" t="s">
        <v>194</v>
      </c>
      <c r="C151" s="26" t="s">
        <v>9</v>
      </c>
      <c r="D151" s="13">
        <f t="shared" si="89"/>
        <v>1349493000</v>
      </c>
      <c r="E151" s="13">
        <v>1349493000</v>
      </c>
      <c r="F151" s="13"/>
      <c r="G151" s="13">
        <v>0</v>
      </c>
      <c r="H151" s="13">
        <f t="shared" si="83"/>
        <v>1236549500</v>
      </c>
      <c r="I151" s="13">
        <v>1236549500</v>
      </c>
      <c r="J151" s="13">
        <f t="shared" si="84"/>
        <v>0</v>
      </c>
      <c r="K151" s="13">
        <f t="shared" si="85"/>
        <v>1089064511.4200001</v>
      </c>
      <c r="L151" s="13">
        <v>1089064511.4200001</v>
      </c>
      <c r="M151" s="13"/>
      <c r="N151" s="13">
        <v>0</v>
      </c>
      <c r="O151" s="49">
        <f t="shared" si="90"/>
        <v>80.701753282158563</v>
      </c>
      <c r="P151" s="37">
        <f t="shared" si="91"/>
        <v>80.701753282158563</v>
      </c>
      <c r="Q151" s="37"/>
      <c r="R151" s="37"/>
    </row>
    <row r="152" spans="1:18" s="2" customFormat="1" ht="45" hidden="1" customHeight="1">
      <c r="A152" s="72" t="s">
        <v>408</v>
      </c>
      <c r="B152" s="52" t="s">
        <v>195</v>
      </c>
      <c r="C152" s="26" t="s">
        <v>9</v>
      </c>
      <c r="D152" s="13">
        <f t="shared" si="89"/>
        <v>433311000</v>
      </c>
      <c r="E152" s="13">
        <v>433311000</v>
      </c>
      <c r="F152" s="13"/>
      <c r="G152" s="13">
        <v>0</v>
      </c>
      <c r="H152" s="13">
        <f t="shared" si="83"/>
        <v>410236000</v>
      </c>
      <c r="I152" s="13">
        <v>410236000</v>
      </c>
      <c r="J152" s="13">
        <f t="shared" si="84"/>
        <v>0</v>
      </c>
      <c r="K152" s="13">
        <f t="shared" si="85"/>
        <v>343045685.13</v>
      </c>
      <c r="L152" s="13">
        <v>343045685.13</v>
      </c>
      <c r="M152" s="13"/>
      <c r="N152" s="13">
        <v>0</v>
      </c>
      <c r="O152" s="49">
        <f t="shared" si="90"/>
        <v>79.168469097253464</v>
      </c>
      <c r="P152" s="37">
        <f t="shared" si="91"/>
        <v>79.168469097253464</v>
      </c>
      <c r="Q152" s="37"/>
      <c r="R152" s="37"/>
    </row>
    <row r="153" spans="1:18" s="2" customFormat="1" ht="51" hidden="1" customHeight="1">
      <c r="A153" s="72" t="s">
        <v>409</v>
      </c>
      <c r="B153" s="52" t="s">
        <v>196</v>
      </c>
      <c r="C153" s="26" t="s">
        <v>9</v>
      </c>
      <c r="D153" s="13">
        <f t="shared" si="89"/>
        <v>108764000</v>
      </c>
      <c r="E153" s="13">
        <v>108764000</v>
      </c>
      <c r="F153" s="13"/>
      <c r="G153" s="13">
        <v>0</v>
      </c>
      <c r="H153" s="13">
        <f t="shared" si="83"/>
        <v>99594000</v>
      </c>
      <c r="I153" s="13">
        <v>99594000</v>
      </c>
      <c r="J153" s="13">
        <f t="shared" si="84"/>
        <v>0</v>
      </c>
      <c r="K153" s="13">
        <f t="shared" si="85"/>
        <v>82362323.430000007</v>
      </c>
      <c r="L153" s="13">
        <v>82362323.430000007</v>
      </c>
      <c r="M153" s="13"/>
      <c r="N153" s="13">
        <v>0</v>
      </c>
      <c r="O153" s="49">
        <f t="shared" si="90"/>
        <v>75.725721222095558</v>
      </c>
      <c r="P153" s="37">
        <f t="shared" si="91"/>
        <v>75.725721222095558</v>
      </c>
      <c r="Q153" s="37"/>
      <c r="R153" s="37"/>
    </row>
    <row r="154" spans="1:18" s="2" customFormat="1" ht="45" hidden="1" customHeight="1">
      <c r="A154" s="72" t="s">
        <v>410</v>
      </c>
      <c r="B154" s="52" t="s">
        <v>197</v>
      </c>
      <c r="C154" s="26" t="s">
        <v>9</v>
      </c>
      <c r="D154" s="13">
        <f t="shared" si="89"/>
        <v>2385000</v>
      </c>
      <c r="E154" s="13">
        <v>2385000</v>
      </c>
      <c r="F154" s="13"/>
      <c r="G154" s="13">
        <v>0</v>
      </c>
      <c r="H154" s="13">
        <f t="shared" si="83"/>
        <v>2197300</v>
      </c>
      <c r="I154" s="13">
        <v>2197300</v>
      </c>
      <c r="J154" s="13">
        <f t="shared" si="84"/>
        <v>0</v>
      </c>
      <c r="K154" s="13">
        <f t="shared" si="85"/>
        <v>1987611.52</v>
      </c>
      <c r="L154" s="13">
        <v>1987611.52</v>
      </c>
      <c r="M154" s="13"/>
      <c r="N154" s="13">
        <v>0</v>
      </c>
      <c r="O154" s="49">
        <f t="shared" si="90"/>
        <v>83.338009224318654</v>
      </c>
      <c r="P154" s="37">
        <f t="shared" si="91"/>
        <v>83.338009224318654</v>
      </c>
      <c r="Q154" s="37"/>
      <c r="R154" s="37"/>
    </row>
    <row r="155" spans="1:18" s="2" customFormat="1" ht="80.25" hidden="1" customHeight="1">
      <c r="A155" s="72" t="s">
        <v>411</v>
      </c>
      <c r="B155" s="52" t="s">
        <v>198</v>
      </c>
      <c r="C155" s="26" t="s">
        <v>9</v>
      </c>
      <c r="D155" s="13">
        <f t="shared" si="89"/>
        <v>54845000</v>
      </c>
      <c r="E155" s="13">
        <v>54845000</v>
      </c>
      <c r="F155" s="13"/>
      <c r="G155" s="13">
        <v>0</v>
      </c>
      <c r="H155" s="13">
        <f t="shared" si="83"/>
        <v>49774000</v>
      </c>
      <c r="I155" s="13">
        <v>49774000</v>
      </c>
      <c r="J155" s="13">
        <f t="shared" si="84"/>
        <v>0</v>
      </c>
      <c r="K155" s="13">
        <f t="shared" si="85"/>
        <v>47634225.969999999</v>
      </c>
      <c r="L155" s="13">
        <v>47634225.969999999</v>
      </c>
      <c r="M155" s="13"/>
      <c r="N155" s="13">
        <v>0</v>
      </c>
      <c r="O155" s="49">
        <f t="shared" si="90"/>
        <v>86.852449576078044</v>
      </c>
      <c r="P155" s="37">
        <f t="shared" si="91"/>
        <v>86.852449576078044</v>
      </c>
      <c r="Q155" s="37"/>
      <c r="R155" s="37"/>
    </row>
    <row r="156" spans="1:18" s="2" customFormat="1" ht="60" hidden="1" customHeight="1">
      <c r="A156" s="72" t="s">
        <v>412</v>
      </c>
      <c r="B156" s="52" t="s">
        <v>397</v>
      </c>
      <c r="C156" s="26" t="s">
        <v>9</v>
      </c>
      <c r="D156" s="13">
        <f t="shared" si="89"/>
        <v>2253000</v>
      </c>
      <c r="E156" s="13">
        <v>2253000</v>
      </c>
      <c r="F156" s="13"/>
      <c r="G156" s="13">
        <v>0</v>
      </c>
      <c r="H156" s="13">
        <f t="shared" si="83"/>
        <v>2253000</v>
      </c>
      <c r="I156" s="13">
        <v>2253000</v>
      </c>
      <c r="J156" s="13">
        <f t="shared" si="84"/>
        <v>0</v>
      </c>
      <c r="K156" s="13">
        <f t="shared" si="85"/>
        <v>1803000</v>
      </c>
      <c r="L156" s="13">
        <v>1803000</v>
      </c>
      <c r="M156" s="13"/>
      <c r="N156" s="13">
        <v>0</v>
      </c>
      <c r="O156" s="49">
        <f t="shared" si="90"/>
        <v>80.026631158455402</v>
      </c>
      <c r="P156" s="37">
        <f t="shared" si="91"/>
        <v>80.026631158455402</v>
      </c>
      <c r="Q156" s="37"/>
      <c r="R156" s="37"/>
    </row>
    <row r="157" spans="1:18" s="2" customFormat="1" ht="37.5" hidden="1" customHeight="1">
      <c r="A157" s="72" t="s">
        <v>413</v>
      </c>
      <c r="B157" s="52" t="s">
        <v>250</v>
      </c>
      <c r="C157" s="26" t="s">
        <v>9</v>
      </c>
      <c r="D157" s="13">
        <f t="shared" si="89"/>
        <v>2312300</v>
      </c>
      <c r="E157" s="13">
        <v>2312300</v>
      </c>
      <c r="F157" s="13"/>
      <c r="G157" s="13">
        <v>0</v>
      </c>
      <c r="H157" s="13">
        <f t="shared" si="83"/>
        <v>2312299.2000000002</v>
      </c>
      <c r="I157" s="13">
        <v>2312299.2000000002</v>
      </c>
      <c r="J157" s="13">
        <f t="shared" si="84"/>
        <v>0</v>
      </c>
      <c r="K157" s="13">
        <f t="shared" si="85"/>
        <v>2312299.2000000002</v>
      </c>
      <c r="L157" s="13">
        <v>2312299.2000000002</v>
      </c>
      <c r="M157" s="13"/>
      <c r="N157" s="13">
        <v>0</v>
      </c>
      <c r="O157" s="49">
        <f t="shared" si="90"/>
        <v>99.999965402413196</v>
      </c>
      <c r="P157" s="37">
        <f t="shared" si="91"/>
        <v>99.999965402413196</v>
      </c>
      <c r="Q157" s="37"/>
      <c r="R157" s="37"/>
    </row>
    <row r="158" spans="1:18" s="2" customFormat="1" ht="42.75" hidden="1" customHeight="1">
      <c r="A158" s="72" t="s">
        <v>414</v>
      </c>
      <c r="B158" s="52" t="s">
        <v>398</v>
      </c>
      <c r="C158" s="26" t="s">
        <v>9</v>
      </c>
      <c r="D158" s="13">
        <f t="shared" si="89"/>
        <v>13131900</v>
      </c>
      <c r="E158" s="13">
        <v>13131900</v>
      </c>
      <c r="F158" s="13"/>
      <c r="G158" s="13">
        <v>0</v>
      </c>
      <c r="H158" s="13">
        <f t="shared" si="83"/>
        <v>13131900</v>
      </c>
      <c r="I158" s="13">
        <v>13131900</v>
      </c>
      <c r="J158" s="13">
        <f t="shared" si="84"/>
        <v>0</v>
      </c>
      <c r="K158" s="13">
        <f t="shared" si="85"/>
        <v>10564662.640000001</v>
      </c>
      <c r="L158" s="13">
        <v>10564662.640000001</v>
      </c>
      <c r="M158" s="13"/>
      <c r="N158" s="13">
        <v>0</v>
      </c>
      <c r="O158" s="49">
        <f t="shared" si="90"/>
        <v>80.450373822523773</v>
      </c>
      <c r="P158" s="37">
        <f t="shared" si="91"/>
        <v>80.450373822523773</v>
      </c>
      <c r="Q158" s="37"/>
      <c r="R158" s="37"/>
    </row>
    <row r="159" spans="1:18" s="2" customFormat="1" ht="71.25" hidden="1" customHeight="1">
      <c r="A159" s="23" t="s">
        <v>415</v>
      </c>
      <c r="B159" s="27" t="s">
        <v>200</v>
      </c>
      <c r="C159" s="74" t="s">
        <v>9</v>
      </c>
      <c r="D159" s="20">
        <f t="shared" si="89"/>
        <v>320000</v>
      </c>
      <c r="E159" s="20">
        <v>0</v>
      </c>
      <c r="F159" s="20"/>
      <c r="G159" s="20">
        <v>320000</v>
      </c>
      <c r="H159" s="20">
        <f>I159+J159</f>
        <v>269995.74</v>
      </c>
      <c r="I159" s="20">
        <v>0</v>
      </c>
      <c r="J159" s="20">
        <f>N159</f>
        <v>269995.74</v>
      </c>
      <c r="K159" s="20">
        <f>L159+N159</f>
        <v>269995.74</v>
      </c>
      <c r="L159" s="20">
        <v>0</v>
      </c>
      <c r="M159" s="20"/>
      <c r="N159" s="20">
        <v>269995.74</v>
      </c>
      <c r="O159" s="25">
        <f t="shared" ref="O159:O174" si="92">K159/D159*100</f>
        <v>84.373668749999993</v>
      </c>
      <c r="P159" s="38">
        <v>0</v>
      </c>
      <c r="Q159" s="38"/>
      <c r="R159" s="38"/>
    </row>
    <row r="160" spans="1:18" s="2" customFormat="1" ht="36" hidden="1" customHeight="1">
      <c r="A160" s="23" t="s">
        <v>416</v>
      </c>
      <c r="B160" s="27" t="s">
        <v>201</v>
      </c>
      <c r="C160" s="74"/>
      <c r="D160" s="20">
        <f>SUM(D161:D163)</f>
        <v>35531512</v>
      </c>
      <c r="E160" s="20">
        <f t="shared" ref="E160:N160" si="93">SUM(E161:E163)</f>
        <v>27389868</v>
      </c>
      <c r="F160" s="20"/>
      <c r="G160" s="20">
        <f t="shared" si="93"/>
        <v>8141644</v>
      </c>
      <c r="H160" s="20">
        <f t="shared" si="93"/>
        <v>35395723.57</v>
      </c>
      <c r="I160" s="20">
        <f t="shared" si="93"/>
        <v>27380935.219999999</v>
      </c>
      <c r="J160" s="20">
        <f t="shared" si="93"/>
        <v>8014788.3499999996</v>
      </c>
      <c r="K160" s="20">
        <f t="shared" si="93"/>
        <v>35395254.57</v>
      </c>
      <c r="L160" s="20">
        <f t="shared" si="93"/>
        <v>27380466.219999999</v>
      </c>
      <c r="M160" s="20"/>
      <c r="N160" s="20">
        <f t="shared" si="93"/>
        <v>8014788.3499999996</v>
      </c>
      <c r="O160" s="25">
        <f t="shared" si="92"/>
        <v>99.616516657101457</v>
      </c>
      <c r="P160" s="38">
        <f>L160/E160*100</f>
        <v>99.965674241292433</v>
      </c>
      <c r="Q160" s="38"/>
      <c r="R160" s="38"/>
    </row>
    <row r="161" spans="1:18" s="2" customFormat="1" ht="33" hidden="1" customHeight="1">
      <c r="A161" s="72" t="s">
        <v>417</v>
      </c>
      <c r="B161" s="52" t="s">
        <v>169</v>
      </c>
      <c r="C161" s="26" t="s">
        <v>9</v>
      </c>
      <c r="D161" s="13">
        <f>E161+G161</f>
        <v>8141644</v>
      </c>
      <c r="E161" s="13">
        <v>0</v>
      </c>
      <c r="F161" s="13"/>
      <c r="G161" s="13">
        <v>8141644</v>
      </c>
      <c r="H161" s="13">
        <f>I161+J161</f>
        <v>8014788.3499999996</v>
      </c>
      <c r="I161" s="13">
        <v>0</v>
      </c>
      <c r="J161" s="13">
        <f>N161</f>
        <v>8014788.3499999996</v>
      </c>
      <c r="K161" s="13">
        <f>L161+N161</f>
        <v>8014788.3499999996</v>
      </c>
      <c r="L161" s="13">
        <v>0</v>
      </c>
      <c r="M161" s="13"/>
      <c r="N161" s="13">
        <v>8014788.3499999996</v>
      </c>
      <c r="O161" s="49">
        <f t="shared" si="92"/>
        <v>98.441891465654834</v>
      </c>
      <c r="P161" s="37">
        <v>0</v>
      </c>
      <c r="Q161" s="37"/>
      <c r="R161" s="37"/>
    </row>
    <row r="162" spans="1:18" s="2" customFormat="1" ht="63.75" hidden="1" customHeight="1">
      <c r="A162" s="72" t="s">
        <v>418</v>
      </c>
      <c r="B162" s="52" t="s">
        <v>202</v>
      </c>
      <c r="C162" s="26" t="s">
        <v>9</v>
      </c>
      <c r="D162" s="13">
        <f>E162+G162</f>
        <v>8115068</v>
      </c>
      <c r="E162" s="13">
        <v>8115068</v>
      </c>
      <c r="F162" s="13"/>
      <c r="G162" s="13">
        <v>0</v>
      </c>
      <c r="H162" s="13">
        <f t="shared" ref="H162:H163" si="94">I162+J162</f>
        <v>8115068</v>
      </c>
      <c r="I162" s="13">
        <v>8115068</v>
      </c>
      <c r="J162" s="13">
        <f t="shared" ref="J162:J163" si="95">N162</f>
        <v>0</v>
      </c>
      <c r="K162" s="13">
        <f t="shared" ref="K162:K163" si="96">L162+N162</f>
        <v>8115047</v>
      </c>
      <c r="L162" s="13">
        <v>8115047</v>
      </c>
      <c r="M162" s="13"/>
      <c r="N162" s="13">
        <v>0</v>
      </c>
      <c r="O162" s="49">
        <f t="shared" si="92"/>
        <v>99.999741222131476</v>
      </c>
      <c r="P162" s="37">
        <f>L162/E162*100</f>
        <v>99.999741222131476</v>
      </c>
      <c r="Q162" s="37"/>
      <c r="R162" s="37"/>
    </row>
    <row r="163" spans="1:18" s="2" customFormat="1" ht="33" hidden="1" customHeight="1">
      <c r="A163" s="72" t="s">
        <v>419</v>
      </c>
      <c r="B163" s="52" t="s">
        <v>203</v>
      </c>
      <c r="C163" s="26" t="s">
        <v>9</v>
      </c>
      <c r="D163" s="13">
        <f>E163+G163</f>
        <v>19274800</v>
      </c>
      <c r="E163" s="13">
        <v>19274800</v>
      </c>
      <c r="F163" s="13"/>
      <c r="G163" s="13">
        <v>0</v>
      </c>
      <c r="H163" s="13">
        <f t="shared" si="94"/>
        <v>19265867.219999999</v>
      </c>
      <c r="I163" s="13">
        <v>19265867.219999999</v>
      </c>
      <c r="J163" s="13">
        <f t="shared" si="95"/>
        <v>0</v>
      </c>
      <c r="K163" s="13">
        <f t="shared" si="96"/>
        <v>19265419.219999999</v>
      </c>
      <c r="L163" s="13">
        <v>19265419.219999999</v>
      </c>
      <c r="M163" s="13"/>
      <c r="N163" s="13">
        <v>0</v>
      </c>
      <c r="O163" s="49">
        <f t="shared" si="92"/>
        <v>99.95133137568223</v>
      </c>
      <c r="P163" s="37">
        <f>L163/E163*100</f>
        <v>99.95133137568223</v>
      </c>
      <c r="Q163" s="37"/>
      <c r="R163" s="37"/>
    </row>
    <row r="164" spans="1:18" s="2" customFormat="1" ht="32.25" hidden="1" customHeight="1">
      <c r="A164" s="23" t="s">
        <v>420</v>
      </c>
      <c r="B164" s="27" t="s">
        <v>204</v>
      </c>
      <c r="C164" s="74"/>
      <c r="D164" s="20">
        <f>SUM(D165:D170)</f>
        <v>39165359</v>
      </c>
      <c r="E164" s="20">
        <f t="shared" ref="E164:N164" si="97">SUM(E165:E170)</f>
        <v>3563954</v>
      </c>
      <c r="F164" s="20"/>
      <c r="G164" s="20">
        <f t="shared" si="97"/>
        <v>35601405</v>
      </c>
      <c r="H164" s="20">
        <f t="shared" si="97"/>
        <v>33012900.039999999</v>
      </c>
      <c r="I164" s="20">
        <f t="shared" si="97"/>
        <v>3529162.96</v>
      </c>
      <c r="J164" s="20">
        <f t="shared" si="97"/>
        <v>29483737.079999998</v>
      </c>
      <c r="K164" s="20">
        <f t="shared" si="97"/>
        <v>31762798.57</v>
      </c>
      <c r="L164" s="20">
        <f t="shared" si="97"/>
        <v>2279061.4900000002</v>
      </c>
      <c r="M164" s="20"/>
      <c r="N164" s="20">
        <f t="shared" si="97"/>
        <v>29483737.079999998</v>
      </c>
      <c r="O164" s="25">
        <f t="shared" si="92"/>
        <v>81.099214665694745</v>
      </c>
      <c r="P164" s="38">
        <f>L164/E164*100</f>
        <v>63.947556281590622</v>
      </c>
      <c r="Q164" s="38"/>
      <c r="R164" s="38"/>
    </row>
    <row r="165" spans="1:18" s="2" customFormat="1" ht="41.25" hidden="1" customHeight="1">
      <c r="A165" s="72" t="s">
        <v>421</v>
      </c>
      <c r="B165" s="52" t="s">
        <v>138</v>
      </c>
      <c r="C165" s="26" t="s">
        <v>9</v>
      </c>
      <c r="D165" s="13">
        <f t="shared" ref="D165:D170" si="98">E165+G165</f>
        <v>30118000</v>
      </c>
      <c r="E165" s="13">
        <v>0</v>
      </c>
      <c r="F165" s="13"/>
      <c r="G165" s="13">
        <v>30118000</v>
      </c>
      <c r="H165" s="13">
        <f>I165+J165</f>
        <v>24320662</v>
      </c>
      <c r="I165" s="13">
        <v>0</v>
      </c>
      <c r="J165" s="13">
        <f>N165</f>
        <v>24320662</v>
      </c>
      <c r="K165" s="13">
        <f>L165+N165</f>
        <v>24320662</v>
      </c>
      <c r="L165" s="13">
        <v>0</v>
      </c>
      <c r="M165" s="13"/>
      <c r="N165" s="13">
        <v>24320662</v>
      </c>
      <c r="O165" s="49">
        <f t="shared" si="92"/>
        <v>80.751251743143641</v>
      </c>
      <c r="P165" s="37">
        <v>0</v>
      </c>
      <c r="Q165" s="37"/>
      <c r="R165" s="37"/>
    </row>
    <row r="166" spans="1:18" s="2" customFormat="1" ht="41.25" hidden="1" customHeight="1">
      <c r="A166" s="72" t="s">
        <v>422</v>
      </c>
      <c r="B166" s="52" t="s">
        <v>205</v>
      </c>
      <c r="C166" s="26" t="s">
        <v>9</v>
      </c>
      <c r="D166" s="13">
        <f t="shared" si="98"/>
        <v>867635</v>
      </c>
      <c r="E166" s="13">
        <v>0</v>
      </c>
      <c r="F166" s="13"/>
      <c r="G166" s="13">
        <v>867635</v>
      </c>
      <c r="H166" s="13">
        <f t="shared" ref="H166:H170" si="99">I166+J166</f>
        <v>602805</v>
      </c>
      <c r="I166" s="13">
        <v>0</v>
      </c>
      <c r="J166" s="13">
        <f t="shared" ref="J166:J170" si="100">N166</f>
        <v>602805</v>
      </c>
      <c r="K166" s="13">
        <f t="shared" ref="K166:K170" si="101">L166+N166</f>
        <v>602805</v>
      </c>
      <c r="L166" s="13">
        <v>0</v>
      </c>
      <c r="M166" s="13"/>
      <c r="N166" s="13">
        <v>602805</v>
      </c>
      <c r="O166" s="49">
        <f t="shared" si="92"/>
        <v>69.47679611818333</v>
      </c>
      <c r="P166" s="37">
        <v>0</v>
      </c>
      <c r="Q166" s="37"/>
      <c r="R166" s="37"/>
    </row>
    <row r="167" spans="1:18" s="2" customFormat="1" ht="33.75" hidden="1" customHeight="1">
      <c r="A167" s="72" t="s">
        <v>423</v>
      </c>
      <c r="B167" s="52" t="s">
        <v>206</v>
      </c>
      <c r="C167" s="26" t="s">
        <v>9</v>
      </c>
      <c r="D167" s="13">
        <f t="shared" si="98"/>
        <v>4615770</v>
      </c>
      <c r="E167" s="13">
        <v>0</v>
      </c>
      <c r="F167" s="13"/>
      <c r="G167" s="13">
        <v>4615770</v>
      </c>
      <c r="H167" s="13">
        <f t="shared" si="99"/>
        <v>4560270.08</v>
      </c>
      <c r="I167" s="13">
        <v>0</v>
      </c>
      <c r="J167" s="13">
        <f t="shared" si="100"/>
        <v>4560270.08</v>
      </c>
      <c r="K167" s="13">
        <f t="shared" si="101"/>
        <v>4560270.08</v>
      </c>
      <c r="L167" s="13">
        <v>0</v>
      </c>
      <c r="M167" s="13"/>
      <c r="N167" s="13">
        <v>4560270.08</v>
      </c>
      <c r="O167" s="49">
        <f t="shared" si="92"/>
        <v>98.797602133555188</v>
      </c>
      <c r="P167" s="37">
        <v>0</v>
      </c>
      <c r="Q167" s="37"/>
      <c r="R167" s="37"/>
    </row>
    <row r="168" spans="1:18" s="2" customFormat="1" ht="63.75" hidden="1" customHeight="1">
      <c r="A168" s="72" t="s">
        <v>424</v>
      </c>
      <c r="B168" s="52" t="s">
        <v>207</v>
      </c>
      <c r="C168" s="26" t="s">
        <v>9</v>
      </c>
      <c r="D168" s="13">
        <f t="shared" si="98"/>
        <v>230000</v>
      </c>
      <c r="E168" s="13">
        <v>230000</v>
      </c>
      <c r="F168" s="13"/>
      <c r="G168" s="13">
        <v>0</v>
      </c>
      <c r="H168" s="13">
        <f t="shared" si="99"/>
        <v>230000</v>
      </c>
      <c r="I168" s="13">
        <v>230000</v>
      </c>
      <c r="J168" s="13">
        <f t="shared" si="100"/>
        <v>0</v>
      </c>
      <c r="K168" s="13">
        <f t="shared" si="101"/>
        <v>230000</v>
      </c>
      <c r="L168" s="13">
        <v>230000</v>
      </c>
      <c r="M168" s="13"/>
      <c r="N168" s="13">
        <v>0</v>
      </c>
      <c r="O168" s="49">
        <f t="shared" si="92"/>
        <v>100</v>
      </c>
      <c r="P168" s="37">
        <f>L168/E168*100</f>
        <v>100</v>
      </c>
      <c r="Q168" s="37"/>
      <c r="R168" s="37"/>
    </row>
    <row r="169" spans="1:18" s="2" customFormat="1" ht="42" hidden="1" customHeight="1">
      <c r="A169" s="72" t="s">
        <v>425</v>
      </c>
      <c r="B169" s="52" t="s">
        <v>208</v>
      </c>
      <c r="C169" s="26" t="s">
        <v>9</v>
      </c>
      <c r="D169" s="13">
        <f t="shared" si="98"/>
        <v>1683854</v>
      </c>
      <c r="E169" s="13">
        <v>1683854</v>
      </c>
      <c r="F169" s="13"/>
      <c r="G169" s="13">
        <v>0</v>
      </c>
      <c r="H169" s="13">
        <f t="shared" si="99"/>
        <v>1649062.9600000002</v>
      </c>
      <c r="I169" s="13">
        <v>1649062.9600000002</v>
      </c>
      <c r="J169" s="13">
        <f t="shared" si="100"/>
        <v>0</v>
      </c>
      <c r="K169" s="13">
        <f t="shared" si="101"/>
        <v>1649062.96</v>
      </c>
      <c r="L169" s="13">
        <v>1649062.96</v>
      </c>
      <c r="M169" s="13"/>
      <c r="N169" s="13">
        <v>0</v>
      </c>
      <c r="O169" s="49">
        <f t="shared" si="92"/>
        <v>97.93384462073314</v>
      </c>
      <c r="P169" s="37">
        <f>L169/E169*100</f>
        <v>97.93384462073314</v>
      </c>
      <c r="Q169" s="37"/>
      <c r="R169" s="37"/>
    </row>
    <row r="170" spans="1:18" s="2" customFormat="1" ht="42" hidden="1" customHeight="1">
      <c r="A170" s="72" t="s">
        <v>426</v>
      </c>
      <c r="B170" s="52" t="s">
        <v>104</v>
      </c>
      <c r="C170" s="26" t="s">
        <v>9</v>
      </c>
      <c r="D170" s="13">
        <f t="shared" si="98"/>
        <v>1650100</v>
      </c>
      <c r="E170" s="13">
        <v>1650100</v>
      </c>
      <c r="F170" s="13"/>
      <c r="G170" s="13">
        <v>0</v>
      </c>
      <c r="H170" s="13">
        <f t="shared" si="99"/>
        <v>1650100</v>
      </c>
      <c r="I170" s="13">
        <v>1650100</v>
      </c>
      <c r="J170" s="13">
        <f t="shared" si="100"/>
        <v>0</v>
      </c>
      <c r="K170" s="13">
        <f t="shared" si="101"/>
        <v>399998.53</v>
      </c>
      <c r="L170" s="13">
        <v>399998.53</v>
      </c>
      <c r="M170" s="13"/>
      <c r="N170" s="13">
        <v>0</v>
      </c>
      <c r="O170" s="49">
        <f t="shared" si="92"/>
        <v>24.240866008120719</v>
      </c>
      <c r="P170" s="37">
        <f>L170/E170*100</f>
        <v>24.240866008120719</v>
      </c>
      <c r="Q170" s="37"/>
      <c r="R170" s="37"/>
    </row>
    <row r="171" spans="1:18" s="2" customFormat="1" ht="41.25" hidden="1" customHeight="1">
      <c r="A171" s="23" t="s">
        <v>427</v>
      </c>
      <c r="B171" s="27" t="s">
        <v>209</v>
      </c>
      <c r="C171" s="74"/>
      <c r="D171" s="20">
        <f>SUM(D172:D174)</f>
        <v>109541700</v>
      </c>
      <c r="E171" s="20">
        <f t="shared" ref="E171:N171" si="102">SUM(E172:E174)</f>
        <v>0</v>
      </c>
      <c r="F171" s="20"/>
      <c r="G171" s="20">
        <f t="shared" si="102"/>
        <v>109541700</v>
      </c>
      <c r="H171" s="20">
        <f t="shared" si="102"/>
        <v>95041554.109999999</v>
      </c>
      <c r="I171" s="20">
        <f t="shared" si="102"/>
        <v>0</v>
      </c>
      <c r="J171" s="20">
        <f t="shared" si="102"/>
        <v>95041554.109999999</v>
      </c>
      <c r="K171" s="20">
        <f t="shared" si="102"/>
        <v>95041554.109999999</v>
      </c>
      <c r="L171" s="20">
        <f t="shared" si="102"/>
        <v>0</v>
      </c>
      <c r="M171" s="20"/>
      <c r="N171" s="20">
        <f t="shared" si="102"/>
        <v>95041554.109999999</v>
      </c>
      <c r="O171" s="25">
        <f t="shared" si="92"/>
        <v>86.762898613039596</v>
      </c>
      <c r="P171" s="38">
        <v>0</v>
      </c>
      <c r="Q171" s="38"/>
      <c r="R171" s="38"/>
    </row>
    <row r="172" spans="1:18" s="2" customFormat="1" ht="44.25" hidden="1" customHeight="1">
      <c r="A172" s="72" t="s">
        <v>428</v>
      </c>
      <c r="B172" s="52" t="s">
        <v>138</v>
      </c>
      <c r="C172" s="26" t="s">
        <v>9</v>
      </c>
      <c r="D172" s="13">
        <f>E172+G172</f>
        <v>60759000</v>
      </c>
      <c r="E172" s="13">
        <v>0</v>
      </c>
      <c r="F172" s="13"/>
      <c r="G172" s="13">
        <v>60759000</v>
      </c>
      <c r="H172" s="13">
        <f>I172+J172</f>
        <v>52264925.689999998</v>
      </c>
      <c r="I172" s="13">
        <v>0</v>
      </c>
      <c r="J172" s="13">
        <f>N172</f>
        <v>52264925.689999998</v>
      </c>
      <c r="K172" s="13">
        <f>L172+N172</f>
        <v>52264925.689999998</v>
      </c>
      <c r="L172" s="13">
        <v>0</v>
      </c>
      <c r="M172" s="13"/>
      <c r="N172" s="13">
        <v>52264925.689999998</v>
      </c>
      <c r="O172" s="49">
        <f t="shared" si="92"/>
        <v>86.020055777744858</v>
      </c>
      <c r="P172" s="37">
        <v>0</v>
      </c>
      <c r="Q172" s="37"/>
      <c r="R172" s="37"/>
    </row>
    <row r="173" spans="1:18" s="2" customFormat="1" ht="44.25" hidden="1" customHeight="1">
      <c r="A173" s="72" t="s">
        <v>429</v>
      </c>
      <c r="B173" s="52" t="s">
        <v>139</v>
      </c>
      <c r="C173" s="26" t="s">
        <v>9</v>
      </c>
      <c r="D173" s="13">
        <f>E173+G173</f>
        <v>48602700</v>
      </c>
      <c r="E173" s="13">
        <v>0</v>
      </c>
      <c r="F173" s="13"/>
      <c r="G173" s="13">
        <v>48602700</v>
      </c>
      <c r="H173" s="13">
        <f t="shared" ref="H173:H174" si="103">I173+J173</f>
        <v>42596628.420000002</v>
      </c>
      <c r="I173" s="13">
        <v>0</v>
      </c>
      <c r="J173" s="13">
        <f t="shared" ref="J173:J174" si="104">N173</f>
        <v>42596628.420000002</v>
      </c>
      <c r="K173" s="13">
        <f t="shared" ref="K173:K174" si="105">L173+N173</f>
        <v>42596628.420000002</v>
      </c>
      <c r="L173" s="13">
        <v>0</v>
      </c>
      <c r="M173" s="13"/>
      <c r="N173" s="13">
        <v>42596628.420000002</v>
      </c>
      <c r="O173" s="49">
        <f t="shared" si="92"/>
        <v>87.64251455166071</v>
      </c>
      <c r="P173" s="37">
        <v>0</v>
      </c>
      <c r="Q173" s="37"/>
      <c r="R173" s="37"/>
    </row>
    <row r="174" spans="1:18" s="2" customFormat="1" ht="49.5" hidden="1" customHeight="1">
      <c r="A174" s="72" t="s">
        <v>430</v>
      </c>
      <c r="B174" s="52" t="s">
        <v>210</v>
      </c>
      <c r="C174" s="26" t="s">
        <v>9</v>
      </c>
      <c r="D174" s="13">
        <f>E174+G174</f>
        <v>180000</v>
      </c>
      <c r="E174" s="13">
        <v>0</v>
      </c>
      <c r="F174" s="13"/>
      <c r="G174" s="13">
        <v>180000</v>
      </c>
      <c r="H174" s="13">
        <f t="shared" si="103"/>
        <v>180000</v>
      </c>
      <c r="I174" s="13">
        <v>0</v>
      </c>
      <c r="J174" s="13">
        <f t="shared" si="104"/>
        <v>180000</v>
      </c>
      <c r="K174" s="13">
        <f t="shared" si="105"/>
        <v>180000</v>
      </c>
      <c r="L174" s="13">
        <v>0</v>
      </c>
      <c r="M174" s="13"/>
      <c r="N174" s="13">
        <v>180000</v>
      </c>
      <c r="O174" s="49">
        <f t="shared" si="92"/>
        <v>100</v>
      </c>
      <c r="P174" s="37">
        <v>0</v>
      </c>
      <c r="Q174" s="37"/>
      <c r="R174" s="37"/>
    </row>
    <row r="175" spans="1:18" s="1" customFormat="1" ht="32.25" hidden="1" customHeight="1">
      <c r="A175" s="99" t="s">
        <v>50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1:18" s="1" customFormat="1" ht="48.75" hidden="1" customHeight="1">
      <c r="A176" s="23" t="s">
        <v>96</v>
      </c>
      <c r="B176" s="97" t="s">
        <v>51</v>
      </c>
      <c r="C176" s="97"/>
      <c r="D176" s="20">
        <f>D177+D183+D193</f>
        <v>433499915</v>
      </c>
      <c r="E176" s="20">
        <f t="shared" ref="E176:N176" si="106">E177+E183+E193</f>
        <v>305377500</v>
      </c>
      <c r="F176" s="20"/>
      <c r="G176" s="20">
        <f t="shared" si="106"/>
        <v>128122415</v>
      </c>
      <c r="H176" s="20">
        <f t="shared" si="106"/>
        <v>224434619</v>
      </c>
      <c r="I176" s="20">
        <f t="shared" si="106"/>
        <v>137889226.05000001</v>
      </c>
      <c r="J176" s="20">
        <f t="shared" si="106"/>
        <v>86545392.950000003</v>
      </c>
      <c r="K176" s="20">
        <f t="shared" si="106"/>
        <v>210707027.28000003</v>
      </c>
      <c r="L176" s="20">
        <f t="shared" si="106"/>
        <v>124161634.33000001</v>
      </c>
      <c r="M176" s="20"/>
      <c r="N176" s="20">
        <f t="shared" si="106"/>
        <v>86545392.950000003</v>
      </c>
      <c r="O176" s="21">
        <f>K176/D176*100</f>
        <v>48.60601351675006</v>
      </c>
      <c r="P176" s="38">
        <f>L176/E176*100</f>
        <v>40.658409453872665</v>
      </c>
      <c r="Q176" s="38"/>
      <c r="R176" s="38"/>
    </row>
    <row r="177" spans="1:18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N177" si="107">SUM(E178:E182)</f>
        <v>1884500</v>
      </c>
      <c r="F177" s="20"/>
      <c r="G177" s="20">
        <f t="shared" si="107"/>
        <v>97630709</v>
      </c>
      <c r="H177" s="20">
        <f t="shared" si="107"/>
        <v>73732609.829999998</v>
      </c>
      <c r="I177" s="20">
        <f t="shared" si="107"/>
        <v>1884430</v>
      </c>
      <c r="J177" s="20">
        <f t="shared" si="107"/>
        <v>71848179.829999998</v>
      </c>
      <c r="K177" s="20">
        <f t="shared" si="107"/>
        <v>73732609.829999998</v>
      </c>
      <c r="L177" s="20">
        <f t="shared" si="107"/>
        <v>1884430</v>
      </c>
      <c r="M177" s="20"/>
      <c r="N177" s="20">
        <f t="shared" si="107"/>
        <v>71848179.829999998</v>
      </c>
      <c r="O177" s="21">
        <f t="shared" ref="O177:O195" si="108">K177/D177*100</f>
        <v>74.091800209151941</v>
      </c>
      <c r="P177" s="38">
        <v>0</v>
      </c>
      <c r="Q177" s="38"/>
      <c r="R177" s="38"/>
    </row>
    <row r="178" spans="1:18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E178+G178</f>
        <v>33682321</v>
      </c>
      <c r="E178" s="13">
        <v>0</v>
      </c>
      <c r="F178" s="13"/>
      <c r="G178" s="13">
        <v>33682321</v>
      </c>
      <c r="H178" s="13">
        <f>I178+J178</f>
        <v>28295366.059999999</v>
      </c>
      <c r="I178" s="13">
        <v>0</v>
      </c>
      <c r="J178" s="13">
        <f>N178</f>
        <v>28295366.059999999</v>
      </c>
      <c r="K178" s="68">
        <f>L178+N178</f>
        <v>28295366.059999999</v>
      </c>
      <c r="L178" s="68">
        <v>0</v>
      </c>
      <c r="M178" s="68"/>
      <c r="N178" s="68">
        <v>28295366.059999999</v>
      </c>
      <c r="O178" s="51">
        <f t="shared" si="108"/>
        <v>84.00658036600268</v>
      </c>
      <c r="P178" s="37">
        <v>0</v>
      </c>
      <c r="Q178" s="37"/>
      <c r="R178" s="37"/>
    </row>
    <row r="179" spans="1:18" s="1" customFormat="1" ht="39" hidden="1" customHeight="1">
      <c r="A179" s="72" t="s">
        <v>337</v>
      </c>
      <c r="B179" s="71" t="s">
        <v>139</v>
      </c>
      <c r="C179" s="28" t="s">
        <v>4</v>
      </c>
      <c r="D179" s="13">
        <f>E179+G179</f>
        <v>42828470</v>
      </c>
      <c r="E179" s="13">
        <v>0</v>
      </c>
      <c r="F179" s="13"/>
      <c r="G179" s="13">
        <v>42828470</v>
      </c>
      <c r="H179" s="13">
        <f t="shared" ref="H179:H182" si="109">I179+J179</f>
        <v>37135185.990000002</v>
      </c>
      <c r="I179" s="13">
        <v>0</v>
      </c>
      <c r="J179" s="13">
        <f t="shared" ref="J179:J182" si="110">N179</f>
        <v>37135185.990000002</v>
      </c>
      <c r="K179" s="68">
        <f t="shared" ref="K179:K182" si="111">L179+N179</f>
        <v>37135185.990000002</v>
      </c>
      <c r="L179" s="13">
        <v>0</v>
      </c>
      <c r="M179" s="13"/>
      <c r="N179" s="13">
        <v>37135185.990000002</v>
      </c>
      <c r="O179" s="51">
        <f t="shared" si="108"/>
        <v>86.706777034061687</v>
      </c>
      <c r="P179" s="37">
        <v>0</v>
      </c>
      <c r="Q179" s="37"/>
      <c r="R179" s="37"/>
    </row>
    <row r="180" spans="1:18" s="1" customFormat="1" ht="45" hidden="1" customHeight="1">
      <c r="A180" s="72" t="s">
        <v>338</v>
      </c>
      <c r="B180" s="71" t="s">
        <v>210</v>
      </c>
      <c r="C180" s="28" t="s">
        <v>4</v>
      </c>
      <c r="D180" s="13">
        <f>E180+G180</f>
        <v>500000</v>
      </c>
      <c r="E180" s="13">
        <v>0</v>
      </c>
      <c r="F180" s="13"/>
      <c r="G180" s="13">
        <v>500000</v>
      </c>
      <c r="H180" s="13">
        <f t="shared" si="109"/>
        <v>462781.2</v>
      </c>
      <c r="I180" s="13">
        <v>0</v>
      </c>
      <c r="J180" s="13">
        <f t="shared" si="110"/>
        <v>462781.2</v>
      </c>
      <c r="K180" s="68">
        <f t="shared" si="111"/>
        <v>462781.2</v>
      </c>
      <c r="L180" s="13">
        <v>0</v>
      </c>
      <c r="M180" s="13"/>
      <c r="N180" s="13">
        <v>462781.2</v>
      </c>
      <c r="O180" s="51">
        <f t="shared" si="108"/>
        <v>92.556240000000003</v>
      </c>
      <c r="P180" s="37">
        <v>0</v>
      </c>
      <c r="Q180" s="37"/>
      <c r="R180" s="37"/>
    </row>
    <row r="181" spans="1:18" s="1" customFormat="1" ht="48.75" hidden="1" customHeight="1">
      <c r="A181" s="72" t="s">
        <v>339</v>
      </c>
      <c r="B181" s="71" t="s">
        <v>70</v>
      </c>
      <c r="C181" s="28" t="s">
        <v>4</v>
      </c>
      <c r="D181" s="13">
        <f>E181+G181</f>
        <v>20619918</v>
      </c>
      <c r="E181" s="13">
        <v>0</v>
      </c>
      <c r="F181" s="13"/>
      <c r="G181" s="13">
        <v>20619918</v>
      </c>
      <c r="H181" s="13">
        <f t="shared" si="109"/>
        <v>5954846.5800000001</v>
      </c>
      <c r="I181" s="13">
        <v>0</v>
      </c>
      <c r="J181" s="13">
        <f t="shared" si="110"/>
        <v>5954846.5800000001</v>
      </c>
      <c r="K181" s="68">
        <f t="shared" si="111"/>
        <v>5954846.5800000001</v>
      </c>
      <c r="L181" s="13">
        <v>0</v>
      </c>
      <c r="M181" s="13"/>
      <c r="N181" s="13">
        <v>5954846.5800000001</v>
      </c>
      <c r="O181" s="51">
        <f t="shared" si="108"/>
        <v>28.879099228231652</v>
      </c>
      <c r="P181" s="37">
        <v>0</v>
      </c>
      <c r="Q181" s="37"/>
      <c r="R181" s="37"/>
    </row>
    <row r="182" spans="1:18" s="1" customFormat="1" ht="48.75" hidden="1" customHeight="1">
      <c r="A182" s="72" t="s">
        <v>340</v>
      </c>
      <c r="B182" s="71" t="s">
        <v>212</v>
      </c>
      <c r="C182" s="28" t="s">
        <v>4</v>
      </c>
      <c r="D182" s="13">
        <f>E182+G182</f>
        <v>1884500</v>
      </c>
      <c r="E182" s="13">
        <v>1884500</v>
      </c>
      <c r="F182" s="13"/>
      <c r="G182" s="13">
        <v>0</v>
      </c>
      <c r="H182" s="13">
        <f t="shared" si="109"/>
        <v>1884430</v>
      </c>
      <c r="I182" s="13">
        <v>1884430</v>
      </c>
      <c r="J182" s="13">
        <f t="shared" si="110"/>
        <v>0</v>
      </c>
      <c r="K182" s="68">
        <f t="shared" si="111"/>
        <v>1884430</v>
      </c>
      <c r="L182" s="13">
        <v>1884430</v>
      </c>
      <c r="M182" s="13"/>
      <c r="N182" s="13">
        <v>0</v>
      </c>
      <c r="O182" s="51">
        <f t="shared" si="108"/>
        <v>99.99628548686654</v>
      </c>
      <c r="P182" s="37">
        <v>0</v>
      </c>
      <c r="Q182" s="37"/>
      <c r="R182" s="37"/>
    </row>
    <row r="183" spans="1:18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N183" si="112">E184+E192</f>
        <v>301563600</v>
      </c>
      <c r="F183" s="20"/>
      <c r="G183" s="20">
        <f t="shared" si="112"/>
        <v>30361742</v>
      </c>
      <c r="H183" s="20">
        <f t="shared" si="112"/>
        <v>148871225.17000002</v>
      </c>
      <c r="I183" s="20">
        <f t="shared" si="112"/>
        <v>134275408.05000001</v>
      </c>
      <c r="J183" s="20">
        <f t="shared" si="112"/>
        <v>14595817.120000001</v>
      </c>
      <c r="K183" s="20">
        <f t="shared" si="112"/>
        <v>135289289.45000002</v>
      </c>
      <c r="L183" s="20">
        <f t="shared" si="112"/>
        <v>120693472.33000001</v>
      </c>
      <c r="M183" s="20"/>
      <c r="N183" s="20">
        <f t="shared" si="112"/>
        <v>14595817.120000001</v>
      </c>
      <c r="O183" s="21">
        <f t="shared" si="108"/>
        <v>40.758951586769783</v>
      </c>
      <c r="P183" s="38">
        <f>L183/E183*100</f>
        <v>40.022559861336056</v>
      </c>
      <c r="Q183" s="38"/>
      <c r="R183" s="38"/>
    </row>
    <row r="184" spans="1:18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N184" si="113">SUM(E185:E191)</f>
        <v>301563600</v>
      </c>
      <c r="F184" s="13"/>
      <c r="G184" s="13">
        <f t="shared" si="113"/>
        <v>8305342</v>
      </c>
      <c r="H184" s="13">
        <f t="shared" si="113"/>
        <v>139493924.59</v>
      </c>
      <c r="I184" s="13">
        <f t="shared" si="113"/>
        <v>134275408.05000001</v>
      </c>
      <c r="J184" s="13">
        <f t="shared" si="113"/>
        <v>5218516.54</v>
      </c>
      <c r="K184" s="13">
        <f t="shared" si="113"/>
        <v>125911988.87</v>
      </c>
      <c r="L184" s="13">
        <f t="shared" si="113"/>
        <v>120693472.33000001</v>
      </c>
      <c r="M184" s="13"/>
      <c r="N184" s="13">
        <f t="shared" si="113"/>
        <v>5218516.54</v>
      </c>
      <c r="O184" s="51">
        <f t="shared" si="108"/>
        <v>40.633949326228382</v>
      </c>
      <c r="P184" s="37">
        <f>L184/E184*100</f>
        <v>40.022559861336056</v>
      </c>
      <c r="Q184" s="37"/>
      <c r="R184" s="37"/>
    </row>
    <row r="185" spans="1:18" s="1" customFormat="1" ht="35.25" hidden="1" customHeight="1">
      <c r="A185" s="105"/>
      <c r="B185" s="71" t="s">
        <v>240</v>
      </c>
      <c r="C185" s="28" t="s">
        <v>4</v>
      </c>
      <c r="D185" s="13">
        <f t="shared" ref="D185:D192" si="114">E185+G185</f>
        <v>931506</v>
      </c>
      <c r="E185" s="13">
        <v>0</v>
      </c>
      <c r="F185" s="13"/>
      <c r="G185" s="13">
        <v>931506</v>
      </c>
      <c r="H185" s="13">
        <f>I185+J185</f>
        <v>288651</v>
      </c>
      <c r="I185" s="13">
        <v>0</v>
      </c>
      <c r="J185" s="13">
        <f>N185</f>
        <v>288651</v>
      </c>
      <c r="K185" s="13">
        <f>L185+N185</f>
        <v>288651</v>
      </c>
      <c r="L185" s="13">
        <v>0</v>
      </c>
      <c r="M185" s="13"/>
      <c r="N185" s="13">
        <v>288651</v>
      </c>
      <c r="O185" s="51">
        <f t="shared" si="108"/>
        <v>30.987562076894836</v>
      </c>
      <c r="P185" s="37">
        <v>0</v>
      </c>
      <c r="Q185" s="37"/>
      <c r="R185" s="37"/>
    </row>
    <row r="186" spans="1:18" s="1" customFormat="1" ht="30.75" hidden="1" customHeight="1">
      <c r="A186" s="106"/>
      <c r="B186" s="71" t="s">
        <v>215</v>
      </c>
      <c r="C186" s="28" t="s">
        <v>4</v>
      </c>
      <c r="D186" s="13">
        <f t="shared" si="114"/>
        <v>1223836</v>
      </c>
      <c r="E186" s="13">
        <v>0</v>
      </c>
      <c r="F186" s="13"/>
      <c r="G186" s="13">
        <v>1223836</v>
      </c>
      <c r="H186" s="13">
        <f t="shared" ref="H186:H192" si="115">I186+J186</f>
        <v>874816.28</v>
      </c>
      <c r="I186" s="13">
        <v>0</v>
      </c>
      <c r="J186" s="13">
        <f t="shared" ref="J186:J192" si="116">N186</f>
        <v>874816.28</v>
      </c>
      <c r="K186" s="13">
        <f t="shared" ref="K186:K192" si="117">L186+N186</f>
        <v>874816.28</v>
      </c>
      <c r="L186" s="13">
        <v>0</v>
      </c>
      <c r="M186" s="13"/>
      <c r="N186" s="13">
        <v>874816.28</v>
      </c>
      <c r="O186" s="51">
        <f t="shared" si="108"/>
        <v>71.481495886703769</v>
      </c>
      <c r="P186" s="37">
        <v>0</v>
      </c>
      <c r="Q186" s="37"/>
      <c r="R186" s="37"/>
    </row>
    <row r="187" spans="1:18" s="1" customFormat="1" ht="63.75" hidden="1" customHeight="1">
      <c r="A187" s="106"/>
      <c r="B187" s="71" t="s">
        <v>71</v>
      </c>
      <c r="C187" s="28" t="s">
        <v>4</v>
      </c>
      <c r="D187" s="13">
        <f t="shared" si="114"/>
        <v>9560000</v>
      </c>
      <c r="E187" s="13">
        <v>8604000</v>
      </c>
      <c r="F187" s="13"/>
      <c r="G187" s="13">
        <v>956000</v>
      </c>
      <c r="H187" s="13">
        <f t="shared" si="115"/>
        <v>6085527</v>
      </c>
      <c r="I187" s="13">
        <v>5476974.2999999998</v>
      </c>
      <c r="J187" s="13">
        <f t="shared" si="116"/>
        <v>608552.69999999995</v>
      </c>
      <c r="K187" s="13">
        <f t="shared" si="117"/>
        <v>6085527</v>
      </c>
      <c r="L187" s="13">
        <v>5476974.2999999998</v>
      </c>
      <c r="M187" s="13"/>
      <c r="N187" s="13">
        <v>608552.69999999995</v>
      </c>
      <c r="O187" s="51">
        <f t="shared" si="108"/>
        <v>63.656140167364015</v>
      </c>
      <c r="P187" s="37">
        <f>L187/E187*100</f>
        <v>63.656140167364015</v>
      </c>
      <c r="Q187" s="37"/>
      <c r="R187" s="37"/>
    </row>
    <row r="188" spans="1:18" s="1" customFormat="1" ht="68.25" hidden="1" customHeight="1">
      <c r="A188" s="106"/>
      <c r="B188" s="71" t="s">
        <v>72</v>
      </c>
      <c r="C188" s="28" t="s">
        <v>4</v>
      </c>
      <c r="D188" s="13">
        <f t="shared" si="114"/>
        <v>14390000</v>
      </c>
      <c r="E188" s="13">
        <v>12951000</v>
      </c>
      <c r="F188" s="13"/>
      <c r="G188" s="13">
        <v>1439000</v>
      </c>
      <c r="H188" s="13">
        <f t="shared" si="115"/>
        <v>12197273</v>
      </c>
      <c r="I188" s="13">
        <v>10958203.800000001</v>
      </c>
      <c r="J188" s="13">
        <f t="shared" si="116"/>
        <v>1239069.2</v>
      </c>
      <c r="K188" s="13">
        <f t="shared" si="117"/>
        <v>12197273</v>
      </c>
      <c r="L188" s="13">
        <v>10958203.800000001</v>
      </c>
      <c r="M188" s="13"/>
      <c r="N188" s="13">
        <v>1239069.2</v>
      </c>
      <c r="O188" s="51">
        <f t="shared" si="108"/>
        <v>84.762147324530929</v>
      </c>
      <c r="P188" s="37">
        <f>L188/E188*100</f>
        <v>84.612800555941632</v>
      </c>
      <c r="Q188" s="37"/>
      <c r="R188" s="37"/>
    </row>
    <row r="189" spans="1:18" s="1" customFormat="1" ht="67.5" hidden="1" customHeight="1">
      <c r="A189" s="106"/>
      <c r="B189" s="71" t="s">
        <v>73</v>
      </c>
      <c r="C189" s="28" t="s">
        <v>4</v>
      </c>
      <c r="D189" s="13">
        <f t="shared" si="114"/>
        <v>9074000</v>
      </c>
      <c r="E189" s="13">
        <v>8167000</v>
      </c>
      <c r="F189" s="13"/>
      <c r="G189" s="13">
        <v>907000</v>
      </c>
      <c r="H189" s="13">
        <f t="shared" si="115"/>
        <v>7254785</v>
      </c>
      <c r="I189" s="13">
        <v>6528880.7999999998</v>
      </c>
      <c r="J189" s="13">
        <f t="shared" si="116"/>
        <v>725904.2</v>
      </c>
      <c r="K189" s="13">
        <f t="shared" si="117"/>
        <v>7254785</v>
      </c>
      <c r="L189" s="13">
        <v>6528880.7999999998</v>
      </c>
      <c r="M189" s="13"/>
      <c r="N189" s="13">
        <v>725904.2</v>
      </c>
      <c r="O189" s="51">
        <f t="shared" si="108"/>
        <v>79.951344500771441</v>
      </c>
      <c r="P189" s="37">
        <f>L189/E189*100</f>
        <v>79.942216236071999</v>
      </c>
      <c r="Q189" s="37"/>
      <c r="R189" s="37"/>
    </row>
    <row r="190" spans="1:18" s="1" customFormat="1" ht="66" hidden="1" customHeight="1">
      <c r="A190" s="106"/>
      <c r="B190" s="71" t="s">
        <v>74</v>
      </c>
      <c r="C190" s="28" t="s">
        <v>4</v>
      </c>
      <c r="D190" s="13">
        <f t="shared" si="114"/>
        <v>16182000</v>
      </c>
      <c r="E190" s="13">
        <v>13334000</v>
      </c>
      <c r="F190" s="13"/>
      <c r="G190" s="13">
        <v>2848000</v>
      </c>
      <c r="H190" s="13">
        <f t="shared" si="115"/>
        <v>14815231.58</v>
      </c>
      <c r="I190" s="13">
        <v>13333708.42</v>
      </c>
      <c r="J190" s="13">
        <f t="shared" si="116"/>
        <v>1481523.16</v>
      </c>
      <c r="K190" s="13">
        <f t="shared" si="117"/>
        <v>14815231.58</v>
      </c>
      <c r="L190" s="13">
        <v>13333708.42</v>
      </c>
      <c r="M190" s="13"/>
      <c r="N190" s="13">
        <v>1481523.16</v>
      </c>
      <c r="O190" s="51">
        <f t="shared" si="108"/>
        <v>91.553773204795448</v>
      </c>
      <c r="P190" s="37">
        <f>L190/E190*100</f>
        <v>99.997813259337036</v>
      </c>
      <c r="Q190" s="37"/>
      <c r="R190" s="37"/>
    </row>
    <row r="191" spans="1:18" s="1" customFormat="1" ht="27" hidden="1" customHeight="1">
      <c r="A191" s="107"/>
      <c r="B191" s="71" t="s">
        <v>75</v>
      </c>
      <c r="C191" s="28" t="s">
        <v>8</v>
      </c>
      <c r="D191" s="13">
        <f t="shared" si="114"/>
        <v>258507600</v>
      </c>
      <c r="E191" s="13">
        <f>251858200+6649400</f>
        <v>258507600</v>
      </c>
      <c r="F191" s="13"/>
      <c r="G191" s="13">
        <v>0</v>
      </c>
      <c r="H191" s="13">
        <f t="shared" si="115"/>
        <v>97977640.730000004</v>
      </c>
      <c r="I191" s="13">
        <v>97977640.730000004</v>
      </c>
      <c r="J191" s="13">
        <v>0</v>
      </c>
      <c r="K191" s="13">
        <f t="shared" si="117"/>
        <v>84395705.010000005</v>
      </c>
      <c r="L191" s="13">
        <v>84395705.010000005</v>
      </c>
      <c r="M191" s="13"/>
      <c r="N191" s="13">
        <v>0</v>
      </c>
      <c r="O191" s="51">
        <f t="shared" si="108"/>
        <v>32.647281940647012</v>
      </c>
      <c r="P191" s="37">
        <f>L191/E191*100</f>
        <v>32.647281940647012</v>
      </c>
      <c r="Q191" s="37"/>
      <c r="R191" s="37"/>
    </row>
    <row r="192" spans="1:18" s="1" customFormat="1" ht="48" hidden="1" customHeight="1">
      <c r="A192" s="72" t="s">
        <v>341</v>
      </c>
      <c r="B192" s="71" t="s">
        <v>216</v>
      </c>
      <c r="C192" s="28" t="s">
        <v>8</v>
      </c>
      <c r="D192" s="13">
        <f t="shared" si="114"/>
        <v>22056400</v>
      </c>
      <c r="E192" s="13">
        <v>0</v>
      </c>
      <c r="F192" s="13"/>
      <c r="G192" s="13">
        <v>22056400</v>
      </c>
      <c r="H192" s="13">
        <f t="shared" si="115"/>
        <v>9377300.5800000001</v>
      </c>
      <c r="I192" s="13">
        <v>0</v>
      </c>
      <c r="J192" s="13">
        <f t="shared" si="116"/>
        <v>9377300.5800000001</v>
      </c>
      <c r="K192" s="13">
        <f t="shared" si="117"/>
        <v>9377300.5800000001</v>
      </c>
      <c r="L192" s="13">
        <v>0</v>
      </c>
      <c r="M192" s="13"/>
      <c r="N192" s="13">
        <v>9377300.5800000001</v>
      </c>
      <c r="O192" s="51">
        <f t="shared" si="108"/>
        <v>42.515100288351682</v>
      </c>
      <c r="P192" s="37">
        <v>0</v>
      </c>
      <c r="Q192" s="37"/>
      <c r="R192" s="37"/>
    </row>
    <row r="193" spans="1:18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N193" si="118">SUM(E194:E195)</f>
        <v>1929400</v>
      </c>
      <c r="F193" s="20"/>
      <c r="G193" s="20">
        <f t="shared" si="118"/>
        <v>129964</v>
      </c>
      <c r="H193" s="20">
        <f t="shared" si="118"/>
        <v>1830784</v>
      </c>
      <c r="I193" s="20">
        <f t="shared" si="118"/>
        <v>1729388</v>
      </c>
      <c r="J193" s="20">
        <f t="shared" si="118"/>
        <v>101396</v>
      </c>
      <c r="K193" s="20">
        <f t="shared" si="118"/>
        <v>1685128</v>
      </c>
      <c r="L193" s="20">
        <f t="shared" si="118"/>
        <v>1583732</v>
      </c>
      <c r="M193" s="20"/>
      <c r="N193" s="20">
        <f t="shared" si="118"/>
        <v>101396</v>
      </c>
      <c r="O193" s="21">
        <f t="shared" si="108"/>
        <v>81.827593373488128</v>
      </c>
      <c r="P193" s="38">
        <f>L193/E193*100</f>
        <v>82.084171244946617</v>
      </c>
      <c r="Q193" s="38"/>
      <c r="R193" s="38"/>
    </row>
    <row r="194" spans="1:18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E194+G194</f>
        <v>529964</v>
      </c>
      <c r="E194" s="13">
        <v>400000</v>
      </c>
      <c r="F194" s="13"/>
      <c r="G194" s="13">
        <v>129964</v>
      </c>
      <c r="H194" s="13">
        <f>I194+J194</f>
        <v>301396</v>
      </c>
      <c r="I194" s="13">
        <v>200000</v>
      </c>
      <c r="J194" s="13">
        <f>N194</f>
        <v>101396</v>
      </c>
      <c r="K194" s="13">
        <f>L194+N194</f>
        <v>301396</v>
      </c>
      <c r="L194" s="13">
        <v>200000</v>
      </c>
      <c r="M194" s="13"/>
      <c r="N194" s="13">
        <v>101396</v>
      </c>
      <c r="O194" s="51">
        <f t="shared" si="108"/>
        <v>56.871032749394303</v>
      </c>
      <c r="P194" s="37">
        <f>L194/E194*100</f>
        <v>50</v>
      </c>
      <c r="Q194" s="37"/>
      <c r="R194" s="37"/>
    </row>
    <row r="195" spans="1:18" s="1" customFormat="1" ht="37.5" hidden="1" customHeight="1">
      <c r="A195" s="72" t="s">
        <v>342</v>
      </c>
      <c r="B195" s="71" t="s">
        <v>76</v>
      </c>
      <c r="C195" s="28" t="s">
        <v>9</v>
      </c>
      <c r="D195" s="13">
        <f>E195+G195</f>
        <v>1529400</v>
      </c>
      <c r="E195" s="13">
        <v>1529400</v>
      </c>
      <c r="F195" s="13"/>
      <c r="G195" s="13">
        <v>0</v>
      </c>
      <c r="H195" s="13">
        <f t="shared" ref="H195" si="119">I195+J195</f>
        <v>1529388</v>
      </c>
      <c r="I195" s="13">
        <v>1529388</v>
      </c>
      <c r="J195" s="13">
        <f t="shared" ref="J195" si="120">N195</f>
        <v>0</v>
      </c>
      <c r="K195" s="13">
        <f t="shared" ref="K195" si="121">L195+N195</f>
        <v>1383732</v>
      </c>
      <c r="L195" s="13">
        <v>1383732</v>
      </c>
      <c r="M195" s="13"/>
      <c r="N195" s="13">
        <v>0</v>
      </c>
      <c r="O195" s="51">
        <f t="shared" si="108"/>
        <v>90.475480580619845</v>
      </c>
      <c r="P195" s="37">
        <f>L195/E195*100</f>
        <v>90.475480580619845</v>
      </c>
      <c r="Q195" s="37"/>
      <c r="R195" s="37"/>
    </row>
    <row r="196" spans="1:18" s="1" customFormat="1" ht="28.5" hidden="1" customHeight="1">
      <c r="A196" s="108" t="s">
        <v>98</v>
      </c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1:18" s="1" customFormat="1" ht="87" hidden="1" customHeight="1">
      <c r="A197" s="23" t="s">
        <v>344</v>
      </c>
      <c r="B197" s="97" t="s">
        <v>52</v>
      </c>
      <c r="C197" s="97"/>
      <c r="D197" s="31">
        <f>D198+D204+D219</f>
        <v>33199431</v>
      </c>
      <c r="E197" s="31">
        <f t="shared" ref="E197:N197" si="122">E198+E204+E219</f>
        <v>2508000</v>
      </c>
      <c r="F197" s="31"/>
      <c r="G197" s="31">
        <f t="shared" si="122"/>
        <v>30691431</v>
      </c>
      <c r="H197" s="31">
        <f t="shared" si="122"/>
        <v>10272055.18</v>
      </c>
      <c r="I197" s="31">
        <f t="shared" si="122"/>
        <v>2508000</v>
      </c>
      <c r="J197" s="31">
        <f t="shared" si="122"/>
        <v>7764055.1800000006</v>
      </c>
      <c r="K197" s="31">
        <f t="shared" si="122"/>
        <v>7970400.9600000009</v>
      </c>
      <c r="L197" s="31">
        <f t="shared" si="122"/>
        <v>206345.78</v>
      </c>
      <c r="M197" s="31"/>
      <c r="N197" s="31">
        <f t="shared" si="122"/>
        <v>7764055.1800000006</v>
      </c>
      <c r="O197" s="25">
        <f>K197/D197*100</f>
        <v>24.00764326352461</v>
      </c>
      <c r="P197" s="38">
        <f>L197/E197*100</f>
        <v>8.2275031897926638</v>
      </c>
      <c r="Q197" s="38"/>
      <c r="R197" s="38"/>
    </row>
    <row r="198" spans="1:18" s="2" customFormat="1" ht="35.25" hidden="1" customHeight="1">
      <c r="A198" s="23" t="s">
        <v>345</v>
      </c>
      <c r="B198" s="70" t="s">
        <v>218</v>
      </c>
      <c r="C198" s="29"/>
      <c r="D198" s="20">
        <f>SUM(D199:D203)</f>
        <v>14582943</v>
      </c>
      <c r="E198" s="20">
        <f t="shared" ref="E198:N198" si="123">SUM(E199:E203)</f>
        <v>2508000</v>
      </c>
      <c r="F198" s="20"/>
      <c r="G198" s="20">
        <f t="shared" si="123"/>
        <v>12074943</v>
      </c>
      <c r="H198" s="20">
        <f t="shared" si="123"/>
        <v>5358347.7799999993</v>
      </c>
      <c r="I198" s="20">
        <f t="shared" si="123"/>
        <v>2508000</v>
      </c>
      <c r="J198" s="20">
        <f t="shared" si="123"/>
        <v>2850347.78</v>
      </c>
      <c r="K198" s="20">
        <f t="shared" si="123"/>
        <v>3056693.5599999996</v>
      </c>
      <c r="L198" s="20">
        <f t="shared" si="123"/>
        <v>206345.78</v>
      </c>
      <c r="M198" s="20"/>
      <c r="N198" s="20">
        <f t="shared" si="123"/>
        <v>2850347.78</v>
      </c>
      <c r="O198" s="25">
        <f>K198/D198*100</f>
        <v>20.960745440752252</v>
      </c>
      <c r="P198" s="38">
        <f>L198/E198*100</f>
        <v>8.2275031897926638</v>
      </c>
      <c r="Q198" s="38"/>
      <c r="R198" s="38"/>
    </row>
    <row r="199" spans="1:18" s="1" customFormat="1" ht="28.5" hidden="1" customHeight="1">
      <c r="A199" s="72" t="s">
        <v>346</v>
      </c>
      <c r="B199" s="71" t="s">
        <v>219</v>
      </c>
      <c r="C199" s="28" t="s">
        <v>5</v>
      </c>
      <c r="D199" s="13">
        <f>E199+G199</f>
        <v>3746160</v>
      </c>
      <c r="E199" s="13">
        <v>0</v>
      </c>
      <c r="F199" s="13"/>
      <c r="G199" s="13">
        <v>3746160</v>
      </c>
      <c r="H199" s="13">
        <f>I199+J199</f>
        <v>2809620</v>
      </c>
      <c r="I199" s="13">
        <v>0</v>
      </c>
      <c r="J199" s="13">
        <f>N199</f>
        <v>2809620</v>
      </c>
      <c r="K199" s="63">
        <f>L199+N199</f>
        <v>2809620</v>
      </c>
      <c r="L199" s="63">
        <v>0</v>
      </c>
      <c r="M199" s="63"/>
      <c r="N199" s="63">
        <v>2809620</v>
      </c>
      <c r="O199" s="49">
        <f t="shared" ref="O199:O230" si="124">K199/D199*100</f>
        <v>75</v>
      </c>
      <c r="P199" s="37">
        <v>0</v>
      </c>
      <c r="Q199" s="37"/>
      <c r="R199" s="37"/>
    </row>
    <row r="200" spans="1:18" s="1" customFormat="1" ht="27.75" hidden="1" customHeight="1">
      <c r="A200" s="72" t="s">
        <v>347</v>
      </c>
      <c r="B200" s="71" t="s">
        <v>12</v>
      </c>
      <c r="C200" s="28" t="s">
        <v>53</v>
      </c>
      <c r="D200" s="13">
        <f>E200+G200</f>
        <v>90000</v>
      </c>
      <c r="E200" s="13">
        <v>0</v>
      </c>
      <c r="F200" s="13"/>
      <c r="G200" s="13">
        <v>90000</v>
      </c>
      <c r="H200" s="13">
        <f t="shared" ref="H200:H203" si="125">I200+J200</f>
        <v>40727.78</v>
      </c>
      <c r="I200" s="13">
        <v>0</v>
      </c>
      <c r="J200" s="13">
        <f>N200</f>
        <v>40727.78</v>
      </c>
      <c r="K200" s="63">
        <f t="shared" ref="K200:K203" si="126">L200+N200</f>
        <v>40727.78</v>
      </c>
      <c r="L200" s="63">
        <v>0</v>
      </c>
      <c r="M200" s="63"/>
      <c r="N200" s="63">
        <v>40727.78</v>
      </c>
      <c r="O200" s="49">
        <f t="shared" si="124"/>
        <v>45.25308888888889</v>
      </c>
      <c r="P200" s="37">
        <v>0</v>
      </c>
      <c r="Q200" s="37"/>
      <c r="R200" s="37"/>
    </row>
    <row r="201" spans="1:18" s="1" customFormat="1" ht="27.75" hidden="1" customHeight="1">
      <c r="A201" s="72" t="s">
        <v>348</v>
      </c>
      <c r="B201" s="71" t="s">
        <v>14</v>
      </c>
      <c r="C201" s="28" t="s">
        <v>5</v>
      </c>
      <c r="D201" s="13">
        <f>E201+G201</f>
        <v>8238783</v>
      </c>
      <c r="E201" s="13">
        <v>0</v>
      </c>
      <c r="F201" s="13"/>
      <c r="G201" s="13">
        <v>8238783</v>
      </c>
      <c r="H201" s="13">
        <f t="shared" si="125"/>
        <v>0</v>
      </c>
      <c r="I201" s="13">
        <v>0</v>
      </c>
      <c r="J201" s="13">
        <f>N201</f>
        <v>0</v>
      </c>
      <c r="K201" s="63">
        <f t="shared" si="126"/>
        <v>0</v>
      </c>
      <c r="L201" s="63">
        <v>0</v>
      </c>
      <c r="M201" s="63"/>
      <c r="N201" s="63">
        <v>0</v>
      </c>
      <c r="O201" s="49">
        <f t="shared" si="124"/>
        <v>0</v>
      </c>
      <c r="P201" s="37">
        <v>0</v>
      </c>
      <c r="Q201" s="37"/>
      <c r="R201" s="37"/>
    </row>
    <row r="202" spans="1:18" s="1" customFormat="1" ht="41.25" hidden="1" customHeight="1">
      <c r="A202" s="72" t="s">
        <v>349</v>
      </c>
      <c r="B202" s="71" t="s">
        <v>82</v>
      </c>
      <c r="C202" s="28" t="s">
        <v>5</v>
      </c>
      <c r="D202" s="13">
        <f>E202+G202</f>
        <v>2343000</v>
      </c>
      <c r="E202" s="13">
        <v>2343000</v>
      </c>
      <c r="F202" s="13"/>
      <c r="G202" s="13">
        <v>0</v>
      </c>
      <c r="H202" s="13">
        <f t="shared" si="125"/>
        <v>2343000</v>
      </c>
      <c r="I202" s="13">
        <v>2343000</v>
      </c>
      <c r="J202" s="13">
        <f t="shared" ref="J202:J203" si="127">N202</f>
        <v>0</v>
      </c>
      <c r="K202" s="63">
        <f t="shared" si="126"/>
        <v>103440</v>
      </c>
      <c r="L202" s="63">
        <v>103440</v>
      </c>
      <c r="M202" s="63"/>
      <c r="N202" s="63">
        <v>0</v>
      </c>
      <c r="O202" s="49">
        <f t="shared" si="124"/>
        <v>4.4148527528809218</v>
      </c>
      <c r="P202" s="37">
        <f>L202/E202*100</f>
        <v>4.4148527528809218</v>
      </c>
      <c r="Q202" s="37"/>
      <c r="R202" s="37"/>
    </row>
    <row r="203" spans="1:18" s="1" customFormat="1" ht="65.25" hidden="1" customHeight="1">
      <c r="A203" s="72" t="s">
        <v>350</v>
      </c>
      <c r="B203" s="71" t="s">
        <v>220</v>
      </c>
      <c r="C203" s="28" t="s">
        <v>53</v>
      </c>
      <c r="D203" s="13">
        <f>E203+G203</f>
        <v>165000</v>
      </c>
      <c r="E203" s="13">
        <v>165000</v>
      </c>
      <c r="F203" s="13"/>
      <c r="G203" s="13">
        <v>0</v>
      </c>
      <c r="H203" s="13">
        <f t="shared" si="125"/>
        <v>165000</v>
      </c>
      <c r="I203" s="13">
        <v>165000</v>
      </c>
      <c r="J203" s="13">
        <f t="shared" si="127"/>
        <v>0</v>
      </c>
      <c r="K203" s="63">
        <f t="shared" si="126"/>
        <v>102905.78</v>
      </c>
      <c r="L203" s="63">
        <v>102905.78</v>
      </c>
      <c r="M203" s="63"/>
      <c r="N203" s="63">
        <v>0</v>
      </c>
      <c r="O203" s="49">
        <f t="shared" si="124"/>
        <v>62.367139393939397</v>
      </c>
      <c r="P203" s="37">
        <f>L203/E203*100</f>
        <v>62.367139393939397</v>
      </c>
      <c r="Q203" s="37"/>
      <c r="R203" s="37"/>
    </row>
    <row r="204" spans="1:18" s="2" customFormat="1" ht="28.5" hidden="1" customHeight="1">
      <c r="A204" s="23" t="s">
        <v>351</v>
      </c>
      <c r="B204" s="70" t="s">
        <v>221</v>
      </c>
      <c r="C204" s="29"/>
      <c r="D204" s="20">
        <f>SUM(D205:D218)</f>
        <v>17616488</v>
      </c>
      <c r="E204" s="20">
        <f t="shared" ref="E204:N204" si="128">SUM(E205:E218)</f>
        <v>0</v>
      </c>
      <c r="F204" s="20"/>
      <c r="G204" s="20">
        <f t="shared" si="128"/>
        <v>17616488</v>
      </c>
      <c r="H204" s="20">
        <f t="shared" si="128"/>
        <v>4059794.7500000005</v>
      </c>
      <c r="I204" s="20">
        <f t="shared" si="128"/>
        <v>0</v>
      </c>
      <c r="J204" s="20">
        <f t="shared" si="128"/>
        <v>4059794.7500000005</v>
      </c>
      <c r="K204" s="20">
        <f t="shared" si="128"/>
        <v>4059794.7500000005</v>
      </c>
      <c r="L204" s="20">
        <f t="shared" si="128"/>
        <v>0</v>
      </c>
      <c r="M204" s="20"/>
      <c r="N204" s="20">
        <f t="shared" si="128"/>
        <v>4059794.7500000005</v>
      </c>
      <c r="O204" s="25">
        <f t="shared" si="124"/>
        <v>23.045426250680613</v>
      </c>
      <c r="P204" s="38">
        <v>0</v>
      </c>
      <c r="Q204" s="38"/>
      <c r="R204" s="38"/>
    </row>
    <row r="205" spans="1:18" s="1" customFormat="1" ht="89.25" hidden="1" customHeight="1">
      <c r="A205" s="72" t="s">
        <v>352</v>
      </c>
      <c r="B205" s="71" t="s">
        <v>78</v>
      </c>
      <c r="C205" s="28" t="s">
        <v>4</v>
      </c>
      <c r="D205" s="13">
        <f t="shared" ref="D205:D218" si="129">E205+G205</f>
        <v>810000</v>
      </c>
      <c r="E205" s="13">
        <v>0</v>
      </c>
      <c r="F205" s="13"/>
      <c r="G205" s="13">
        <v>810000</v>
      </c>
      <c r="H205" s="13">
        <f>I205+J205</f>
        <v>368813</v>
      </c>
      <c r="I205" s="13">
        <v>0</v>
      </c>
      <c r="J205" s="13">
        <f>N205</f>
        <v>368813</v>
      </c>
      <c r="K205" s="63">
        <f>L205+N205</f>
        <v>368813</v>
      </c>
      <c r="L205" s="63">
        <v>0</v>
      </c>
      <c r="M205" s="63"/>
      <c r="N205" s="63">
        <v>368813</v>
      </c>
      <c r="O205" s="49">
        <f t="shared" si="124"/>
        <v>45.532469135802465</v>
      </c>
      <c r="P205" s="37">
        <v>0</v>
      </c>
      <c r="Q205" s="37"/>
      <c r="R205" s="37"/>
    </row>
    <row r="206" spans="1:18" s="1" customFormat="1" ht="75.75" hidden="1" customHeight="1">
      <c r="A206" s="72" t="s">
        <v>353</v>
      </c>
      <c r="B206" s="71" t="s">
        <v>222</v>
      </c>
      <c r="C206" s="28" t="s">
        <v>4</v>
      </c>
      <c r="D206" s="13">
        <f t="shared" si="129"/>
        <v>749500</v>
      </c>
      <c r="E206" s="13">
        <v>0</v>
      </c>
      <c r="F206" s="13"/>
      <c r="G206" s="13">
        <v>749500</v>
      </c>
      <c r="H206" s="13">
        <f t="shared" ref="H206:H223" si="130">I206+J206</f>
        <v>317976</v>
      </c>
      <c r="I206" s="13">
        <v>0</v>
      </c>
      <c r="J206" s="13">
        <f t="shared" ref="J206:J223" si="131">N206</f>
        <v>317976</v>
      </c>
      <c r="K206" s="63">
        <f t="shared" ref="K206:K223" si="132">L206+N206</f>
        <v>317976</v>
      </c>
      <c r="L206" s="63">
        <v>0</v>
      </c>
      <c r="M206" s="63"/>
      <c r="N206" s="63">
        <v>317976</v>
      </c>
      <c r="O206" s="49">
        <f t="shared" si="124"/>
        <v>42.425083388925948</v>
      </c>
      <c r="P206" s="37">
        <v>0</v>
      </c>
      <c r="Q206" s="37"/>
      <c r="R206" s="37"/>
    </row>
    <row r="207" spans="1:18" s="1" customFormat="1" ht="79.5" hidden="1" customHeight="1">
      <c r="A207" s="72" t="s">
        <v>354</v>
      </c>
      <c r="B207" s="71" t="s">
        <v>223</v>
      </c>
      <c r="C207" s="28" t="s">
        <v>4</v>
      </c>
      <c r="D207" s="13">
        <f t="shared" si="129"/>
        <v>6000000</v>
      </c>
      <c r="E207" s="13">
        <v>0</v>
      </c>
      <c r="F207" s="13"/>
      <c r="G207" s="13">
        <v>6000000</v>
      </c>
      <c r="H207" s="13">
        <f t="shared" si="130"/>
        <v>554282</v>
      </c>
      <c r="I207" s="13">
        <v>0</v>
      </c>
      <c r="J207" s="13">
        <f t="shared" si="131"/>
        <v>554282</v>
      </c>
      <c r="K207" s="63">
        <f t="shared" si="132"/>
        <v>554282</v>
      </c>
      <c r="L207" s="63">
        <v>0</v>
      </c>
      <c r="M207" s="63"/>
      <c r="N207" s="63">
        <v>554282</v>
      </c>
      <c r="O207" s="49">
        <f t="shared" si="124"/>
        <v>9.2380333333333322</v>
      </c>
      <c r="P207" s="37">
        <v>0</v>
      </c>
      <c r="Q207" s="37"/>
      <c r="R207" s="37"/>
    </row>
    <row r="208" spans="1:18" s="1" customFormat="1" ht="50.45" hidden="1" customHeight="1">
      <c r="A208" s="72" t="s">
        <v>355</v>
      </c>
      <c r="B208" s="71" t="s">
        <v>224</v>
      </c>
      <c r="C208" s="28" t="s">
        <v>4</v>
      </c>
      <c r="D208" s="13">
        <f t="shared" si="129"/>
        <v>105921</v>
      </c>
      <c r="E208" s="13">
        <v>0</v>
      </c>
      <c r="F208" s="13"/>
      <c r="G208" s="13">
        <v>105921</v>
      </c>
      <c r="H208" s="13">
        <f t="shared" si="130"/>
        <v>105920.25</v>
      </c>
      <c r="I208" s="13">
        <v>0</v>
      </c>
      <c r="J208" s="13">
        <f t="shared" si="131"/>
        <v>105920.25</v>
      </c>
      <c r="K208" s="63">
        <f t="shared" si="132"/>
        <v>105920.25</v>
      </c>
      <c r="L208" s="63">
        <v>0</v>
      </c>
      <c r="M208" s="63"/>
      <c r="N208" s="63">
        <v>105920.25</v>
      </c>
      <c r="O208" s="49">
        <f t="shared" si="124"/>
        <v>99.999291925113994</v>
      </c>
      <c r="P208" s="37">
        <v>0</v>
      </c>
      <c r="Q208" s="37"/>
      <c r="R208" s="37"/>
    </row>
    <row r="209" spans="1:18" s="1" customFormat="1" ht="46.5" hidden="1" customHeight="1">
      <c r="A209" s="72" t="s">
        <v>356</v>
      </c>
      <c r="B209" s="71" t="s">
        <v>225</v>
      </c>
      <c r="C209" s="28" t="s">
        <v>4</v>
      </c>
      <c r="D209" s="13">
        <f t="shared" si="129"/>
        <v>444707</v>
      </c>
      <c r="E209" s="13">
        <v>0</v>
      </c>
      <c r="F209" s="13"/>
      <c r="G209" s="13">
        <v>444707</v>
      </c>
      <c r="H209" s="13">
        <f t="shared" si="130"/>
        <v>444706.6</v>
      </c>
      <c r="I209" s="13">
        <v>0</v>
      </c>
      <c r="J209" s="13">
        <f t="shared" si="131"/>
        <v>444706.6</v>
      </c>
      <c r="K209" s="63">
        <f t="shared" si="132"/>
        <v>444706.6</v>
      </c>
      <c r="L209" s="63">
        <v>0</v>
      </c>
      <c r="M209" s="63"/>
      <c r="N209" s="63">
        <v>444706.6</v>
      </c>
      <c r="O209" s="49">
        <f t="shared" si="124"/>
        <v>99.999910053136105</v>
      </c>
      <c r="P209" s="37">
        <v>0</v>
      </c>
      <c r="Q209" s="37"/>
      <c r="R209" s="37"/>
    </row>
    <row r="210" spans="1:18" s="1" customFormat="1" ht="44.25" hidden="1" customHeight="1">
      <c r="A210" s="72" t="s">
        <v>357</v>
      </c>
      <c r="B210" s="71" t="s">
        <v>226</v>
      </c>
      <c r="C210" s="28" t="s">
        <v>4</v>
      </c>
      <c r="D210" s="13">
        <f t="shared" si="129"/>
        <v>444707</v>
      </c>
      <c r="E210" s="13">
        <v>0</v>
      </c>
      <c r="F210" s="13"/>
      <c r="G210" s="13">
        <v>444707</v>
      </c>
      <c r="H210" s="13">
        <f t="shared" si="130"/>
        <v>444706.6</v>
      </c>
      <c r="I210" s="13">
        <v>0</v>
      </c>
      <c r="J210" s="13">
        <f t="shared" si="131"/>
        <v>444706.6</v>
      </c>
      <c r="K210" s="63">
        <f t="shared" si="132"/>
        <v>444706.6</v>
      </c>
      <c r="L210" s="63">
        <v>0</v>
      </c>
      <c r="M210" s="63"/>
      <c r="N210" s="63">
        <v>444706.6</v>
      </c>
      <c r="O210" s="49">
        <f t="shared" si="124"/>
        <v>99.999910053136105</v>
      </c>
      <c r="P210" s="37">
        <v>0</v>
      </c>
      <c r="Q210" s="37"/>
      <c r="R210" s="37"/>
    </row>
    <row r="211" spans="1:18" s="1" customFormat="1" ht="48.75" hidden="1" customHeight="1">
      <c r="A211" s="72" t="s">
        <v>358</v>
      </c>
      <c r="B211" s="71" t="s">
        <v>79</v>
      </c>
      <c r="C211" s="28" t="s">
        <v>5</v>
      </c>
      <c r="D211" s="13">
        <f t="shared" si="129"/>
        <v>3630000</v>
      </c>
      <c r="E211" s="13">
        <v>0</v>
      </c>
      <c r="F211" s="13"/>
      <c r="G211" s="13">
        <v>3630000</v>
      </c>
      <c r="H211" s="13">
        <f t="shared" si="130"/>
        <v>0</v>
      </c>
      <c r="I211" s="13">
        <v>0</v>
      </c>
      <c r="J211" s="13">
        <f t="shared" si="131"/>
        <v>0</v>
      </c>
      <c r="K211" s="63">
        <f t="shared" si="132"/>
        <v>0</v>
      </c>
      <c r="L211" s="63">
        <v>0</v>
      </c>
      <c r="M211" s="63"/>
      <c r="N211" s="63">
        <v>0</v>
      </c>
      <c r="O211" s="49">
        <f t="shared" si="124"/>
        <v>0</v>
      </c>
      <c r="P211" s="37">
        <v>0</v>
      </c>
      <c r="Q211" s="37"/>
      <c r="R211" s="37"/>
    </row>
    <row r="212" spans="1:18" s="1" customFormat="1" ht="28.5" hidden="1" customHeight="1">
      <c r="A212" s="72" t="s">
        <v>359</v>
      </c>
      <c r="B212" s="71" t="s">
        <v>80</v>
      </c>
      <c r="C212" s="28" t="s">
        <v>5</v>
      </c>
      <c r="D212" s="13">
        <f t="shared" si="129"/>
        <v>1038000</v>
      </c>
      <c r="E212" s="13">
        <v>0</v>
      </c>
      <c r="F212" s="13"/>
      <c r="G212" s="13">
        <v>1038000</v>
      </c>
      <c r="H212" s="13">
        <f t="shared" si="130"/>
        <v>1037985</v>
      </c>
      <c r="I212" s="13">
        <v>0</v>
      </c>
      <c r="J212" s="13">
        <f t="shared" si="131"/>
        <v>1037985</v>
      </c>
      <c r="K212" s="63">
        <f t="shared" si="132"/>
        <v>1037985</v>
      </c>
      <c r="L212" s="63">
        <v>0</v>
      </c>
      <c r="M212" s="63"/>
      <c r="N212" s="63">
        <v>1037985</v>
      </c>
      <c r="O212" s="49">
        <f t="shared" si="124"/>
        <v>99.998554913294797</v>
      </c>
      <c r="P212" s="37">
        <v>0</v>
      </c>
      <c r="Q212" s="37"/>
      <c r="R212" s="37"/>
    </row>
    <row r="213" spans="1:18" s="1" customFormat="1" ht="45" hidden="1" customHeight="1">
      <c r="A213" s="72" t="s">
        <v>360</v>
      </c>
      <c r="B213" s="71" t="s">
        <v>227</v>
      </c>
      <c r="C213" s="28" t="s">
        <v>5</v>
      </c>
      <c r="D213" s="13">
        <f t="shared" si="129"/>
        <v>1175821</v>
      </c>
      <c r="E213" s="13">
        <v>0</v>
      </c>
      <c r="F213" s="13"/>
      <c r="G213" s="13">
        <v>1175821</v>
      </c>
      <c r="H213" s="13">
        <f t="shared" si="130"/>
        <v>279454.2</v>
      </c>
      <c r="I213" s="13">
        <v>0</v>
      </c>
      <c r="J213" s="13">
        <f t="shared" si="131"/>
        <v>279454.2</v>
      </c>
      <c r="K213" s="63">
        <f t="shared" si="132"/>
        <v>279454.2</v>
      </c>
      <c r="L213" s="63">
        <v>0</v>
      </c>
      <c r="M213" s="63"/>
      <c r="N213" s="63">
        <v>279454.2</v>
      </c>
      <c r="O213" s="49">
        <f t="shared" si="124"/>
        <v>23.766729799858993</v>
      </c>
      <c r="P213" s="37">
        <v>0</v>
      </c>
      <c r="Q213" s="37"/>
      <c r="R213" s="37"/>
    </row>
    <row r="214" spans="1:18" s="1" customFormat="1" ht="56.25" hidden="1">
      <c r="A214" s="72" t="s">
        <v>361</v>
      </c>
      <c r="B214" s="71" t="s">
        <v>247</v>
      </c>
      <c r="C214" s="28" t="s">
        <v>5</v>
      </c>
      <c r="D214" s="13">
        <f t="shared" si="129"/>
        <v>931048</v>
      </c>
      <c r="E214" s="13">
        <v>0</v>
      </c>
      <c r="F214" s="13"/>
      <c r="G214" s="13">
        <v>931048</v>
      </c>
      <c r="H214" s="13">
        <f t="shared" si="130"/>
        <v>0</v>
      </c>
      <c r="I214" s="13">
        <v>0</v>
      </c>
      <c r="J214" s="13">
        <f t="shared" si="131"/>
        <v>0</v>
      </c>
      <c r="K214" s="63">
        <f t="shared" si="132"/>
        <v>0</v>
      </c>
      <c r="L214" s="63">
        <v>0</v>
      </c>
      <c r="M214" s="63"/>
      <c r="N214" s="63">
        <v>0</v>
      </c>
      <c r="O214" s="49">
        <f t="shared" si="124"/>
        <v>0</v>
      </c>
      <c r="P214" s="37">
        <v>0</v>
      </c>
      <c r="Q214" s="37"/>
      <c r="R214" s="37"/>
    </row>
    <row r="215" spans="1:18" s="1" customFormat="1" ht="27" hidden="1" customHeight="1">
      <c r="A215" s="72" t="s">
        <v>362</v>
      </c>
      <c r="B215" s="71" t="s">
        <v>81</v>
      </c>
      <c r="C215" s="28" t="s">
        <v>8</v>
      </c>
      <c r="D215" s="13">
        <f t="shared" si="129"/>
        <v>30000</v>
      </c>
      <c r="E215" s="13">
        <v>0</v>
      </c>
      <c r="F215" s="13"/>
      <c r="G215" s="13">
        <v>30000</v>
      </c>
      <c r="H215" s="13">
        <f t="shared" si="130"/>
        <v>29490</v>
      </c>
      <c r="I215" s="13">
        <v>0</v>
      </c>
      <c r="J215" s="13">
        <f t="shared" si="131"/>
        <v>29490</v>
      </c>
      <c r="K215" s="63">
        <f t="shared" si="132"/>
        <v>29490</v>
      </c>
      <c r="L215" s="63">
        <v>0</v>
      </c>
      <c r="M215" s="63"/>
      <c r="N215" s="63">
        <v>29490</v>
      </c>
      <c r="O215" s="49">
        <f t="shared" si="124"/>
        <v>98.3</v>
      </c>
      <c r="P215" s="37">
        <v>0</v>
      </c>
      <c r="Q215" s="37"/>
      <c r="R215" s="37"/>
    </row>
    <row r="216" spans="1:18" s="1" customFormat="1" ht="27.75" hidden="1" customHeight="1">
      <c r="A216" s="72" t="s">
        <v>363</v>
      </c>
      <c r="B216" s="71" t="s">
        <v>442</v>
      </c>
      <c r="C216" s="28" t="s">
        <v>8</v>
      </c>
      <c r="D216" s="13">
        <f t="shared" si="129"/>
        <v>70000</v>
      </c>
      <c r="E216" s="13">
        <v>0</v>
      </c>
      <c r="F216" s="13"/>
      <c r="G216" s="13">
        <v>70000</v>
      </c>
      <c r="H216" s="13">
        <f t="shared" si="130"/>
        <v>69800</v>
      </c>
      <c r="I216" s="13">
        <v>0</v>
      </c>
      <c r="J216" s="13">
        <f t="shared" si="131"/>
        <v>69800</v>
      </c>
      <c r="K216" s="63">
        <f t="shared" si="132"/>
        <v>69800</v>
      </c>
      <c r="L216" s="63">
        <v>0</v>
      </c>
      <c r="M216" s="63"/>
      <c r="N216" s="63">
        <v>69800</v>
      </c>
      <c r="O216" s="49">
        <f t="shared" si="124"/>
        <v>99.714285714285708</v>
      </c>
      <c r="P216" s="37">
        <v>0</v>
      </c>
      <c r="Q216" s="37"/>
      <c r="R216" s="37"/>
    </row>
    <row r="217" spans="1:18" s="1" customFormat="1" ht="42.75" hidden="1" customHeight="1">
      <c r="A217" s="72" t="s">
        <v>364</v>
      </c>
      <c r="B217" s="71" t="s">
        <v>444</v>
      </c>
      <c r="C217" s="28" t="s">
        <v>5</v>
      </c>
      <c r="D217" s="13">
        <f t="shared" si="129"/>
        <v>262739</v>
      </c>
      <c r="E217" s="13">
        <v>0</v>
      </c>
      <c r="F217" s="13"/>
      <c r="G217" s="13">
        <v>262739</v>
      </c>
      <c r="H217" s="13"/>
      <c r="I217" s="13"/>
      <c r="J217" s="13">
        <f t="shared" si="131"/>
        <v>0</v>
      </c>
      <c r="K217" s="63">
        <f t="shared" si="132"/>
        <v>0</v>
      </c>
      <c r="L217" s="63">
        <v>0</v>
      </c>
      <c r="M217" s="63"/>
      <c r="N217" s="63">
        <v>0</v>
      </c>
      <c r="O217" s="49">
        <f t="shared" si="124"/>
        <v>0</v>
      </c>
      <c r="P217" s="37">
        <v>0</v>
      </c>
      <c r="Q217" s="37"/>
      <c r="R217" s="37"/>
    </row>
    <row r="218" spans="1:18" s="1" customFormat="1" ht="27.75" hidden="1" customHeight="1">
      <c r="A218" s="72" t="s">
        <v>443</v>
      </c>
      <c r="B218" s="71" t="s">
        <v>14</v>
      </c>
      <c r="C218" s="28" t="s">
        <v>8</v>
      </c>
      <c r="D218" s="13">
        <f t="shared" si="129"/>
        <v>1924045</v>
      </c>
      <c r="E218" s="13">
        <v>0</v>
      </c>
      <c r="F218" s="13"/>
      <c r="G218" s="13">
        <v>1924045</v>
      </c>
      <c r="H218" s="13">
        <f t="shared" si="130"/>
        <v>406661.1</v>
      </c>
      <c r="I218" s="13">
        <v>0</v>
      </c>
      <c r="J218" s="13">
        <f t="shared" si="131"/>
        <v>406661.1</v>
      </c>
      <c r="K218" s="63">
        <f t="shared" si="132"/>
        <v>406661.1</v>
      </c>
      <c r="L218" s="63">
        <v>0</v>
      </c>
      <c r="M218" s="63"/>
      <c r="N218" s="63">
        <v>406661.1</v>
      </c>
      <c r="O218" s="49">
        <f t="shared" si="124"/>
        <v>21.135737469757725</v>
      </c>
      <c r="P218" s="37">
        <v>0</v>
      </c>
      <c r="Q218" s="37"/>
      <c r="R218" s="37"/>
    </row>
    <row r="219" spans="1:18" s="2" customFormat="1" ht="50.25" hidden="1" customHeight="1">
      <c r="A219" s="23" t="s">
        <v>365</v>
      </c>
      <c r="B219" s="70" t="s">
        <v>343</v>
      </c>
      <c r="C219" s="29"/>
      <c r="D219" s="20">
        <f>SUM(D220:D223)</f>
        <v>1000000</v>
      </c>
      <c r="E219" s="20">
        <f t="shared" ref="E219:N219" si="133">SUM(E220:E223)</f>
        <v>0</v>
      </c>
      <c r="F219" s="20"/>
      <c r="G219" s="20">
        <f t="shared" si="133"/>
        <v>1000000</v>
      </c>
      <c r="H219" s="20">
        <f t="shared" si="133"/>
        <v>853912.65</v>
      </c>
      <c r="I219" s="20">
        <f t="shared" si="133"/>
        <v>0</v>
      </c>
      <c r="J219" s="20">
        <f t="shared" si="133"/>
        <v>853912.65</v>
      </c>
      <c r="K219" s="20">
        <f t="shared" si="133"/>
        <v>853912.65</v>
      </c>
      <c r="L219" s="20">
        <f t="shared" si="133"/>
        <v>0</v>
      </c>
      <c r="M219" s="20"/>
      <c r="N219" s="20">
        <f t="shared" si="133"/>
        <v>853912.65</v>
      </c>
      <c r="O219" s="25">
        <f t="shared" si="124"/>
        <v>85.391265000000004</v>
      </c>
      <c r="P219" s="38">
        <v>0</v>
      </c>
      <c r="Q219" s="38"/>
      <c r="R219" s="38"/>
    </row>
    <row r="220" spans="1:18" s="1" customFormat="1" ht="22.5" hidden="1" customHeight="1">
      <c r="A220" s="95" t="s">
        <v>366</v>
      </c>
      <c r="B220" s="98" t="s">
        <v>228</v>
      </c>
      <c r="C220" s="28" t="s">
        <v>9</v>
      </c>
      <c r="D220" s="13">
        <f>E220+G220</f>
        <v>660000</v>
      </c>
      <c r="E220" s="13">
        <v>0</v>
      </c>
      <c r="F220" s="13"/>
      <c r="G220" s="13">
        <v>660000</v>
      </c>
      <c r="H220" s="13">
        <f t="shared" si="130"/>
        <v>513912.65</v>
      </c>
      <c r="I220" s="13">
        <v>0</v>
      </c>
      <c r="J220" s="13">
        <f t="shared" si="131"/>
        <v>513912.65</v>
      </c>
      <c r="K220" s="63">
        <f t="shared" si="132"/>
        <v>513912.65</v>
      </c>
      <c r="L220" s="63">
        <v>0</v>
      </c>
      <c r="M220" s="63"/>
      <c r="N220" s="63">
        <v>513912.65</v>
      </c>
      <c r="O220" s="49">
        <f t="shared" si="124"/>
        <v>77.865553030303033</v>
      </c>
      <c r="P220" s="37">
        <v>0</v>
      </c>
      <c r="Q220" s="37"/>
      <c r="R220" s="37"/>
    </row>
    <row r="221" spans="1:18" s="1" customFormat="1" ht="24.75" hidden="1" customHeight="1">
      <c r="A221" s="95"/>
      <c r="B221" s="98"/>
      <c r="C221" s="26" t="s">
        <v>37</v>
      </c>
      <c r="D221" s="13">
        <f>E221+G221</f>
        <v>300000</v>
      </c>
      <c r="E221" s="13">
        <v>0</v>
      </c>
      <c r="F221" s="13"/>
      <c r="G221" s="13">
        <v>300000</v>
      </c>
      <c r="H221" s="13">
        <f t="shared" si="130"/>
        <v>300000</v>
      </c>
      <c r="I221" s="13">
        <v>0</v>
      </c>
      <c r="J221" s="13">
        <f t="shared" si="131"/>
        <v>300000</v>
      </c>
      <c r="K221" s="63">
        <f t="shared" si="132"/>
        <v>300000</v>
      </c>
      <c r="L221" s="63">
        <v>0</v>
      </c>
      <c r="M221" s="63"/>
      <c r="N221" s="63">
        <v>300000</v>
      </c>
      <c r="O221" s="49">
        <f t="shared" si="124"/>
        <v>100</v>
      </c>
      <c r="P221" s="37">
        <v>0</v>
      </c>
      <c r="Q221" s="37"/>
      <c r="R221" s="37"/>
    </row>
    <row r="222" spans="1:18" s="1" customFormat="1" ht="24.75" hidden="1" customHeight="1">
      <c r="A222" s="95"/>
      <c r="B222" s="98"/>
      <c r="C222" s="26" t="s">
        <v>11</v>
      </c>
      <c r="D222" s="13">
        <f>E222+G222</f>
        <v>20000</v>
      </c>
      <c r="E222" s="13">
        <v>0</v>
      </c>
      <c r="F222" s="13"/>
      <c r="G222" s="13">
        <v>20000</v>
      </c>
      <c r="H222" s="13">
        <f t="shared" si="130"/>
        <v>20000</v>
      </c>
      <c r="I222" s="13">
        <v>0</v>
      </c>
      <c r="J222" s="13">
        <f t="shared" si="131"/>
        <v>20000</v>
      </c>
      <c r="K222" s="63">
        <f t="shared" si="132"/>
        <v>20000</v>
      </c>
      <c r="L222" s="63">
        <v>0</v>
      </c>
      <c r="M222" s="63"/>
      <c r="N222" s="63">
        <v>20000</v>
      </c>
      <c r="O222" s="49">
        <f t="shared" si="124"/>
        <v>100</v>
      </c>
      <c r="P222" s="37">
        <v>0</v>
      </c>
      <c r="Q222" s="37"/>
      <c r="R222" s="37"/>
    </row>
    <row r="223" spans="1:18" s="1" customFormat="1" ht="23.25" hidden="1" customHeight="1">
      <c r="A223" s="95"/>
      <c r="B223" s="98"/>
      <c r="C223" s="33" t="s">
        <v>53</v>
      </c>
      <c r="D223" s="13">
        <f>E223+G223</f>
        <v>20000</v>
      </c>
      <c r="E223" s="13">
        <v>0</v>
      </c>
      <c r="F223" s="13"/>
      <c r="G223" s="13">
        <v>20000</v>
      </c>
      <c r="H223" s="13">
        <f t="shared" si="130"/>
        <v>20000</v>
      </c>
      <c r="I223" s="13">
        <v>0</v>
      </c>
      <c r="J223" s="13">
        <f t="shared" si="131"/>
        <v>20000</v>
      </c>
      <c r="K223" s="63">
        <f t="shared" si="132"/>
        <v>20000</v>
      </c>
      <c r="L223" s="63">
        <v>0</v>
      </c>
      <c r="M223" s="63"/>
      <c r="N223" s="63">
        <v>20000</v>
      </c>
      <c r="O223" s="49">
        <f t="shared" si="124"/>
        <v>100</v>
      </c>
      <c r="P223" s="37">
        <v>0</v>
      </c>
      <c r="Q223" s="37"/>
      <c r="R223" s="37"/>
    </row>
    <row r="224" spans="1:18" s="1" customFormat="1" ht="65.25" hidden="1" customHeight="1">
      <c r="A224" s="23" t="s">
        <v>367</v>
      </c>
      <c r="B224" s="97" t="s">
        <v>54</v>
      </c>
      <c r="C224" s="97"/>
      <c r="D224" s="31">
        <f>SUM(D225:D227)</f>
        <v>1000000</v>
      </c>
      <c r="E224" s="31">
        <f t="shared" ref="E224:N224" si="134">SUM(E225:E227)</f>
        <v>0</v>
      </c>
      <c r="F224" s="31"/>
      <c r="G224" s="31">
        <f t="shared" si="134"/>
        <v>1000000</v>
      </c>
      <c r="H224" s="31">
        <f t="shared" si="134"/>
        <v>885000</v>
      </c>
      <c r="I224" s="31">
        <f t="shared" si="134"/>
        <v>0</v>
      </c>
      <c r="J224" s="31">
        <f t="shared" si="134"/>
        <v>885000</v>
      </c>
      <c r="K224" s="31">
        <f t="shared" si="134"/>
        <v>885000</v>
      </c>
      <c r="L224" s="31">
        <f t="shared" si="134"/>
        <v>0</v>
      </c>
      <c r="M224" s="31"/>
      <c r="N224" s="31">
        <f t="shared" si="134"/>
        <v>885000</v>
      </c>
      <c r="O224" s="25">
        <f t="shared" si="124"/>
        <v>88.5</v>
      </c>
      <c r="P224" s="38">
        <v>0</v>
      </c>
      <c r="Q224" s="38"/>
      <c r="R224" s="38"/>
    </row>
    <row r="225" spans="1:18" s="1" customFormat="1" ht="33.75" hidden="1" customHeight="1">
      <c r="A225" s="95" t="s">
        <v>368</v>
      </c>
      <c r="B225" s="98" t="s">
        <v>243</v>
      </c>
      <c r="C225" s="26" t="s">
        <v>9</v>
      </c>
      <c r="D225" s="66">
        <f>E225+G225</f>
        <v>290000</v>
      </c>
      <c r="E225" s="66">
        <v>0</v>
      </c>
      <c r="F225" s="66"/>
      <c r="G225" s="66">
        <v>290000</v>
      </c>
      <c r="H225" s="66">
        <f>I225+J225</f>
        <v>235000</v>
      </c>
      <c r="I225" s="66">
        <v>0</v>
      </c>
      <c r="J225" s="66">
        <f>N225</f>
        <v>235000</v>
      </c>
      <c r="K225" s="66">
        <f>L225+N225</f>
        <v>235000</v>
      </c>
      <c r="L225" s="66">
        <v>0</v>
      </c>
      <c r="M225" s="66"/>
      <c r="N225" s="66">
        <v>235000</v>
      </c>
      <c r="O225" s="61">
        <f t="shared" si="124"/>
        <v>81.034482758620683</v>
      </c>
      <c r="P225" s="37">
        <v>0</v>
      </c>
      <c r="Q225" s="37"/>
      <c r="R225" s="37"/>
    </row>
    <row r="226" spans="1:18" s="1" customFormat="1" ht="28.5" hidden="1" customHeight="1">
      <c r="A226" s="95"/>
      <c r="B226" s="98"/>
      <c r="C226" s="26" t="s">
        <v>37</v>
      </c>
      <c r="D226" s="66">
        <f>E226+G226</f>
        <v>650000</v>
      </c>
      <c r="E226" s="66">
        <v>0</v>
      </c>
      <c r="F226" s="66"/>
      <c r="G226" s="66">
        <v>650000</v>
      </c>
      <c r="H226" s="66">
        <f t="shared" ref="H226:H227" si="135">I226+J226</f>
        <v>590000</v>
      </c>
      <c r="I226" s="66">
        <v>0</v>
      </c>
      <c r="J226" s="66">
        <f t="shared" ref="J226:J227" si="136">N226</f>
        <v>590000</v>
      </c>
      <c r="K226" s="66">
        <f t="shared" ref="K226:K227" si="137">L226+N226</f>
        <v>590000</v>
      </c>
      <c r="L226" s="66">
        <v>0</v>
      </c>
      <c r="M226" s="66"/>
      <c r="N226" s="66">
        <v>590000</v>
      </c>
      <c r="O226" s="61">
        <f t="shared" si="124"/>
        <v>90.769230769230774</v>
      </c>
      <c r="P226" s="37">
        <v>0</v>
      </c>
      <c r="Q226" s="37"/>
      <c r="R226" s="37"/>
    </row>
    <row r="227" spans="1:18" s="1" customFormat="1" ht="34.5" hidden="1" customHeight="1">
      <c r="A227" s="95"/>
      <c r="B227" s="98"/>
      <c r="C227" s="26" t="s">
        <v>11</v>
      </c>
      <c r="D227" s="66">
        <f>E227+G227</f>
        <v>60000</v>
      </c>
      <c r="E227" s="66">
        <v>0</v>
      </c>
      <c r="F227" s="66"/>
      <c r="G227" s="66">
        <v>60000</v>
      </c>
      <c r="H227" s="66">
        <f t="shared" si="135"/>
        <v>60000</v>
      </c>
      <c r="I227" s="66">
        <v>0</v>
      </c>
      <c r="J227" s="66">
        <f t="shared" si="136"/>
        <v>60000</v>
      </c>
      <c r="K227" s="66">
        <f t="shared" si="137"/>
        <v>60000</v>
      </c>
      <c r="L227" s="66">
        <v>0</v>
      </c>
      <c r="M227" s="66"/>
      <c r="N227" s="66">
        <v>60000</v>
      </c>
      <c r="O227" s="61">
        <f t="shared" si="124"/>
        <v>100</v>
      </c>
      <c r="P227" s="37">
        <v>0</v>
      </c>
      <c r="Q227" s="37"/>
      <c r="R227" s="37"/>
    </row>
    <row r="228" spans="1:18" s="1" customFormat="1" ht="62.25" hidden="1" customHeight="1">
      <c r="A228" s="23" t="s">
        <v>369</v>
      </c>
      <c r="B228" s="97" t="s">
        <v>55</v>
      </c>
      <c r="C228" s="97"/>
      <c r="D228" s="31">
        <f>D229+D232</f>
        <v>22139919</v>
      </c>
      <c r="E228" s="31">
        <f t="shared" ref="E228:N228" si="138">E229+E232</f>
        <v>99400</v>
      </c>
      <c r="F228" s="31"/>
      <c r="G228" s="31">
        <f t="shared" si="138"/>
        <v>22040519</v>
      </c>
      <c r="H228" s="31">
        <f t="shared" si="138"/>
        <v>17772710.119999997</v>
      </c>
      <c r="I228" s="31">
        <f t="shared" si="138"/>
        <v>196600</v>
      </c>
      <c r="J228" s="31">
        <f t="shared" si="138"/>
        <v>17576110.119999997</v>
      </c>
      <c r="K228" s="31">
        <f t="shared" si="138"/>
        <v>17674410.119999997</v>
      </c>
      <c r="L228" s="31">
        <f t="shared" si="138"/>
        <v>98300</v>
      </c>
      <c r="M228" s="31"/>
      <c r="N228" s="31">
        <f t="shared" si="138"/>
        <v>17576110.119999997</v>
      </c>
      <c r="O228" s="62">
        <f t="shared" si="124"/>
        <v>79.830509407012727</v>
      </c>
      <c r="P228" s="38">
        <f>L228/E228*100</f>
        <v>98.893360160965798</v>
      </c>
      <c r="Q228" s="38"/>
      <c r="R228" s="38"/>
    </row>
    <row r="229" spans="1:18" s="1" customFormat="1" ht="77.25" hidden="1" customHeight="1">
      <c r="A229" s="23" t="s">
        <v>370</v>
      </c>
      <c r="B229" s="70" t="s">
        <v>229</v>
      </c>
      <c r="C229" s="70"/>
      <c r="D229" s="31">
        <f>SUM(D230:D231)</f>
        <v>331500</v>
      </c>
      <c r="E229" s="31">
        <f t="shared" ref="E229:N229" si="139">SUM(E230:E231)</f>
        <v>99400</v>
      </c>
      <c r="F229" s="31"/>
      <c r="G229" s="31">
        <f t="shared" si="139"/>
        <v>232100</v>
      </c>
      <c r="H229" s="31">
        <f t="shared" si="139"/>
        <v>277174.31</v>
      </c>
      <c r="I229" s="31">
        <f t="shared" si="139"/>
        <v>196600</v>
      </c>
      <c r="J229" s="31">
        <f t="shared" si="139"/>
        <v>80574.31</v>
      </c>
      <c r="K229" s="31">
        <f t="shared" si="139"/>
        <v>178874.31</v>
      </c>
      <c r="L229" s="31">
        <f t="shared" si="139"/>
        <v>98300</v>
      </c>
      <c r="M229" s="31"/>
      <c r="N229" s="31">
        <f t="shared" si="139"/>
        <v>80574.31</v>
      </c>
      <c r="O229" s="62">
        <f t="shared" si="124"/>
        <v>53.959067873303169</v>
      </c>
      <c r="P229" s="38">
        <f>L229/E229*100</f>
        <v>98.893360160965798</v>
      </c>
      <c r="Q229" s="38"/>
      <c r="R229" s="38"/>
    </row>
    <row r="230" spans="1:18" s="1" customFormat="1" ht="29.25" hidden="1" customHeight="1">
      <c r="A230" s="72" t="s">
        <v>371</v>
      </c>
      <c r="B230" s="32" t="s">
        <v>230</v>
      </c>
      <c r="C230" s="26" t="s">
        <v>53</v>
      </c>
      <c r="D230" s="13">
        <f>E230+G230</f>
        <v>232100</v>
      </c>
      <c r="E230" s="13">
        <v>0</v>
      </c>
      <c r="F230" s="13"/>
      <c r="G230" s="13">
        <v>232100</v>
      </c>
      <c r="H230" s="13">
        <f>I230+J230</f>
        <v>178874.31</v>
      </c>
      <c r="I230" s="66">
        <f t="shared" ref="I230" si="140">SUM(I231:I232)</f>
        <v>98300</v>
      </c>
      <c r="J230" s="13">
        <f>N230</f>
        <v>80574.31</v>
      </c>
      <c r="K230" s="63">
        <f>L230+N230</f>
        <v>80574.31</v>
      </c>
      <c r="L230" s="63">
        <v>0</v>
      </c>
      <c r="M230" s="63"/>
      <c r="N230" s="63">
        <v>80574.31</v>
      </c>
      <c r="O230" s="61">
        <f t="shared" si="124"/>
        <v>34.715342524773803</v>
      </c>
      <c r="P230" s="37">
        <v>0</v>
      </c>
      <c r="Q230" s="37"/>
      <c r="R230" s="37"/>
    </row>
    <row r="231" spans="1:18" s="1" customFormat="1" ht="105" hidden="1" customHeight="1">
      <c r="A231" s="72" t="s">
        <v>372</v>
      </c>
      <c r="B231" s="32" t="s">
        <v>83</v>
      </c>
      <c r="C231" s="26" t="s">
        <v>53</v>
      </c>
      <c r="D231" s="13">
        <f>E231+G231</f>
        <v>99400</v>
      </c>
      <c r="E231" s="13">
        <v>99400</v>
      </c>
      <c r="F231" s="13"/>
      <c r="G231" s="13">
        <v>0</v>
      </c>
      <c r="H231" s="13">
        <f>I231+J231</f>
        <v>98300</v>
      </c>
      <c r="I231" s="66">
        <v>98300</v>
      </c>
      <c r="J231" s="13">
        <f>N231</f>
        <v>0</v>
      </c>
      <c r="K231" s="63">
        <f>L231+N231</f>
        <v>98300</v>
      </c>
      <c r="L231" s="63">
        <v>98300</v>
      </c>
      <c r="M231" s="63"/>
      <c r="N231" s="63">
        <v>0</v>
      </c>
      <c r="O231" s="61">
        <f t="shared" ref="O231:O264" si="141">K231/D231*100</f>
        <v>98.893360160965798</v>
      </c>
      <c r="P231" s="37">
        <f>L231/E231*100</f>
        <v>98.893360160965798</v>
      </c>
      <c r="Q231" s="37"/>
      <c r="R231" s="37"/>
    </row>
    <row r="232" spans="1:18" s="2" customFormat="1" ht="46.5" hidden="1" customHeight="1">
      <c r="A232" s="23" t="s">
        <v>373</v>
      </c>
      <c r="B232" s="34" t="s">
        <v>231</v>
      </c>
      <c r="C232" s="74"/>
      <c r="D232" s="20">
        <f>SUM(D233:D239)</f>
        <v>21808419</v>
      </c>
      <c r="E232" s="20">
        <f t="shared" ref="E232:N232" si="142">SUM(E233:E239)</f>
        <v>0</v>
      </c>
      <c r="F232" s="20"/>
      <c r="G232" s="20">
        <f t="shared" si="142"/>
        <v>21808419</v>
      </c>
      <c r="H232" s="20">
        <f t="shared" si="142"/>
        <v>17495535.809999999</v>
      </c>
      <c r="I232" s="20">
        <f t="shared" si="142"/>
        <v>0</v>
      </c>
      <c r="J232" s="20">
        <f t="shared" si="142"/>
        <v>17495535.809999999</v>
      </c>
      <c r="K232" s="20">
        <f t="shared" si="142"/>
        <v>17495535.809999999</v>
      </c>
      <c r="L232" s="20">
        <f t="shared" si="142"/>
        <v>0</v>
      </c>
      <c r="M232" s="20"/>
      <c r="N232" s="20">
        <f t="shared" si="142"/>
        <v>17495535.809999999</v>
      </c>
      <c r="O232" s="62">
        <f t="shared" si="141"/>
        <v>80.223769591000604</v>
      </c>
      <c r="P232" s="38">
        <v>0</v>
      </c>
      <c r="Q232" s="38"/>
      <c r="R232" s="38"/>
    </row>
    <row r="233" spans="1:18" s="1" customFormat="1" ht="31.5" hidden="1" customHeight="1">
      <c r="A233" s="95" t="s">
        <v>374</v>
      </c>
      <c r="B233" s="98" t="s">
        <v>235</v>
      </c>
      <c r="C233" s="26" t="s">
        <v>53</v>
      </c>
      <c r="D233" s="13">
        <f t="shared" ref="D233:D239" si="143">E233+G233</f>
        <v>237200</v>
      </c>
      <c r="E233" s="13">
        <v>0</v>
      </c>
      <c r="F233" s="13"/>
      <c r="G233" s="13">
        <v>237200</v>
      </c>
      <c r="H233" s="13">
        <f>I233+J233</f>
        <v>150865.16</v>
      </c>
      <c r="I233" s="13">
        <v>0</v>
      </c>
      <c r="J233" s="13">
        <f>N233</f>
        <v>150865.16</v>
      </c>
      <c r="K233" s="63">
        <f>L233+N233</f>
        <v>150865.16</v>
      </c>
      <c r="L233" s="63">
        <v>0</v>
      </c>
      <c r="M233" s="63"/>
      <c r="N233" s="63">
        <v>150865.16</v>
      </c>
      <c r="O233" s="49">
        <f t="shared" si="141"/>
        <v>63.602512647554811</v>
      </c>
      <c r="P233" s="37">
        <v>0</v>
      </c>
      <c r="Q233" s="37"/>
      <c r="R233" s="37"/>
    </row>
    <row r="234" spans="1:18" s="1" customFormat="1" ht="31.5" hidden="1" customHeight="1">
      <c r="A234" s="95"/>
      <c r="B234" s="98"/>
      <c r="C234" s="26" t="s">
        <v>9</v>
      </c>
      <c r="D234" s="13">
        <f t="shared" si="143"/>
        <v>13544000</v>
      </c>
      <c r="E234" s="13">
        <v>0</v>
      </c>
      <c r="F234" s="13"/>
      <c r="G234" s="13">
        <v>13544000</v>
      </c>
      <c r="H234" s="13">
        <f t="shared" ref="H234:H239" si="144">I234+J234</f>
        <v>11149051.380000001</v>
      </c>
      <c r="I234" s="13">
        <v>0</v>
      </c>
      <c r="J234" s="13">
        <f t="shared" ref="J234:J239" si="145">N234</f>
        <v>11149051.380000001</v>
      </c>
      <c r="K234" s="63">
        <f t="shared" ref="K234:K239" si="146">L234+N234</f>
        <v>11149051.380000001</v>
      </c>
      <c r="L234" s="13">
        <v>0</v>
      </c>
      <c r="M234" s="13"/>
      <c r="N234" s="13">
        <v>11149051.380000001</v>
      </c>
      <c r="O234" s="49">
        <f t="shared" si="141"/>
        <v>82.317272445363272</v>
      </c>
      <c r="P234" s="37">
        <v>0</v>
      </c>
      <c r="Q234" s="37"/>
      <c r="R234" s="37"/>
    </row>
    <row r="235" spans="1:18" s="1" customFormat="1" ht="23.25" hidden="1" customHeight="1">
      <c r="A235" s="95"/>
      <c r="B235" s="98"/>
      <c r="C235" s="26" t="s">
        <v>37</v>
      </c>
      <c r="D235" s="13">
        <f t="shared" si="143"/>
        <v>2108854</v>
      </c>
      <c r="E235" s="13">
        <v>0</v>
      </c>
      <c r="F235" s="13"/>
      <c r="G235" s="13">
        <v>2108854</v>
      </c>
      <c r="H235" s="13">
        <f t="shared" si="144"/>
        <v>1738489.93</v>
      </c>
      <c r="I235" s="13">
        <v>0</v>
      </c>
      <c r="J235" s="13">
        <f t="shared" si="145"/>
        <v>1738489.93</v>
      </c>
      <c r="K235" s="63">
        <f t="shared" si="146"/>
        <v>1738489.93</v>
      </c>
      <c r="L235" s="63">
        <v>0</v>
      </c>
      <c r="M235" s="63"/>
      <c r="N235" s="63">
        <v>1738489.93</v>
      </c>
      <c r="O235" s="49">
        <f t="shared" si="141"/>
        <v>82.437661877019465</v>
      </c>
      <c r="P235" s="37">
        <v>0</v>
      </c>
      <c r="Q235" s="37"/>
      <c r="R235" s="37"/>
    </row>
    <row r="236" spans="1:18" s="1" customFormat="1" ht="24" hidden="1" customHeight="1">
      <c r="A236" s="95"/>
      <c r="B236" s="98"/>
      <c r="C236" s="26" t="s">
        <v>11</v>
      </c>
      <c r="D236" s="13">
        <f t="shared" si="143"/>
        <v>946000</v>
      </c>
      <c r="E236" s="13">
        <v>0</v>
      </c>
      <c r="F236" s="13"/>
      <c r="G236" s="13">
        <v>946000</v>
      </c>
      <c r="H236" s="13">
        <f t="shared" si="144"/>
        <v>850507.04</v>
      </c>
      <c r="I236" s="13">
        <v>0</v>
      </c>
      <c r="J236" s="13">
        <f t="shared" si="145"/>
        <v>850507.04</v>
      </c>
      <c r="K236" s="63">
        <f t="shared" si="146"/>
        <v>850507.04</v>
      </c>
      <c r="L236" s="63">
        <v>0</v>
      </c>
      <c r="M236" s="63"/>
      <c r="N236" s="63">
        <v>850507.04</v>
      </c>
      <c r="O236" s="49">
        <f t="shared" si="141"/>
        <v>89.90560676532769</v>
      </c>
      <c r="P236" s="37">
        <v>0</v>
      </c>
      <c r="Q236" s="37"/>
      <c r="R236" s="37"/>
    </row>
    <row r="237" spans="1:18" s="1" customFormat="1" ht="25.5" hidden="1" customHeight="1">
      <c r="A237" s="95"/>
      <c r="B237" s="98"/>
      <c r="C237" s="28" t="s">
        <v>4</v>
      </c>
      <c r="D237" s="13">
        <f t="shared" si="143"/>
        <v>66500</v>
      </c>
      <c r="E237" s="13">
        <v>0</v>
      </c>
      <c r="F237" s="13"/>
      <c r="G237" s="13">
        <v>66500</v>
      </c>
      <c r="H237" s="13">
        <f t="shared" si="144"/>
        <v>32311</v>
      </c>
      <c r="I237" s="13">
        <v>0</v>
      </c>
      <c r="J237" s="13">
        <f t="shared" si="145"/>
        <v>32311</v>
      </c>
      <c r="K237" s="63">
        <f t="shared" si="146"/>
        <v>32311</v>
      </c>
      <c r="L237" s="63">
        <v>0</v>
      </c>
      <c r="M237" s="63"/>
      <c r="N237" s="63">
        <v>32311</v>
      </c>
      <c r="O237" s="49">
        <f t="shared" si="141"/>
        <v>48.587969924812029</v>
      </c>
      <c r="P237" s="37">
        <v>0</v>
      </c>
      <c r="Q237" s="37"/>
      <c r="R237" s="37"/>
    </row>
    <row r="238" spans="1:18" s="1" customFormat="1" ht="31.5" hidden="1" customHeight="1">
      <c r="A238" s="95"/>
      <c r="B238" s="98"/>
      <c r="C238" s="26" t="s">
        <v>5</v>
      </c>
      <c r="D238" s="13">
        <f t="shared" si="143"/>
        <v>4825759</v>
      </c>
      <c r="E238" s="13">
        <v>0</v>
      </c>
      <c r="F238" s="13"/>
      <c r="G238" s="13">
        <v>4825759</v>
      </c>
      <c r="H238" s="13">
        <f t="shared" si="144"/>
        <v>3516420.9</v>
      </c>
      <c r="I238" s="13">
        <v>0</v>
      </c>
      <c r="J238" s="13">
        <f t="shared" si="145"/>
        <v>3516420.9</v>
      </c>
      <c r="K238" s="63">
        <f t="shared" si="146"/>
        <v>3516420.9</v>
      </c>
      <c r="L238" s="63">
        <v>0</v>
      </c>
      <c r="M238" s="63"/>
      <c r="N238" s="63">
        <v>3516420.9</v>
      </c>
      <c r="O238" s="49">
        <f t="shared" si="141"/>
        <v>72.867727128520087</v>
      </c>
      <c r="P238" s="37">
        <v>0</v>
      </c>
      <c r="Q238" s="37"/>
      <c r="R238" s="37"/>
    </row>
    <row r="239" spans="1:18" s="1" customFormat="1" ht="30.75" hidden="1" customHeight="1">
      <c r="A239" s="95"/>
      <c r="B239" s="98"/>
      <c r="C239" s="26" t="s">
        <v>8</v>
      </c>
      <c r="D239" s="13">
        <f t="shared" si="143"/>
        <v>80106</v>
      </c>
      <c r="E239" s="13">
        <v>0</v>
      </c>
      <c r="F239" s="13"/>
      <c r="G239" s="13">
        <v>80106</v>
      </c>
      <c r="H239" s="13">
        <f t="shared" si="144"/>
        <v>57890.400000000001</v>
      </c>
      <c r="I239" s="13">
        <v>0</v>
      </c>
      <c r="J239" s="13">
        <f t="shared" si="145"/>
        <v>57890.400000000001</v>
      </c>
      <c r="K239" s="63">
        <f t="shared" si="146"/>
        <v>57890.400000000001</v>
      </c>
      <c r="L239" s="63">
        <v>0</v>
      </c>
      <c r="M239" s="63"/>
      <c r="N239" s="63">
        <v>57890.400000000001</v>
      </c>
      <c r="O239" s="49">
        <f t="shared" si="141"/>
        <v>72.267245899183592</v>
      </c>
      <c r="P239" s="37">
        <v>0</v>
      </c>
      <c r="Q239" s="37"/>
      <c r="R239" s="37"/>
    </row>
    <row r="240" spans="1:18" s="2" customFormat="1" ht="39" hidden="1" customHeight="1">
      <c r="A240" s="23" t="s">
        <v>375</v>
      </c>
      <c r="B240" s="94" t="s">
        <v>84</v>
      </c>
      <c r="C240" s="94"/>
      <c r="D240" s="20">
        <f>SUM(D241:D244)</f>
        <v>2306449</v>
      </c>
      <c r="E240" s="20">
        <f t="shared" ref="E240:N240" si="147">SUM(E241:E244)</f>
        <v>0</v>
      </c>
      <c r="F240" s="20"/>
      <c r="G240" s="20">
        <f t="shared" si="147"/>
        <v>2306449</v>
      </c>
      <c r="H240" s="20">
        <f t="shared" si="147"/>
        <v>1668492.0699999998</v>
      </c>
      <c r="I240" s="20">
        <f t="shared" si="147"/>
        <v>0</v>
      </c>
      <c r="J240" s="20">
        <f t="shared" si="147"/>
        <v>1668492.0699999998</v>
      </c>
      <c r="K240" s="20">
        <f t="shared" si="147"/>
        <v>1668492.0699999998</v>
      </c>
      <c r="L240" s="20">
        <f t="shared" si="147"/>
        <v>0</v>
      </c>
      <c r="M240" s="20"/>
      <c r="N240" s="20">
        <f t="shared" si="147"/>
        <v>1668492.0699999998</v>
      </c>
      <c r="O240" s="25">
        <f t="shared" si="141"/>
        <v>72.340297574323117</v>
      </c>
      <c r="P240" s="38">
        <v>0</v>
      </c>
      <c r="Q240" s="38"/>
      <c r="R240" s="38"/>
    </row>
    <row r="241" spans="1:18" s="1" customFormat="1" ht="67.5" hidden="1" customHeight="1">
      <c r="A241" s="72" t="s">
        <v>376</v>
      </c>
      <c r="B241" s="78" t="s">
        <v>85</v>
      </c>
      <c r="C241" s="28" t="s">
        <v>4</v>
      </c>
      <c r="D241" s="13">
        <f>E241+G241</f>
        <v>853882</v>
      </c>
      <c r="E241" s="13">
        <v>0</v>
      </c>
      <c r="F241" s="13"/>
      <c r="G241" s="13">
        <v>853882</v>
      </c>
      <c r="H241" s="13">
        <f>I241+J241</f>
        <v>683105.48</v>
      </c>
      <c r="I241" s="13">
        <v>0</v>
      </c>
      <c r="J241" s="13">
        <f>N241</f>
        <v>683105.48</v>
      </c>
      <c r="K241" s="13">
        <f>L241+N241</f>
        <v>683105.48</v>
      </c>
      <c r="L241" s="13">
        <v>0</v>
      </c>
      <c r="M241" s="13"/>
      <c r="N241" s="13">
        <v>683105.48</v>
      </c>
      <c r="O241" s="49">
        <f t="shared" si="141"/>
        <v>79.999985946535929</v>
      </c>
      <c r="P241" s="37">
        <v>0</v>
      </c>
      <c r="Q241" s="37"/>
      <c r="R241" s="37"/>
    </row>
    <row r="242" spans="1:18" s="1" customFormat="1" ht="61.5" hidden="1" customHeight="1">
      <c r="A242" s="72" t="s">
        <v>377</v>
      </c>
      <c r="B242" s="78" t="s">
        <v>239</v>
      </c>
      <c r="C242" s="28" t="s">
        <v>4</v>
      </c>
      <c r="D242" s="13">
        <f>E242+G242</f>
        <v>884323</v>
      </c>
      <c r="E242" s="13">
        <v>0</v>
      </c>
      <c r="F242" s="13"/>
      <c r="G242" s="13">
        <v>884323</v>
      </c>
      <c r="H242" s="13">
        <f t="shared" ref="H242:H244" si="148">I242+J242</f>
        <v>544744.59</v>
      </c>
      <c r="I242" s="13">
        <v>0</v>
      </c>
      <c r="J242" s="13">
        <f t="shared" ref="J242:J244" si="149">N242</f>
        <v>544744.59</v>
      </c>
      <c r="K242" s="13">
        <f t="shared" ref="K242:K244" si="150">L242+N242</f>
        <v>544744.59</v>
      </c>
      <c r="L242" s="13">
        <v>0</v>
      </c>
      <c r="M242" s="13"/>
      <c r="N242" s="13">
        <v>544744.59</v>
      </c>
      <c r="O242" s="49">
        <f t="shared" si="141"/>
        <v>61.600183417145097</v>
      </c>
      <c r="P242" s="37">
        <v>0</v>
      </c>
      <c r="Q242" s="37"/>
      <c r="R242" s="37"/>
    </row>
    <row r="243" spans="1:18" s="1" customFormat="1" ht="60.75" hidden="1" customHeight="1">
      <c r="A243" s="72" t="s">
        <v>378</v>
      </c>
      <c r="B243" s="78" t="s">
        <v>86</v>
      </c>
      <c r="C243" s="28" t="s">
        <v>4</v>
      </c>
      <c r="D243" s="13">
        <f>E243+G243</f>
        <v>276354</v>
      </c>
      <c r="E243" s="13">
        <v>0</v>
      </c>
      <c r="F243" s="13"/>
      <c r="G243" s="13">
        <v>276354</v>
      </c>
      <c r="H243" s="13">
        <f t="shared" si="148"/>
        <v>148752</v>
      </c>
      <c r="I243" s="13">
        <v>0</v>
      </c>
      <c r="J243" s="13">
        <f t="shared" si="149"/>
        <v>148752</v>
      </c>
      <c r="K243" s="13">
        <f t="shared" si="150"/>
        <v>148752</v>
      </c>
      <c r="L243" s="13">
        <v>0</v>
      </c>
      <c r="M243" s="13"/>
      <c r="N243" s="13">
        <v>148752</v>
      </c>
      <c r="O243" s="49">
        <f t="shared" si="141"/>
        <v>53.826613691135286</v>
      </c>
      <c r="P243" s="37">
        <v>0</v>
      </c>
      <c r="Q243" s="37"/>
      <c r="R243" s="37"/>
    </row>
    <row r="244" spans="1:18" s="1" customFormat="1" ht="79.5" hidden="1" customHeight="1">
      <c r="A244" s="72" t="s">
        <v>379</v>
      </c>
      <c r="B244" s="78" t="s">
        <v>87</v>
      </c>
      <c r="C244" s="28" t="s">
        <v>4</v>
      </c>
      <c r="D244" s="13">
        <f>E244+G244</f>
        <v>291890</v>
      </c>
      <c r="E244" s="13">
        <v>0</v>
      </c>
      <c r="F244" s="13"/>
      <c r="G244" s="13">
        <v>291890</v>
      </c>
      <c r="H244" s="13">
        <f t="shared" si="148"/>
        <v>291890</v>
      </c>
      <c r="I244" s="13">
        <v>0</v>
      </c>
      <c r="J244" s="13">
        <f t="shared" si="149"/>
        <v>291890</v>
      </c>
      <c r="K244" s="13">
        <f t="shared" si="150"/>
        <v>291890</v>
      </c>
      <c r="L244" s="13">
        <v>0</v>
      </c>
      <c r="M244" s="13"/>
      <c r="N244" s="13">
        <v>291890</v>
      </c>
      <c r="O244" s="49">
        <f t="shared" si="141"/>
        <v>100</v>
      </c>
      <c r="P244" s="37">
        <v>0</v>
      </c>
      <c r="Q244" s="37"/>
      <c r="R244" s="37"/>
    </row>
    <row r="245" spans="1:18" s="1" customFormat="1" ht="66" hidden="1" customHeight="1">
      <c r="A245" s="23" t="s">
        <v>380</v>
      </c>
      <c r="B245" s="94" t="s">
        <v>88</v>
      </c>
      <c r="C245" s="94"/>
      <c r="D245" s="20">
        <f>SUM(D246:D247)</f>
        <v>2091600</v>
      </c>
      <c r="E245" s="20">
        <f t="shared" ref="E245:N245" si="151">SUM(E246:E247)</f>
        <v>0</v>
      </c>
      <c r="F245" s="20"/>
      <c r="G245" s="20">
        <f t="shared" si="151"/>
        <v>2091600</v>
      </c>
      <c r="H245" s="20">
        <f t="shared" si="151"/>
        <v>1771075.6</v>
      </c>
      <c r="I245" s="20">
        <f t="shared" si="151"/>
        <v>0</v>
      </c>
      <c r="J245" s="20">
        <f t="shared" si="151"/>
        <v>1771075.6</v>
      </c>
      <c r="K245" s="20">
        <f t="shared" si="151"/>
        <v>1771075.6</v>
      </c>
      <c r="L245" s="20">
        <f t="shared" si="151"/>
        <v>0</v>
      </c>
      <c r="M245" s="20"/>
      <c r="N245" s="20">
        <f t="shared" si="151"/>
        <v>1771075.6</v>
      </c>
      <c r="O245" s="25">
        <f t="shared" si="141"/>
        <v>84.675635876840701</v>
      </c>
      <c r="P245" s="38">
        <v>0</v>
      </c>
      <c r="Q245" s="38"/>
      <c r="R245" s="38"/>
    </row>
    <row r="246" spans="1:18" s="1" customFormat="1" ht="43.5" hidden="1" customHeight="1">
      <c r="A246" s="95" t="s">
        <v>33</v>
      </c>
      <c r="B246" s="96" t="s">
        <v>89</v>
      </c>
      <c r="C246" s="26" t="s">
        <v>53</v>
      </c>
      <c r="D246" s="13">
        <f>E246+G246</f>
        <v>1000000</v>
      </c>
      <c r="E246" s="13">
        <v>0</v>
      </c>
      <c r="F246" s="13"/>
      <c r="G246" s="13">
        <v>1000000</v>
      </c>
      <c r="H246" s="13">
        <f>I246+J246</f>
        <v>1000000</v>
      </c>
      <c r="I246" s="13">
        <v>0</v>
      </c>
      <c r="J246" s="13">
        <f>N246</f>
        <v>1000000</v>
      </c>
      <c r="K246" s="13">
        <f>L246+N246</f>
        <v>1000000</v>
      </c>
      <c r="L246" s="13">
        <v>0</v>
      </c>
      <c r="M246" s="13"/>
      <c r="N246" s="13">
        <v>1000000</v>
      </c>
      <c r="O246" s="49">
        <f t="shared" si="141"/>
        <v>100</v>
      </c>
      <c r="P246" s="37">
        <v>0</v>
      </c>
      <c r="Q246" s="37"/>
      <c r="R246" s="37"/>
    </row>
    <row r="247" spans="1:18" s="1" customFormat="1" ht="41.25" hidden="1" customHeight="1">
      <c r="A247" s="95"/>
      <c r="B247" s="96"/>
      <c r="C247" s="26" t="s">
        <v>9</v>
      </c>
      <c r="D247" s="13">
        <f>E247+G247</f>
        <v>1091600</v>
      </c>
      <c r="E247" s="13">
        <v>0</v>
      </c>
      <c r="F247" s="13"/>
      <c r="G247" s="13">
        <v>1091600</v>
      </c>
      <c r="H247" s="13">
        <f t="shared" ref="H247" si="152">I247+J247</f>
        <v>771075.6</v>
      </c>
      <c r="I247" s="13">
        <v>0</v>
      </c>
      <c r="J247" s="13">
        <f t="shared" ref="J247" si="153">N247</f>
        <v>771075.6</v>
      </c>
      <c r="K247" s="13">
        <f t="shared" ref="K247" si="154">L247+N247</f>
        <v>771075.6</v>
      </c>
      <c r="L247" s="13">
        <v>0</v>
      </c>
      <c r="M247" s="13"/>
      <c r="N247" s="13">
        <v>771075.6</v>
      </c>
      <c r="O247" s="49">
        <f t="shared" si="141"/>
        <v>70.637193111029688</v>
      </c>
      <c r="P247" s="37">
        <v>0</v>
      </c>
      <c r="Q247" s="37"/>
      <c r="R247" s="37"/>
    </row>
    <row r="248" spans="1:18" s="1" customFormat="1" ht="48" hidden="1" customHeight="1">
      <c r="A248" s="23" t="s">
        <v>381</v>
      </c>
      <c r="B248" s="94" t="s">
        <v>90</v>
      </c>
      <c r="C248" s="94"/>
      <c r="D248" s="20">
        <f>D249+D255</f>
        <v>272584906</v>
      </c>
      <c r="E248" s="20">
        <f t="shared" ref="E248:N248" si="155">E249+E255</f>
        <v>2589000</v>
      </c>
      <c r="F248" s="20"/>
      <c r="G248" s="20">
        <f t="shared" si="155"/>
        <v>268833706</v>
      </c>
      <c r="H248" s="20">
        <f t="shared" si="155"/>
        <v>226839228.97</v>
      </c>
      <c r="I248" s="20">
        <f t="shared" si="155"/>
        <v>2589000</v>
      </c>
      <c r="J248" s="20">
        <f t="shared" si="155"/>
        <v>223088028.97</v>
      </c>
      <c r="K248" s="20">
        <f t="shared" si="155"/>
        <v>224438567.22</v>
      </c>
      <c r="L248" s="20">
        <f t="shared" si="155"/>
        <v>1350538.25</v>
      </c>
      <c r="M248" s="20"/>
      <c r="N248" s="20">
        <f t="shared" si="155"/>
        <v>223088028.97</v>
      </c>
      <c r="O248" s="25">
        <f t="shared" si="141"/>
        <v>82.337122224955479</v>
      </c>
      <c r="P248" s="38">
        <f>L248/E248*100</f>
        <v>52.164474700656626</v>
      </c>
      <c r="Q248" s="38"/>
      <c r="R248" s="38"/>
    </row>
    <row r="249" spans="1:18" s="1" customFormat="1" ht="53.25" hidden="1" customHeight="1">
      <c r="A249" s="23" t="s">
        <v>382</v>
      </c>
      <c r="B249" s="77" t="s">
        <v>232</v>
      </c>
      <c r="C249" s="77"/>
      <c r="D249" s="20">
        <f>SUM(D250:D254)</f>
        <v>265333706</v>
      </c>
      <c r="E249" s="20">
        <f t="shared" ref="E249:L249" si="156">SUM(E250:E254)</f>
        <v>0</v>
      </c>
      <c r="F249" s="20"/>
      <c r="G249" s="20">
        <f t="shared" si="156"/>
        <v>265333706</v>
      </c>
      <c r="H249" s="20">
        <f t="shared" si="156"/>
        <v>220313028.97</v>
      </c>
      <c r="I249" s="20">
        <f t="shared" si="156"/>
        <v>0</v>
      </c>
      <c r="J249" s="20">
        <f t="shared" si="156"/>
        <v>220313028.97</v>
      </c>
      <c r="K249" s="20">
        <f t="shared" si="156"/>
        <v>220313028.97</v>
      </c>
      <c r="L249" s="20">
        <f t="shared" si="156"/>
        <v>0</v>
      </c>
      <c r="M249" s="20"/>
      <c r="N249" s="20">
        <f>SUM(N250:N254)</f>
        <v>220313028.97</v>
      </c>
      <c r="O249" s="25">
        <f t="shared" si="141"/>
        <v>83.032431985855581</v>
      </c>
      <c r="P249" s="38">
        <v>0</v>
      </c>
      <c r="Q249" s="38"/>
      <c r="R249" s="38"/>
    </row>
    <row r="250" spans="1:18" s="1" customFormat="1" ht="63.6" hidden="1" customHeight="1">
      <c r="A250" s="72" t="s">
        <v>383</v>
      </c>
      <c r="B250" s="78" t="s">
        <v>91</v>
      </c>
      <c r="C250" s="26" t="s">
        <v>53</v>
      </c>
      <c r="D250" s="13">
        <f>E250+G250</f>
        <v>64022769</v>
      </c>
      <c r="E250" s="13">
        <v>0</v>
      </c>
      <c r="F250" s="13"/>
      <c r="G250" s="13">
        <v>64022769</v>
      </c>
      <c r="H250" s="13">
        <f>I250+J250</f>
        <v>51538702.310000002</v>
      </c>
      <c r="I250" s="13">
        <v>0</v>
      </c>
      <c r="J250" s="13">
        <f>N250</f>
        <v>51538702.310000002</v>
      </c>
      <c r="K250" s="13">
        <f>L250+N250</f>
        <v>51538702.310000002</v>
      </c>
      <c r="L250" s="13">
        <v>0</v>
      </c>
      <c r="M250" s="13"/>
      <c r="N250" s="13">
        <v>51538702.310000002</v>
      </c>
      <c r="O250" s="49">
        <f t="shared" si="141"/>
        <v>80.500583019144329</v>
      </c>
      <c r="P250" s="37">
        <v>0</v>
      </c>
      <c r="Q250" s="37"/>
      <c r="R250" s="37"/>
    </row>
    <row r="251" spans="1:18" s="1" customFormat="1" ht="64.5" hidden="1" customHeight="1">
      <c r="A251" s="72" t="s">
        <v>384</v>
      </c>
      <c r="B251" s="78" t="s">
        <v>92</v>
      </c>
      <c r="C251" s="26" t="s">
        <v>53</v>
      </c>
      <c r="D251" s="13">
        <f>E251+G251</f>
        <v>158179936</v>
      </c>
      <c r="E251" s="13">
        <v>0</v>
      </c>
      <c r="F251" s="13"/>
      <c r="G251" s="13">
        <v>158179936</v>
      </c>
      <c r="H251" s="13">
        <f t="shared" ref="H251:H254" si="157">I251+J251</f>
        <v>136911912.18000001</v>
      </c>
      <c r="I251" s="13">
        <v>0</v>
      </c>
      <c r="J251" s="13">
        <f t="shared" ref="J251:J254" si="158">N251</f>
        <v>136911912.18000001</v>
      </c>
      <c r="K251" s="13">
        <f t="shared" ref="K251:K254" si="159">L251+N251</f>
        <v>136911912.18000001</v>
      </c>
      <c r="L251" s="13">
        <v>0</v>
      </c>
      <c r="M251" s="13"/>
      <c r="N251" s="13">
        <v>136911912.18000001</v>
      </c>
      <c r="O251" s="49">
        <f t="shared" si="141"/>
        <v>86.554537599509459</v>
      </c>
      <c r="P251" s="37">
        <v>0</v>
      </c>
      <c r="Q251" s="37"/>
      <c r="R251" s="37"/>
    </row>
    <row r="252" spans="1:18" s="1" customFormat="1" ht="64.5" hidden="1" customHeight="1">
      <c r="A252" s="72" t="s">
        <v>385</v>
      </c>
      <c r="B252" s="78" t="s">
        <v>93</v>
      </c>
      <c r="C252" s="26" t="s">
        <v>53</v>
      </c>
      <c r="D252" s="13">
        <f>E252+G252</f>
        <v>38887242</v>
      </c>
      <c r="E252" s="13">
        <v>0</v>
      </c>
      <c r="F252" s="13"/>
      <c r="G252" s="13">
        <v>38887242</v>
      </c>
      <c r="H252" s="13">
        <f t="shared" si="157"/>
        <v>31862414.48</v>
      </c>
      <c r="I252" s="13">
        <v>0</v>
      </c>
      <c r="J252" s="13">
        <f t="shared" si="158"/>
        <v>31862414.48</v>
      </c>
      <c r="K252" s="13">
        <f t="shared" si="159"/>
        <v>31862414.48</v>
      </c>
      <c r="L252" s="13">
        <v>0</v>
      </c>
      <c r="M252" s="13"/>
      <c r="N252" s="13">
        <v>31862414.48</v>
      </c>
      <c r="O252" s="49">
        <f t="shared" si="141"/>
        <v>81.935392795405761</v>
      </c>
      <c r="P252" s="37">
        <v>0</v>
      </c>
      <c r="Q252" s="37"/>
      <c r="R252" s="37"/>
    </row>
    <row r="253" spans="1:18" s="1" customFormat="1" ht="44.25" hidden="1" customHeight="1">
      <c r="A253" s="72" t="s">
        <v>386</v>
      </c>
      <c r="B253" s="78" t="s">
        <v>242</v>
      </c>
      <c r="C253" s="26" t="s">
        <v>53</v>
      </c>
      <c r="D253" s="13">
        <f>E253+G253</f>
        <v>257271</v>
      </c>
      <c r="E253" s="13">
        <v>0</v>
      </c>
      <c r="F253" s="13"/>
      <c r="G253" s="13">
        <v>257271</v>
      </c>
      <c r="H253" s="13">
        <f t="shared" si="157"/>
        <v>0</v>
      </c>
      <c r="I253" s="13">
        <v>0</v>
      </c>
      <c r="J253" s="13">
        <f t="shared" si="158"/>
        <v>0</v>
      </c>
      <c r="K253" s="13">
        <f t="shared" si="159"/>
        <v>0</v>
      </c>
      <c r="L253" s="13">
        <v>0</v>
      </c>
      <c r="M253" s="13"/>
      <c r="N253" s="13">
        <v>0</v>
      </c>
      <c r="O253" s="49">
        <f t="shared" si="141"/>
        <v>0</v>
      </c>
      <c r="P253" s="37">
        <v>0</v>
      </c>
      <c r="Q253" s="37"/>
      <c r="R253" s="37"/>
    </row>
    <row r="254" spans="1:18" s="1" customFormat="1" ht="44.25" hidden="1" customHeight="1">
      <c r="A254" s="72" t="s">
        <v>389</v>
      </c>
      <c r="B254" s="78" t="s">
        <v>390</v>
      </c>
      <c r="C254" s="26" t="s">
        <v>53</v>
      </c>
      <c r="D254" s="13">
        <f>E254+G254</f>
        <v>3986488</v>
      </c>
      <c r="E254" s="13">
        <v>0</v>
      </c>
      <c r="F254" s="13"/>
      <c r="G254" s="13">
        <v>3986488</v>
      </c>
      <c r="H254" s="13">
        <f t="shared" si="157"/>
        <v>0</v>
      </c>
      <c r="I254" s="13">
        <v>0</v>
      </c>
      <c r="J254" s="13">
        <f t="shared" si="158"/>
        <v>0</v>
      </c>
      <c r="K254" s="13">
        <f t="shared" si="159"/>
        <v>0</v>
      </c>
      <c r="L254" s="13">
        <v>0</v>
      </c>
      <c r="M254" s="13"/>
      <c r="N254" s="13">
        <v>0</v>
      </c>
      <c r="O254" s="49">
        <f t="shared" si="141"/>
        <v>0</v>
      </c>
      <c r="P254" s="37">
        <v>0</v>
      </c>
      <c r="Q254" s="37"/>
      <c r="R254" s="37"/>
    </row>
    <row r="255" spans="1:18" s="2" customFormat="1" ht="48" hidden="1" customHeight="1">
      <c r="A255" s="23" t="s">
        <v>387</v>
      </c>
      <c r="B255" s="77" t="s">
        <v>233</v>
      </c>
      <c r="C255" s="74"/>
      <c r="D255" s="20">
        <f>D256+D257</f>
        <v>7251200</v>
      </c>
      <c r="E255" s="20">
        <f t="shared" ref="E255:N255" si="160">E256+E257</f>
        <v>2589000</v>
      </c>
      <c r="F255" s="20"/>
      <c r="G255" s="20">
        <f t="shared" si="160"/>
        <v>3500000</v>
      </c>
      <c r="H255" s="20">
        <f t="shared" si="160"/>
        <v>6526200</v>
      </c>
      <c r="I255" s="20">
        <f t="shared" si="160"/>
        <v>2589000</v>
      </c>
      <c r="J255" s="20">
        <f t="shared" si="160"/>
        <v>2775000</v>
      </c>
      <c r="K255" s="20">
        <f t="shared" si="160"/>
        <v>4125538.25</v>
      </c>
      <c r="L255" s="20">
        <f t="shared" si="160"/>
        <v>1350538.25</v>
      </c>
      <c r="M255" s="20"/>
      <c r="N255" s="20">
        <f t="shared" si="160"/>
        <v>2775000</v>
      </c>
      <c r="O255" s="25">
        <f t="shared" si="141"/>
        <v>56.89455883164166</v>
      </c>
      <c r="P255" s="38">
        <f>L255/E255*100</f>
        <v>52.164474700656626</v>
      </c>
      <c r="Q255" s="38"/>
      <c r="R255" s="38"/>
    </row>
    <row r="256" spans="1:18" s="1" customFormat="1" ht="58.5" hidden="1" customHeight="1">
      <c r="A256" s="72" t="s">
        <v>388</v>
      </c>
      <c r="B256" s="78" t="s">
        <v>94</v>
      </c>
      <c r="C256" s="26" t="s">
        <v>53</v>
      </c>
      <c r="D256" s="13">
        <f>E256+G256</f>
        <v>6089000</v>
      </c>
      <c r="E256" s="13">
        <v>2589000</v>
      </c>
      <c r="F256" s="13"/>
      <c r="G256" s="13">
        <v>3500000</v>
      </c>
      <c r="H256" s="13">
        <f>I256+J256</f>
        <v>5364000</v>
      </c>
      <c r="I256" s="13">
        <v>2589000</v>
      </c>
      <c r="J256" s="13">
        <f>N256</f>
        <v>2775000</v>
      </c>
      <c r="K256" s="13">
        <f>L256+N256</f>
        <v>4125538.25</v>
      </c>
      <c r="L256" s="13">
        <v>1350538.25</v>
      </c>
      <c r="M256" s="13"/>
      <c r="N256" s="13">
        <v>2775000</v>
      </c>
      <c r="O256" s="49">
        <f t="shared" si="141"/>
        <v>67.7539538512071</v>
      </c>
      <c r="P256" s="37">
        <f>L256/E256*100</f>
        <v>52.164474700656626</v>
      </c>
      <c r="Q256" s="37"/>
      <c r="R256" s="37"/>
    </row>
    <row r="257" spans="1:18" s="1" customFormat="1" ht="58.5" hidden="1" customHeight="1">
      <c r="A257" s="72" t="s">
        <v>445</v>
      </c>
      <c r="B257" s="78" t="s">
        <v>446</v>
      </c>
      <c r="C257" s="26" t="s">
        <v>53</v>
      </c>
      <c r="D257" s="13">
        <v>1162200</v>
      </c>
      <c r="E257" s="13">
        <v>0</v>
      </c>
      <c r="F257" s="13"/>
      <c r="G257" s="13">
        <v>0</v>
      </c>
      <c r="H257" s="13">
        <v>1162200</v>
      </c>
      <c r="I257" s="13">
        <v>0</v>
      </c>
      <c r="J257" s="13">
        <f>N257</f>
        <v>0</v>
      </c>
      <c r="K257" s="13">
        <v>0</v>
      </c>
      <c r="L257" s="13">
        <v>0</v>
      </c>
      <c r="M257" s="13"/>
      <c r="N257" s="13">
        <v>0</v>
      </c>
      <c r="O257" s="49">
        <f t="shared" si="141"/>
        <v>0</v>
      </c>
      <c r="P257" s="37">
        <v>0</v>
      </c>
      <c r="Q257" s="37"/>
      <c r="R257" s="37"/>
    </row>
    <row r="258" spans="1:18" s="2" customFormat="1" ht="69.75" hidden="1" customHeight="1">
      <c r="A258" s="23" t="s">
        <v>391</v>
      </c>
      <c r="B258" s="94" t="s">
        <v>99</v>
      </c>
      <c r="C258" s="94"/>
      <c r="D258" s="20">
        <f>SUM(D259:D260)</f>
        <v>35947245</v>
      </c>
      <c r="E258" s="20">
        <f t="shared" ref="E258:N258" si="161">SUM(E259:E260)</f>
        <v>35947245</v>
      </c>
      <c r="F258" s="20"/>
      <c r="G258" s="20">
        <f t="shared" si="161"/>
        <v>0</v>
      </c>
      <c r="H258" s="20">
        <f t="shared" si="161"/>
        <v>28852219</v>
      </c>
      <c r="I258" s="20">
        <f>SUM(I259:I260)</f>
        <v>28852219</v>
      </c>
      <c r="J258" s="20">
        <f t="shared" si="161"/>
        <v>0</v>
      </c>
      <c r="K258" s="20">
        <f t="shared" si="161"/>
        <v>28652154.77</v>
      </c>
      <c r="L258" s="20">
        <f t="shared" si="161"/>
        <v>28652154.77</v>
      </c>
      <c r="M258" s="20"/>
      <c r="N258" s="20">
        <f t="shared" si="161"/>
        <v>0</v>
      </c>
      <c r="O258" s="25">
        <f t="shared" si="141"/>
        <v>79.706121484414169</v>
      </c>
      <c r="P258" s="38">
        <f>L258/E258*100</f>
        <v>79.706121484414169</v>
      </c>
      <c r="Q258" s="38"/>
      <c r="R258" s="38"/>
    </row>
    <row r="259" spans="1:18" s="2" customFormat="1" ht="60" hidden="1" customHeight="1">
      <c r="A259" s="72" t="s">
        <v>392</v>
      </c>
      <c r="B259" s="78" t="s">
        <v>101</v>
      </c>
      <c r="C259" s="26" t="s">
        <v>53</v>
      </c>
      <c r="D259" s="13">
        <f>E259+G259</f>
        <v>35161445</v>
      </c>
      <c r="E259" s="13">
        <v>35161445</v>
      </c>
      <c r="F259" s="13"/>
      <c r="G259" s="13">
        <v>0</v>
      </c>
      <c r="H259" s="13">
        <f>I259+J259</f>
        <v>28066419</v>
      </c>
      <c r="I259" s="13">
        <v>28066419</v>
      </c>
      <c r="J259" s="13">
        <f>N259</f>
        <v>0</v>
      </c>
      <c r="K259" s="13">
        <f>L259+N259</f>
        <v>27871869.890000001</v>
      </c>
      <c r="L259" s="13">
        <v>27871869.890000001</v>
      </c>
      <c r="M259" s="13"/>
      <c r="N259" s="13">
        <v>0</v>
      </c>
      <c r="O259" s="49">
        <f t="shared" si="141"/>
        <v>79.268272080399427</v>
      </c>
      <c r="P259" s="37">
        <f>L259/E259*100</f>
        <v>79.268272080399427</v>
      </c>
      <c r="Q259" s="37"/>
      <c r="R259" s="37"/>
    </row>
    <row r="260" spans="1:18" s="2" customFormat="1" ht="34.5" hidden="1" customHeight="1">
      <c r="A260" s="72" t="s">
        <v>393</v>
      </c>
      <c r="B260" s="78" t="s">
        <v>100</v>
      </c>
      <c r="C260" s="26" t="s">
        <v>5</v>
      </c>
      <c r="D260" s="13">
        <f>E260+G260</f>
        <v>785800</v>
      </c>
      <c r="E260" s="13">
        <v>785800</v>
      </c>
      <c r="F260" s="13"/>
      <c r="G260" s="13">
        <v>0</v>
      </c>
      <c r="H260" s="13">
        <f>I260+J260</f>
        <v>785800</v>
      </c>
      <c r="I260" s="13">
        <v>785800</v>
      </c>
      <c r="J260" s="13">
        <f>N260</f>
        <v>0</v>
      </c>
      <c r="K260" s="13">
        <f>L260+N260</f>
        <v>780284.88</v>
      </c>
      <c r="L260" s="13">
        <v>780284.88</v>
      </c>
      <c r="M260" s="13"/>
      <c r="N260" s="13">
        <v>0</v>
      </c>
      <c r="O260" s="49">
        <f t="shared" si="141"/>
        <v>99.298152201578006</v>
      </c>
      <c r="P260" s="37">
        <f>L260/E260*100</f>
        <v>99.298152201578006</v>
      </c>
      <c r="Q260" s="37"/>
      <c r="R260" s="37"/>
    </row>
    <row r="261" spans="1:18" ht="28.5" hidden="1" customHeight="1">
      <c r="A261" s="104" t="s">
        <v>431</v>
      </c>
      <c r="B261" s="104"/>
      <c r="C261" s="104"/>
      <c r="D261" s="39">
        <f>D258+D248+D245+D240+D228+D224+D197</f>
        <v>369269550</v>
      </c>
      <c r="E261" s="39">
        <f t="shared" ref="E261:N261" si="162">E258+E248+E245+E240+E228+E224+E197</f>
        <v>41143645</v>
      </c>
      <c r="F261" s="39"/>
      <c r="G261" s="39">
        <f t="shared" si="162"/>
        <v>326963705</v>
      </c>
      <c r="H261" s="39">
        <f t="shared" si="162"/>
        <v>288060780.94</v>
      </c>
      <c r="I261" s="39">
        <f t="shared" si="162"/>
        <v>34145819</v>
      </c>
      <c r="J261" s="39">
        <f t="shared" si="162"/>
        <v>252752761.94</v>
      </c>
      <c r="K261" s="39">
        <f t="shared" si="162"/>
        <v>283060100.73999995</v>
      </c>
      <c r="L261" s="39">
        <f t="shared" si="162"/>
        <v>30307338.800000001</v>
      </c>
      <c r="M261" s="39"/>
      <c r="N261" s="39">
        <f t="shared" si="162"/>
        <v>252752761.94</v>
      </c>
      <c r="O261" s="25">
        <f t="shared" si="141"/>
        <v>76.654059545391689</v>
      </c>
      <c r="P261" s="38">
        <f>L261/E261*100</f>
        <v>73.662260113317629</v>
      </c>
      <c r="Q261" s="38"/>
      <c r="R261" s="38"/>
    </row>
    <row r="262" spans="1:18" ht="118.5" hidden="1" customHeight="1">
      <c r="A262" s="41" t="s">
        <v>432</v>
      </c>
      <c r="B262" s="92" t="s">
        <v>433</v>
      </c>
      <c r="C262" s="93"/>
      <c r="D262" s="39">
        <f>SUM(D263:D264)</f>
        <v>540000</v>
      </c>
      <c r="E262" s="39">
        <f t="shared" ref="E262:N262" si="163">SUM(E263:E264)</f>
        <v>0</v>
      </c>
      <c r="F262" s="39"/>
      <c r="G262" s="39">
        <f t="shared" si="163"/>
        <v>0</v>
      </c>
      <c r="H262" s="39">
        <f t="shared" si="163"/>
        <v>0</v>
      </c>
      <c r="I262" s="39">
        <f t="shared" si="163"/>
        <v>359928</v>
      </c>
      <c r="J262" s="39">
        <f t="shared" si="163"/>
        <v>0</v>
      </c>
      <c r="K262" s="39">
        <f t="shared" si="163"/>
        <v>342792</v>
      </c>
      <c r="L262" s="39">
        <f t="shared" si="163"/>
        <v>0</v>
      </c>
      <c r="M262" s="39"/>
      <c r="N262" s="39">
        <f t="shared" si="163"/>
        <v>0</v>
      </c>
      <c r="O262" s="25">
        <f t="shared" si="141"/>
        <v>63.480000000000004</v>
      </c>
      <c r="P262" s="38">
        <v>0</v>
      </c>
      <c r="Q262" s="38"/>
      <c r="R262" s="38"/>
    </row>
    <row r="263" spans="1:18" s="45" customFormat="1" ht="37.5" hidden="1">
      <c r="A263" s="40" t="s">
        <v>434</v>
      </c>
      <c r="B263" s="43" t="s">
        <v>76</v>
      </c>
      <c r="C263" s="44" t="s">
        <v>9</v>
      </c>
      <c r="D263" s="69">
        <v>180000</v>
      </c>
      <c r="E263" s="69">
        <v>0</v>
      </c>
      <c r="F263" s="69"/>
      <c r="G263" s="69">
        <v>0</v>
      </c>
      <c r="H263" s="69">
        <v>0</v>
      </c>
      <c r="I263" s="69">
        <v>179928</v>
      </c>
      <c r="J263" s="69">
        <v>0</v>
      </c>
      <c r="K263" s="46">
        <v>162792</v>
      </c>
      <c r="L263" s="46">
        <v>0</v>
      </c>
      <c r="M263" s="46"/>
      <c r="N263" s="46">
        <v>0</v>
      </c>
      <c r="O263" s="49">
        <f t="shared" si="141"/>
        <v>90.44</v>
      </c>
      <c r="P263" s="37">
        <v>0</v>
      </c>
      <c r="Q263" s="37"/>
      <c r="R263" s="37"/>
    </row>
    <row r="264" spans="1:18" ht="37.5" hidden="1">
      <c r="A264" s="40" t="s">
        <v>435</v>
      </c>
      <c r="B264" s="42" t="s">
        <v>77</v>
      </c>
      <c r="C264" s="44" t="s">
        <v>9</v>
      </c>
      <c r="D264" s="69">
        <v>360000</v>
      </c>
      <c r="E264" s="69">
        <v>0</v>
      </c>
      <c r="F264" s="69"/>
      <c r="G264" s="69">
        <v>0</v>
      </c>
      <c r="H264" s="69">
        <v>0</v>
      </c>
      <c r="I264" s="69">
        <v>180000</v>
      </c>
      <c r="J264" s="69">
        <v>0</v>
      </c>
      <c r="K264" s="69">
        <v>180000</v>
      </c>
      <c r="L264" s="69">
        <v>0</v>
      </c>
      <c r="M264" s="69"/>
      <c r="N264" s="69">
        <v>0</v>
      </c>
      <c r="O264" s="49">
        <f t="shared" si="141"/>
        <v>50</v>
      </c>
      <c r="P264" s="37">
        <v>0</v>
      </c>
      <c r="Q264" s="37"/>
      <c r="R264" s="37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6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6"/>
      <c r="B423" s="1"/>
      <c r="C423" s="1"/>
      <c r="D423" s="1"/>
      <c r="E423" s="1"/>
      <c r="F423" s="1"/>
      <c r="G423" s="1"/>
      <c r="H423" s="1"/>
      <c r="I423" s="1"/>
      <c r="J423" s="1"/>
    </row>
  </sheetData>
  <mergeCells count="51">
    <mergeCell ref="B96:C96"/>
    <mergeCell ref="B101:B102"/>
    <mergeCell ref="A101:A102"/>
    <mergeCell ref="B88:C88"/>
    <mergeCell ref="A132:A138"/>
    <mergeCell ref="A112:R112"/>
    <mergeCell ref="A125:R125"/>
    <mergeCell ref="B113:C113"/>
    <mergeCell ref="B126:C126"/>
    <mergeCell ref="B49:C49"/>
    <mergeCell ref="A95:O95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5:R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R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4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3" t="s">
        <v>48</v>
      </c>
      <c r="B1" s="134"/>
      <c r="C1" s="134"/>
      <c r="D1" s="134"/>
      <c r="E1" s="134"/>
      <c r="F1" s="134"/>
      <c r="G1" s="134"/>
      <c r="H1" s="134"/>
      <c r="I1" s="134"/>
      <c r="J1" s="5"/>
      <c r="K1" s="5"/>
      <c r="L1" s="5"/>
    </row>
    <row r="2" spans="1:12" ht="18.75" customHeight="1">
      <c r="A2" s="135" t="s">
        <v>1</v>
      </c>
      <c r="B2" s="58" t="s">
        <v>2</v>
      </c>
      <c r="C2" s="137" t="s">
        <v>106</v>
      </c>
      <c r="D2" s="138" t="s">
        <v>440</v>
      </c>
      <c r="E2" s="138" t="s">
        <v>259</v>
      </c>
      <c r="F2" s="138" t="s">
        <v>260</v>
      </c>
      <c r="G2" s="138" t="s">
        <v>251</v>
      </c>
      <c r="H2" s="138" t="s">
        <v>244</v>
      </c>
      <c r="I2" s="138" t="s">
        <v>35</v>
      </c>
      <c r="J2" s="138" t="s">
        <v>253</v>
      </c>
      <c r="K2" s="138" t="s">
        <v>254</v>
      </c>
      <c r="L2" s="138" t="s">
        <v>252</v>
      </c>
    </row>
    <row r="3" spans="1:12" ht="83.25" customHeight="1">
      <c r="A3" s="136"/>
      <c r="B3" s="19" t="s">
        <v>3</v>
      </c>
      <c r="C3" s="120"/>
      <c r="D3" s="139"/>
      <c r="E3" s="139"/>
      <c r="F3" s="139"/>
      <c r="G3" s="139"/>
      <c r="H3" s="139"/>
      <c r="I3" s="139"/>
      <c r="J3" s="139"/>
      <c r="K3" s="139"/>
      <c r="L3" s="139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0" t="s">
        <v>255</v>
      </c>
      <c r="B5" s="141"/>
      <c r="C5" s="141"/>
      <c r="D5" s="141"/>
      <c r="E5" s="141"/>
      <c r="F5" s="141"/>
      <c r="G5" s="141"/>
      <c r="H5" s="141"/>
      <c r="I5" s="141"/>
      <c r="J5" s="142"/>
      <c r="K5" s="142"/>
      <c r="L5" s="143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2018-06-06T10:40:08Z</cp:lastPrinted>
  <dcterms:created xsi:type="dcterms:W3CDTF">2012-05-22T08:33:39Z</dcterms:created>
  <dcterms:modified xsi:type="dcterms:W3CDTF">2018-06-06T10:40:21Z</dcterms:modified>
</cp:coreProperties>
</file>