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1880" windowHeight="10725" activeTab="4"/>
  </bookViews>
  <sheets>
    <sheet name="ПЖ" sheetId="8" r:id="rId1"/>
    <sheet name="ПМ" sheetId="27" r:id="rId2"/>
    <sheet name="СП" sheetId="26" r:id="rId3"/>
    <sheet name="Т" sheetId="24" r:id="rId4"/>
    <sheet name="Ч" sheetId="25" r:id="rId5"/>
    <sheet name="Лист1" sheetId="28" r:id="rId6"/>
  </sheets>
  <definedNames>
    <definedName name="_xlnm.Print_Area" localSheetId="0">ПЖ!$A$1:$X$151</definedName>
    <definedName name="_xlnm.Print_Area" localSheetId="1">ПМ!$A$1:$X$84</definedName>
    <definedName name="_xlnm.Print_Area" localSheetId="2">СП!$A$1:$X$124</definedName>
    <definedName name="_xlnm.Print_Area" localSheetId="3">Т!$A$1:$X$148</definedName>
    <definedName name="_xlnm.Print_Area" localSheetId="4">Ч!$A$1:$X$44</definedName>
  </definedNames>
  <calcPr calcId="125725"/>
</workbook>
</file>

<file path=xl/calcChain.xml><?xml version="1.0" encoding="utf-8"?>
<calcChain xmlns="http://schemas.openxmlformats.org/spreadsheetml/2006/main">
  <c r="M74" i="24"/>
  <c r="N74" s="1"/>
  <c r="U74"/>
  <c r="M75"/>
  <c r="N75" s="1"/>
  <c r="U75"/>
  <c r="W75" s="1"/>
  <c r="M76"/>
  <c r="N76" s="1"/>
  <c r="U76"/>
  <c r="U25"/>
  <c r="M25"/>
  <c r="N25" s="1"/>
  <c r="U24"/>
  <c r="M24"/>
  <c r="N24" s="1"/>
  <c r="U23"/>
  <c r="M23"/>
  <c r="N23" s="1"/>
  <c r="U15" i="26"/>
  <c r="M15"/>
  <c r="N15" s="1"/>
  <c r="U14"/>
  <c r="M14"/>
  <c r="N14" s="1"/>
  <c r="U13"/>
  <c r="M13"/>
  <c r="N13" s="1"/>
  <c r="W76" i="24" l="1"/>
  <c r="W74"/>
  <c r="M77"/>
  <c r="X77" s="1"/>
  <c r="W23"/>
  <c r="W24"/>
  <c r="M26"/>
  <c r="X26" s="1"/>
  <c r="W25"/>
  <c r="W26" s="1"/>
  <c r="W13" i="26"/>
  <c r="W15"/>
  <c r="W14"/>
  <c r="M16"/>
  <c r="X16" s="1"/>
  <c r="W77" i="24" l="1"/>
  <c r="W16" i="26"/>
  <c r="U88" i="24"/>
  <c r="M88"/>
  <c r="N88" s="1"/>
  <c r="U87"/>
  <c r="M87"/>
  <c r="N87" s="1"/>
  <c r="U86"/>
  <c r="M86"/>
  <c r="W88" l="1"/>
  <c r="M89"/>
  <c r="X89" s="1"/>
  <c r="W87"/>
  <c r="N86"/>
  <c r="W86" s="1"/>
  <c r="W89" l="1"/>
  <c r="M29" i="25" l="1"/>
  <c r="N29" s="1"/>
  <c r="U29"/>
  <c r="M30"/>
  <c r="U30"/>
  <c r="M31"/>
  <c r="N31" s="1"/>
  <c r="U31"/>
  <c r="W31" l="1"/>
  <c r="M32"/>
  <c r="X32" s="1"/>
  <c r="W29"/>
  <c r="N30"/>
  <c r="W30" s="1"/>
  <c r="W32" l="1"/>
  <c r="U15" i="27"/>
  <c r="M15"/>
  <c r="N15" s="1"/>
  <c r="W15" l="1"/>
  <c r="U117" i="8"/>
  <c r="M117"/>
  <c r="N117" s="1"/>
  <c r="U116"/>
  <c r="M116"/>
  <c r="N116" s="1"/>
  <c r="U115"/>
  <c r="M115"/>
  <c r="N115" s="1"/>
  <c r="U113"/>
  <c r="M113"/>
  <c r="N113" s="1"/>
  <c r="U112"/>
  <c r="M112"/>
  <c r="N112" s="1"/>
  <c r="U111"/>
  <c r="M111"/>
  <c r="N111" s="1"/>
  <c r="U125"/>
  <c r="M125"/>
  <c r="N125" s="1"/>
  <c r="U124"/>
  <c r="M124"/>
  <c r="N124" s="1"/>
  <c r="U123"/>
  <c r="M123"/>
  <c r="N123" s="1"/>
  <c r="U133"/>
  <c r="M133"/>
  <c r="N133" s="1"/>
  <c r="U132"/>
  <c r="M132"/>
  <c r="N132" s="1"/>
  <c r="U131"/>
  <c r="M131"/>
  <c r="N131" s="1"/>
  <c r="U129"/>
  <c r="M129"/>
  <c r="N129" s="1"/>
  <c r="U128"/>
  <c r="M128"/>
  <c r="N128" s="1"/>
  <c r="U127"/>
  <c r="M127"/>
  <c r="N127" s="1"/>
  <c r="U137"/>
  <c r="M137"/>
  <c r="N137" s="1"/>
  <c r="U136"/>
  <c r="M136"/>
  <c r="N136" s="1"/>
  <c r="U135"/>
  <c r="M135"/>
  <c r="N135" s="1"/>
  <c r="U121"/>
  <c r="M121"/>
  <c r="N121" s="1"/>
  <c r="U120"/>
  <c r="M120"/>
  <c r="N120" s="1"/>
  <c r="U119"/>
  <c r="M119"/>
  <c r="N119" s="1"/>
  <c r="M140"/>
  <c r="N140" s="1"/>
  <c r="U140"/>
  <c r="M141"/>
  <c r="N141" s="1"/>
  <c r="U141"/>
  <c r="U26" i="26"/>
  <c r="M26"/>
  <c r="N26" s="1"/>
  <c r="U25"/>
  <c r="M25"/>
  <c r="N25" s="1"/>
  <c r="U24"/>
  <c r="M24"/>
  <c r="U121" i="24"/>
  <c r="M121"/>
  <c r="N121" s="1"/>
  <c r="U120"/>
  <c r="M120"/>
  <c r="N120" s="1"/>
  <c r="U119"/>
  <c r="M119"/>
  <c r="N119" s="1"/>
  <c r="U125"/>
  <c r="M125"/>
  <c r="N125" s="1"/>
  <c r="U124"/>
  <c r="M124"/>
  <c r="N124" s="1"/>
  <c r="U123"/>
  <c r="M123"/>
  <c r="N123" s="1"/>
  <c r="U133"/>
  <c r="M133"/>
  <c r="N133" s="1"/>
  <c r="U132"/>
  <c r="M132"/>
  <c r="N132" s="1"/>
  <c r="U131"/>
  <c r="M131"/>
  <c r="N131" s="1"/>
  <c r="M128"/>
  <c r="N128" s="1"/>
  <c r="U128"/>
  <c r="M129"/>
  <c r="N129" s="1"/>
  <c r="U129"/>
  <c r="W128" i="8" l="1"/>
  <c r="W26" i="26"/>
  <c r="W25"/>
  <c r="W112" i="8"/>
  <c r="W117"/>
  <c r="W113"/>
  <c r="W125" i="24"/>
  <c r="W129"/>
  <c r="W120"/>
  <c r="W132"/>
  <c r="W121"/>
  <c r="W128"/>
  <c r="W133"/>
  <c r="W124"/>
  <c r="W127" i="8"/>
  <c r="W115"/>
  <c r="W135"/>
  <c r="W119"/>
  <c r="W120"/>
  <c r="W137"/>
  <c r="W123"/>
  <c r="W125"/>
  <c r="W111"/>
  <c r="W121"/>
  <c r="W124"/>
  <c r="W136"/>
  <c r="W129"/>
  <c r="W116"/>
  <c r="W131"/>
  <c r="W133"/>
  <c r="W132"/>
  <c r="W140"/>
  <c r="W141"/>
  <c r="M27" i="26"/>
  <c r="X27" s="1"/>
  <c r="N24"/>
  <c r="W24" s="1"/>
  <c r="W131" i="24"/>
  <c r="W119"/>
  <c r="W123"/>
  <c r="W27" i="26" l="1"/>
  <c r="U19" i="25"/>
  <c r="M19"/>
  <c r="N19" s="1"/>
  <c r="U18"/>
  <c r="M18"/>
  <c r="N18" s="1"/>
  <c r="U17"/>
  <c r="M17"/>
  <c r="U75" i="8"/>
  <c r="M75"/>
  <c r="N75" s="1"/>
  <c r="U74"/>
  <c r="M74"/>
  <c r="N74" s="1"/>
  <c r="U73"/>
  <c r="M73"/>
  <c r="N73" s="1"/>
  <c r="U71"/>
  <c r="M71"/>
  <c r="N71" s="1"/>
  <c r="U70"/>
  <c r="M70"/>
  <c r="N70" s="1"/>
  <c r="U69"/>
  <c r="M69"/>
  <c r="N69" s="1"/>
  <c r="U67"/>
  <c r="M67"/>
  <c r="N67" s="1"/>
  <c r="U66"/>
  <c r="M66"/>
  <c r="N66" s="1"/>
  <c r="U65"/>
  <c r="M65"/>
  <c r="N65" s="1"/>
  <c r="U63"/>
  <c r="M63"/>
  <c r="N63" s="1"/>
  <c r="U62"/>
  <c r="M62"/>
  <c r="N62" s="1"/>
  <c r="U61"/>
  <c r="M61"/>
  <c r="N61" s="1"/>
  <c r="U18"/>
  <c r="M18"/>
  <c r="N18" s="1"/>
  <c r="U17"/>
  <c r="M17"/>
  <c r="N17" s="1"/>
  <c r="U16"/>
  <c r="M16"/>
  <c r="N16" s="1"/>
  <c r="U11"/>
  <c r="M11"/>
  <c r="N11" s="1"/>
  <c r="U10"/>
  <c r="M10"/>
  <c r="N10" s="1"/>
  <c r="U9"/>
  <c r="M9"/>
  <c r="N9" s="1"/>
  <c r="U10" i="27"/>
  <c r="M10"/>
  <c r="N10" s="1"/>
  <c r="U9"/>
  <c r="M9"/>
  <c r="N9" s="1"/>
  <c r="U8"/>
  <c r="M8"/>
  <c r="N8" s="1"/>
  <c r="U17"/>
  <c r="M17"/>
  <c r="N17" s="1"/>
  <c r="U16"/>
  <c r="M16"/>
  <c r="N16" s="1"/>
  <c r="U21"/>
  <c r="M21"/>
  <c r="N21" s="1"/>
  <c r="U20"/>
  <c r="M20"/>
  <c r="N20" s="1"/>
  <c r="U19"/>
  <c r="M19"/>
  <c r="N19" s="1"/>
  <c r="U65"/>
  <c r="M65"/>
  <c r="N65" s="1"/>
  <c r="U64"/>
  <c r="M64"/>
  <c r="N64" s="1"/>
  <c r="U63"/>
  <c r="M63"/>
  <c r="N63" s="1"/>
  <c r="U72"/>
  <c r="M72"/>
  <c r="N72" s="1"/>
  <c r="U71"/>
  <c r="M71"/>
  <c r="N71" s="1"/>
  <c r="U70"/>
  <c r="M70"/>
  <c r="N70" s="1"/>
  <c r="U10" i="24"/>
  <c r="M10"/>
  <c r="N10" s="1"/>
  <c r="U9"/>
  <c r="M9"/>
  <c r="N9" s="1"/>
  <c r="U8"/>
  <c r="M8"/>
  <c r="N8" s="1"/>
  <c r="U21"/>
  <c r="M21"/>
  <c r="N21" s="1"/>
  <c r="U20"/>
  <c r="M20"/>
  <c r="N20" s="1"/>
  <c r="U19"/>
  <c r="M19"/>
  <c r="N19" s="1"/>
  <c r="U17"/>
  <c r="M17"/>
  <c r="N17" s="1"/>
  <c r="U16"/>
  <c r="M16"/>
  <c r="N16" s="1"/>
  <c r="U15"/>
  <c r="M15"/>
  <c r="N15" s="1"/>
  <c r="U24" i="25"/>
  <c r="M24"/>
  <c r="N24" s="1"/>
  <c r="U23"/>
  <c r="M23"/>
  <c r="N23" s="1"/>
  <c r="U22"/>
  <c r="M22"/>
  <c r="N22" s="1"/>
  <c r="U12"/>
  <c r="M12"/>
  <c r="N12" s="1"/>
  <c r="U11"/>
  <c r="M11"/>
  <c r="N11" s="1"/>
  <c r="U10"/>
  <c r="M10"/>
  <c r="N10" s="1"/>
  <c r="U68" i="24"/>
  <c r="M68"/>
  <c r="N68" s="1"/>
  <c r="U67"/>
  <c r="M67"/>
  <c r="N67" s="1"/>
  <c r="U66"/>
  <c r="M66"/>
  <c r="N66" s="1"/>
  <c r="U84"/>
  <c r="M84"/>
  <c r="N84" s="1"/>
  <c r="U83"/>
  <c r="M83"/>
  <c r="N83" s="1"/>
  <c r="U82"/>
  <c r="M82"/>
  <c r="N82" s="1"/>
  <c r="U80"/>
  <c r="M80"/>
  <c r="N80" s="1"/>
  <c r="U79"/>
  <c r="M79"/>
  <c r="N79" s="1"/>
  <c r="U78"/>
  <c r="M78"/>
  <c r="N78" s="1"/>
  <c r="U11" i="26"/>
  <c r="M11"/>
  <c r="N11" s="1"/>
  <c r="U10"/>
  <c r="M10"/>
  <c r="N10" s="1"/>
  <c r="U9"/>
  <c r="M9"/>
  <c r="N9" s="1"/>
  <c r="U22"/>
  <c r="M22"/>
  <c r="N22" s="1"/>
  <c r="U21"/>
  <c r="M21"/>
  <c r="N21" s="1"/>
  <c r="U20"/>
  <c r="M20"/>
  <c r="N20" s="1"/>
  <c r="U67"/>
  <c r="M67"/>
  <c r="N67" s="1"/>
  <c r="U66"/>
  <c r="M66"/>
  <c r="N66" s="1"/>
  <c r="U65"/>
  <c r="M65"/>
  <c r="N65" s="1"/>
  <c r="M82"/>
  <c r="N82" s="1"/>
  <c r="U82"/>
  <c r="U81"/>
  <c r="M81"/>
  <c r="N81" s="1"/>
  <c r="U80"/>
  <c r="M80"/>
  <c r="N80" s="1"/>
  <c r="M84"/>
  <c r="U90"/>
  <c r="M90"/>
  <c r="N90" s="1"/>
  <c r="U89"/>
  <c r="M89"/>
  <c r="N89" s="1"/>
  <c r="U88"/>
  <c r="M88"/>
  <c r="N88" s="1"/>
  <c r="U74"/>
  <c r="M74"/>
  <c r="N74" s="1"/>
  <c r="U73"/>
  <c r="M73"/>
  <c r="N73" s="1"/>
  <c r="U72"/>
  <c r="M72"/>
  <c r="N72" s="1"/>
  <c r="U78"/>
  <c r="M78"/>
  <c r="N78" s="1"/>
  <c r="U77"/>
  <c r="M77"/>
  <c r="N77" s="1"/>
  <c r="U76"/>
  <c r="M76"/>
  <c r="N76" s="1"/>
  <c r="M85"/>
  <c r="N85" s="1"/>
  <c r="U85"/>
  <c r="M86"/>
  <c r="N86" s="1"/>
  <c r="U86"/>
  <c r="W9" i="27" l="1"/>
  <c r="W82" i="26"/>
  <c r="W73"/>
  <c r="W18" i="8"/>
  <c r="W90" i="26"/>
  <c r="W80"/>
  <c r="W77"/>
  <c r="W85"/>
  <c r="W74"/>
  <c r="W89"/>
  <c r="W67"/>
  <c r="W10"/>
  <c r="W12" i="25"/>
  <c r="W11"/>
  <c r="W10"/>
  <c r="W24"/>
  <c r="W19"/>
  <c r="W18"/>
  <c r="M20"/>
  <c r="X20" s="1"/>
  <c r="W23"/>
  <c r="W74" i="8"/>
  <c r="W79" i="24"/>
  <c r="W81" i="26"/>
  <c r="N17" i="25"/>
  <c r="W17" s="1"/>
  <c r="W22"/>
  <c r="W67" i="24"/>
  <c r="W84"/>
  <c r="W16"/>
  <c r="W21"/>
  <c r="W71" i="27"/>
  <c r="W64"/>
  <c r="W21"/>
  <c r="W16"/>
  <c r="W72"/>
  <c r="W65"/>
  <c r="W17"/>
  <c r="W10"/>
  <c r="W8"/>
  <c r="W20"/>
  <c r="W19"/>
  <c r="W63"/>
  <c r="W70"/>
  <c r="W10" i="8"/>
  <c r="W63"/>
  <c r="W66"/>
  <c r="W8" i="24"/>
  <c r="W15"/>
  <c r="W20"/>
  <c r="W83"/>
  <c r="W68"/>
  <c r="W80"/>
  <c r="W17"/>
  <c r="W9"/>
  <c r="W10"/>
  <c r="W61" i="8"/>
  <c r="W69"/>
  <c r="W19" i="24"/>
  <c r="W66"/>
  <c r="W78"/>
  <c r="W82"/>
  <c r="W62" i="8"/>
  <c r="W67"/>
  <c r="W70"/>
  <c r="W73"/>
  <c r="W75"/>
  <c r="W9"/>
  <c r="W11"/>
  <c r="W16"/>
  <c r="W71"/>
  <c r="W17"/>
  <c r="W65"/>
  <c r="W65" i="26"/>
  <c r="W66"/>
  <c r="W21"/>
  <c r="W20"/>
  <c r="W11"/>
  <c r="W78"/>
  <c r="W22"/>
  <c r="W9"/>
  <c r="W72"/>
  <c r="W76"/>
  <c r="W88"/>
  <c r="W86"/>
  <c r="W20" i="25" l="1"/>
  <c r="M75" i="26"/>
  <c r="X75" s="1"/>
  <c r="M69" i="24" l="1"/>
  <c r="X69" s="1"/>
  <c r="M114" i="8"/>
  <c r="X111" s="1"/>
  <c r="W75" i="26"/>
  <c r="X114" i="8" l="1"/>
  <c r="W69" i="24"/>
  <c r="M76" i="8"/>
  <c r="X76" s="1"/>
  <c r="W114"/>
  <c r="W76"/>
  <c r="U84" i="26" l="1"/>
  <c r="W126" i="24" l="1"/>
  <c r="M18" i="27"/>
  <c r="X18" s="1"/>
  <c r="M87" i="26"/>
  <c r="X87" s="1"/>
  <c r="W18" i="27"/>
  <c r="N84" i="26"/>
  <c r="W84" s="1"/>
  <c r="M126" i="24"/>
  <c r="W87" i="26" l="1"/>
  <c r="M13" i="25"/>
  <c r="X13" s="1"/>
  <c r="M22" i="27"/>
  <c r="X22" s="1"/>
  <c r="W22" l="1"/>
  <c r="M23" i="26"/>
  <c r="X23" s="1"/>
  <c r="W13" i="25" l="1"/>
  <c r="W23" i="26"/>
  <c r="M72" i="8" l="1"/>
  <c r="X72" s="1"/>
  <c r="W72" l="1"/>
  <c r="M12" l="1"/>
  <c r="X9" s="1"/>
  <c r="X12" l="1"/>
  <c r="W12"/>
  <c r="U127" i="24" l="1"/>
  <c r="M127"/>
  <c r="M130" l="1"/>
  <c r="X130" s="1"/>
  <c r="N127"/>
  <c r="W127" s="1"/>
  <c r="W130" l="1"/>
  <c r="M91" i="26" l="1"/>
  <c r="X91" s="1"/>
  <c r="M83"/>
  <c r="X83" s="1"/>
  <c r="U139" i="8"/>
  <c r="M139"/>
  <c r="N139" s="1"/>
  <c r="W83" i="26" l="1"/>
  <c r="W91"/>
  <c r="M25" i="25"/>
  <c r="M11" i="27"/>
  <c r="X11" s="1"/>
  <c r="M130" i="8"/>
  <c r="X130" s="1"/>
  <c r="W139"/>
  <c r="M142"/>
  <c r="X142" s="1"/>
  <c r="M118"/>
  <c r="X118" s="1"/>
  <c r="M134"/>
  <c r="X134" s="1"/>
  <c r="W25" i="25" l="1"/>
  <c r="X25"/>
  <c r="W11" i="27"/>
  <c r="W134" i="8"/>
  <c r="W130"/>
  <c r="W142"/>
  <c r="W118"/>
  <c r="M68" i="26" l="1"/>
  <c r="X68" s="1"/>
  <c r="M11" i="24"/>
  <c r="X11" s="1"/>
  <c r="M66" i="27"/>
  <c r="X66" s="1"/>
  <c r="W68" i="26" l="1"/>
  <c r="W66" i="27"/>
  <c r="W11" i="24"/>
  <c r="M22" l="1"/>
  <c r="X22" s="1"/>
  <c r="W22" l="1"/>
  <c r="M134" l="1"/>
  <c r="X134" s="1"/>
  <c r="M122" i="8"/>
  <c r="M138"/>
  <c r="X135" s="1"/>
  <c r="X122" l="1"/>
  <c r="X138"/>
  <c r="W138"/>
  <c r="W122"/>
  <c r="W134" i="24"/>
  <c r="M126" i="8" l="1"/>
  <c r="X123" s="1"/>
  <c r="X126" l="1"/>
  <c r="W126"/>
  <c r="M18" i="24" l="1"/>
  <c r="X18" s="1"/>
  <c r="M122"/>
  <c r="X122" s="1"/>
  <c r="M81"/>
  <c r="X81" s="1"/>
  <c r="M85"/>
  <c r="X85" s="1"/>
  <c r="W85" l="1"/>
  <c r="M79" i="26"/>
  <c r="X79" s="1"/>
  <c r="W122" i="24"/>
  <c r="M73" i="27"/>
  <c r="X73" s="1"/>
  <c r="W18" i="24"/>
  <c r="M19" i="8"/>
  <c r="X19" s="1"/>
  <c r="M64"/>
  <c r="X64" s="1"/>
  <c r="W81" i="24"/>
  <c r="M68" i="8"/>
  <c r="X68" s="1"/>
  <c r="M12" i="26" l="1"/>
  <c r="X12" s="1"/>
  <c r="W68" i="8"/>
  <c r="W64"/>
  <c r="W19"/>
  <c r="W79" i="26"/>
  <c r="W73" i="27"/>
  <c r="W12" i="26" l="1"/>
</calcChain>
</file>

<file path=xl/sharedStrings.xml><?xml version="1.0" encoding="utf-8"?>
<sst xmlns="http://schemas.openxmlformats.org/spreadsheetml/2006/main" count="1495" uniqueCount="265">
  <si>
    <t>М</t>
  </si>
  <si>
    <t>Фамилия, имя</t>
  </si>
  <si>
    <t>Регион</t>
  </si>
  <si>
    <t>Упражнение</t>
  </si>
  <si>
    <t>Баланс</t>
  </si>
  <si>
    <t>А-1</t>
  </si>
  <si>
    <t>А-2</t>
  </si>
  <si>
    <t>А-3</t>
  </si>
  <si>
    <t>А-4</t>
  </si>
  <si>
    <t>ПСБ</t>
  </si>
  <si>
    <t>А</t>
  </si>
  <si>
    <t>СТ</t>
  </si>
  <si>
    <t>оценка</t>
  </si>
  <si>
    <t xml:space="preserve">Главный секретарь </t>
  </si>
  <si>
    <t>Верховное жюри</t>
  </si>
  <si>
    <t>р-да</t>
  </si>
  <si>
    <t>Ведомство</t>
  </si>
  <si>
    <t>Тренеры</t>
  </si>
  <si>
    <t>Темповое</t>
  </si>
  <si>
    <t>ТИ-1</t>
  </si>
  <si>
    <t>ТИ-2</t>
  </si>
  <si>
    <t>ТИ-3</t>
  </si>
  <si>
    <t>ТИ-4</t>
  </si>
  <si>
    <t>ТИ</t>
  </si>
  <si>
    <t>ТИ*2</t>
  </si>
  <si>
    <t>трудности</t>
  </si>
  <si>
    <t>Трудность</t>
  </si>
  <si>
    <t>Разряд имеет</t>
  </si>
  <si>
    <t>Год рожд.</t>
  </si>
  <si>
    <t>Сбавки ПСБ</t>
  </si>
  <si>
    <t>Оценка
А</t>
  </si>
  <si>
    <t>Оценка трудности</t>
  </si>
  <si>
    <t>Сбавки СТ</t>
  </si>
  <si>
    <t>Оценка ТИ</t>
  </si>
  <si>
    <t>Оценка ТИ*2</t>
  </si>
  <si>
    <t>Общая оценка</t>
  </si>
  <si>
    <t>СУММА оценки за ТИ для выполнения разрядного норматива</t>
  </si>
  <si>
    <t>Техника исполнения</t>
  </si>
  <si>
    <t>Артистизм</t>
  </si>
  <si>
    <t>Комбинированное (многоборье)</t>
  </si>
  <si>
    <t>ИТОГОВАЯ СУММА БАЛЛОВ для определения места</t>
  </si>
  <si>
    <t>Председатель Верховного жюри, Главный судья</t>
  </si>
  <si>
    <t>Вып. разряда</t>
  </si>
  <si>
    <t>Пара смешанная - многоборье - женщины, мужчины 14 лет и старше</t>
  </si>
  <si>
    <t>МС</t>
  </si>
  <si>
    <t>Курган</t>
  </si>
  <si>
    <t xml:space="preserve">Пара - многоборье - юниорки 13-19 лет </t>
  </si>
  <si>
    <t xml:space="preserve">Пара  - многоборье - юноши 12-18 лет </t>
  </si>
  <si>
    <t xml:space="preserve">Пара  - многоборье - юноши 11-16 лет </t>
  </si>
  <si>
    <t>Пара смешанная - многоборье - юниорки, юниоры 13-19 лет</t>
  </si>
  <si>
    <t>Пара смешанная - многоборье - девушки, юноши 11-16 лет</t>
  </si>
  <si>
    <t xml:space="preserve">Пара - многоборье - девушки 11-16 лет </t>
  </si>
  <si>
    <t xml:space="preserve">Пара - многоборье - девушки 12-18 лет </t>
  </si>
  <si>
    <t>Пара смешанная - многоборье - девушки, юноши 12-18 лет</t>
  </si>
  <si>
    <t>Тройка  - многоборье - женщины 14 лет и старше</t>
  </si>
  <si>
    <t>Тройка  - многоборье - девушки 11-16 лет</t>
  </si>
  <si>
    <t>Тройка  - многоборье - девушки 12-18 лет</t>
  </si>
  <si>
    <t>1 сп</t>
  </si>
  <si>
    <t>Тройка  - многоборье - юниорки 13-19 лет</t>
  </si>
  <si>
    <t>Четверка - многоборье - юноши 12-18 лет</t>
  </si>
  <si>
    <t>КМС</t>
  </si>
  <si>
    <t>Мегион</t>
  </si>
  <si>
    <t>Харьковских СВ Харьковских СвВ Дменова ЮВ</t>
  </si>
  <si>
    <t xml:space="preserve">ХМАО-ЮГРА Мегион         </t>
  </si>
  <si>
    <t>2сп</t>
  </si>
  <si>
    <t>Филипченко О.В. Тимофеева Ю.Ю.             Мелиева Р.Н.</t>
  </si>
  <si>
    <t>б/р</t>
  </si>
  <si>
    <t>Чернявский Олег</t>
  </si>
  <si>
    <t xml:space="preserve">Всероссийские соревнования "Чёрное золото Приобья" по спортивной акробатике </t>
  </si>
  <si>
    <t>город Нефтеюганск</t>
  </si>
  <si>
    <t>Харьковских С.В.</t>
  </si>
  <si>
    <t>Семёнов И.А.</t>
  </si>
  <si>
    <t>Каленский А.В.</t>
  </si>
  <si>
    <t>Нефтеюганск</t>
  </si>
  <si>
    <t xml:space="preserve">судья ВК </t>
  </si>
  <si>
    <t>судья ВК / МК</t>
  </si>
  <si>
    <t>Севостьяненко Елена</t>
  </si>
  <si>
    <t>Сиволова Алина</t>
  </si>
  <si>
    <t>Миляева Ульяна</t>
  </si>
  <si>
    <t xml:space="preserve">Филипченко О.В. Милеева Р Тимофеева Ю </t>
  </si>
  <si>
    <t>Вельтер Алина</t>
  </si>
  <si>
    <t>Башкова Анастасия</t>
  </si>
  <si>
    <t>Осипенко Альбина</t>
  </si>
  <si>
    <t>Латченко Диана</t>
  </si>
  <si>
    <t>Нестерова Анастасия</t>
  </si>
  <si>
    <t>Лысенкова Анастасия</t>
  </si>
  <si>
    <t>Кузнецова Аделина</t>
  </si>
  <si>
    <t>Паршакова Виктория</t>
  </si>
  <si>
    <t>Попова Екатерина</t>
  </si>
  <si>
    <t>Никитина Ольга</t>
  </si>
  <si>
    <t>Пара - многоборье - мужчины 14 лет и старше</t>
  </si>
  <si>
    <t>Загорский Александр</t>
  </si>
  <si>
    <t>Быков Ярослав</t>
  </si>
  <si>
    <t>Романова Екатерина</t>
  </si>
  <si>
    <t xml:space="preserve">Севостьяненко Виктория </t>
  </si>
  <si>
    <t>Шелгачёва Анна</t>
  </si>
  <si>
    <t>Ли Виктория</t>
  </si>
  <si>
    <t>Шевелева Наталья</t>
  </si>
  <si>
    <t>Филипченко Мария</t>
  </si>
  <si>
    <t>Тахтамыш Евгения</t>
  </si>
  <si>
    <t>МАОУДОД СДЮСШОР №3</t>
  </si>
  <si>
    <t>г.Томск</t>
  </si>
  <si>
    <t>1сп</t>
  </si>
  <si>
    <t>МБУ ДО"ДЮСШ  "Вымпел"</t>
  </si>
  <si>
    <t>Боцан ОА Захарова ЛМ</t>
  </si>
  <si>
    <t>ХМАО-Югра  г.Покачи</t>
  </si>
  <si>
    <t>МАУ гНижневартовска "СШ"</t>
  </si>
  <si>
    <t>ХМАО-Югра</t>
  </si>
  <si>
    <t>ХМАО-Югра  г.Лангепас</t>
  </si>
  <si>
    <t>Пара - многоборье -женщины 14 лет и старше</t>
  </si>
  <si>
    <t>Любина Александра</t>
  </si>
  <si>
    <t>Минуллина Дарья</t>
  </si>
  <si>
    <t>Курганская область</t>
  </si>
  <si>
    <t xml:space="preserve"> А.А.Семенова</t>
  </si>
  <si>
    <t>ДЮСШ №1 имени</t>
  </si>
  <si>
    <t>Гребенщикова Вероника</t>
  </si>
  <si>
    <t>Ананьев Данил</t>
  </si>
  <si>
    <t xml:space="preserve">Пара - многоборье - юниоры 13-19 лет </t>
  </si>
  <si>
    <t>БУ ДО "ОблДЮСШ"</t>
  </si>
  <si>
    <t>г.Омск</t>
  </si>
  <si>
    <t>Задорожный Виталий</t>
  </si>
  <si>
    <t>Довнер Владислав</t>
  </si>
  <si>
    <t>Акатьева Виктория</t>
  </si>
  <si>
    <t>Артюшин Ярослав</t>
  </si>
  <si>
    <t>Тарасова Г.И. Медведь Е.С. Бетехтина И.Ф.</t>
  </si>
  <si>
    <t>Михальков Сергей</t>
  </si>
  <si>
    <t>Четверка  - многоборье - мужчины 14 лет и старше</t>
  </si>
  <si>
    <t>Марковский Данила</t>
  </si>
  <si>
    <t>ЛГ МАОУ ДО "Спортшкола"</t>
  </si>
  <si>
    <t>ХМАО-Югра г.лангепас</t>
  </si>
  <si>
    <t>Рыжих Ксения</t>
  </si>
  <si>
    <t>Лепешкина Екатерина</t>
  </si>
  <si>
    <t>Крицкая Наталья</t>
  </si>
  <si>
    <r>
      <t xml:space="preserve">МАУ      </t>
    </r>
    <r>
      <rPr>
        <sz val="8"/>
        <rFont val="Arial"/>
        <family val="2"/>
        <charset val="204"/>
      </rPr>
      <t xml:space="preserve">"Спортивная школа" </t>
    </r>
  </si>
  <si>
    <t>Копачевская Ксения</t>
  </si>
  <si>
    <t>Макаревич Александра</t>
  </si>
  <si>
    <t>3сп</t>
  </si>
  <si>
    <t>Мехоношина Е.Н.. Тимофеева Ю.Ю.             Мелиева Р.Н.</t>
  </si>
  <si>
    <t>Зайнуллина Ева</t>
  </si>
  <si>
    <t>Дубко Дарья</t>
  </si>
  <si>
    <t>1юн</t>
  </si>
  <si>
    <t>Алферов Евгений</t>
  </si>
  <si>
    <t>Исаков П.В. Исаков В.Я.</t>
  </si>
  <si>
    <t>Салахова Аделина</t>
  </si>
  <si>
    <t>Боровых Дарья</t>
  </si>
  <si>
    <t>Шадыева Ю.О. Исаков В.Я.</t>
  </si>
  <si>
    <t>Вильданова Елизавета</t>
  </si>
  <si>
    <t>Боровых Анастасия</t>
  </si>
  <si>
    <t xml:space="preserve"> Исаков В.Я.</t>
  </si>
  <si>
    <t>Тимофеева Милана</t>
  </si>
  <si>
    <t xml:space="preserve"> Шайхутдинова А.Г.        Исаков В.Я.</t>
  </si>
  <si>
    <t>Исаков П.В.</t>
  </si>
  <si>
    <t>Смирнова Полина</t>
  </si>
  <si>
    <t>Щербина Ирина</t>
  </si>
  <si>
    <t>Пономаренко Валерий</t>
  </si>
  <si>
    <t>Корнеев Кирилл</t>
  </si>
  <si>
    <t>Шараева Е.Ю. Яркова М.М. Шолохов П.А.</t>
  </si>
  <si>
    <t>Шелгачев Григорий</t>
  </si>
  <si>
    <t>Барышев Сергей</t>
  </si>
  <si>
    <t>Шараева Е.Ю. Яркова М.М. Митаенко С.В. Былина Н.Г.</t>
  </si>
  <si>
    <t>Шульга Данил</t>
  </si>
  <si>
    <t>Барышева Вероника</t>
  </si>
  <si>
    <t xml:space="preserve">Сухумшина Л.Н. Былина Н.Г.. Шолохов П.А. Митаенко С.В. </t>
  </si>
  <si>
    <t>Ахметшина Алина</t>
  </si>
  <si>
    <t xml:space="preserve">Митаенко СВ  Былина НГ Шолохов ПА Шараева Е.Ю. Яркова ММ  </t>
  </si>
  <si>
    <t>Митаенко СВ Былина НГ Шолохов П.А.</t>
  </si>
  <si>
    <t>Лигай София</t>
  </si>
  <si>
    <t>Кулешова Милана</t>
  </si>
  <si>
    <t>Костерова Мария</t>
  </si>
  <si>
    <t>Нагина И.А.  Шараева Е.Ю. Шолохов П.А.     Яркова М.М.</t>
  </si>
  <si>
    <t>Вавилкина Анастасия</t>
  </si>
  <si>
    <t>Шолохов П.А. Митаенко С.В. Былина Н.Г.</t>
  </si>
  <si>
    <t>Гагина Дарья</t>
  </si>
  <si>
    <t>Алимова Фарангиз</t>
  </si>
  <si>
    <t>Митаенко С.В. Былина Н.Г. Шараева Е.Ю. Тюменева Л.И.</t>
  </si>
  <si>
    <t>Жданова Дарья</t>
  </si>
  <si>
    <t>Шрамко Диана</t>
  </si>
  <si>
    <t xml:space="preserve">Митаенко С.В. Былина Н.Г. Сухушина Л.Н. Шолохов П.А. </t>
  </si>
  <si>
    <t>Разова Карина</t>
  </si>
  <si>
    <t>Александров Павел</t>
  </si>
  <si>
    <t xml:space="preserve">Былина Н.Г.   Митаенко С.В. </t>
  </si>
  <si>
    <t>Демин Максим</t>
  </si>
  <si>
    <t>Козловский Артем</t>
  </si>
  <si>
    <t>КМс</t>
  </si>
  <si>
    <t xml:space="preserve">Митаенко С.В. Былина Н.Г. </t>
  </si>
  <si>
    <t>Улитина Ульяна</t>
  </si>
  <si>
    <t xml:space="preserve">Митаенко С.В. Былина Н.Г. Шараева Е.Ю. </t>
  </si>
  <si>
    <t>Галеева Милана</t>
  </si>
  <si>
    <t>Нагина Любовь</t>
  </si>
  <si>
    <t>Рыбалкина Дарья</t>
  </si>
  <si>
    <t>Нагина И.А. Шолохов П.А. Яркова М.М.</t>
  </si>
  <si>
    <t>Горковенко Юлия</t>
  </si>
  <si>
    <t>Завьялов Александр</t>
  </si>
  <si>
    <t>Кмс</t>
  </si>
  <si>
    <t>Горковенко Е.А. Яркова М.М.</t>
  </si>
  <si>
    <t>МКУ УДМС "МО ЛМР"</t>
  </si>
  <si>
    <t>г.Лениногорск</t>
  </si>
  <si>
    <t>Федорова Дарина</t>
  </si>
  <si>
    <t>Варисов Дамир</t>
  </si>
  <si>
    <t>Хайруллин А.А. Мухаметова М.В. Бортникова Е.Ю.</t>
  </si>
  <si>
    <t>Иванов Артем</t>
  </si>
  <si>
    <t>Хайрутдинов Андрей</t>
  </si>
  <si>
    <t>МАУ ДО ДЮСШ "Олимп"
г.Березовский</t>
  </si>
  <si>
    <t>Фахрутдинова Диана</t>
  </si>
  <si>
    <t xml:space="preserve">Дмитриева А.Ю Злобина Н.С. Пыхова Ю.А.. </t>
  </si>
  <si>
    <t>Дмитриева Елизавета</t>
  </si>
  <si>
    <t>Захарычева Софья</t>
  </si>
  <si>
    <t>Шкредова Татьяна</t>
  </si>
  <si>
    <t>Бабурина Анастасия</t>
  </si>
  <si>
    <t>Тутынина Анастасия</t>
  </si>
  <si>
    <t xml:space="preserve">Дмитриева А.Ю Пыхова Ю.А.. </t>
  </si>
  <si>
    <t>МБОУ ДО ДЮСШ "Мастер" 
Хабаровский край</t>
  </si>
  <si>
    <t>Вороненко Р.М. Коваль А.А.</t>
  </si>
  <si>
    <t>Шимко Мария</t>
  </si>
  <si>
    <t>Александрова Анастасия</t>
  </si>
  <si>
    <t>Швейковник Ольга</t>
  </si>
  <si>
    <t>МАУ ДО СДЮСШОР
 "Сибиряк"
ХМАО-Югра
г.Нефтеюганск</t>
  </si>
  <si>
    <t>Несмашный Алексей</t>
  </si>
  <si>
    <t>Жук Владислав</t>
  </si>
  <si>
    <t>Петров Данил</t>
  </si>
  <si>
    <t>Бернгарт Артем</t>
  </si>
  <si>
    <t>Каленский А.В. Кудряшова Л.Н. Подгорная Е.В. Целикова З.М.</t>
  </si>
  <si>
    <t>Семкин Иван</t>
  </si>
  <si>
    <t>19-22 апреля 2018 года</t>
  </si>
  <si>
    <t>Алексеева Екатерина</t>
  </si>
  <si>
    <t>Ключагина Милена</t>
  </si>
  <si>
    <t>Иванов Владислав</t>
  </si>
  <si>
    <t>Молчанова Валерия</t>
  </si>
  <si>
    <t>Ленько Дмитрий</t>
  </si>
  <si>
    <t>Сорока София</t>
  </si>
  <si>
    <t>Парыгина Анна</t>
  </si>
  <si>
    <t>Васильева Ирина</t>
  </si>
  <si>
    <t>г.Челябинск</t>
  </si>
  <si>
    <t>Фомушкина Екатерина</t>
  </si>
  <si>
    <t>Студеникина С.А. 
ОреховаЛ.Н.
Шакирова И.А.
Вецель с.А.</t>
  </si>
  <si>
    <t>БУ ОО "СШОР"</t>
  </si>
  <si>
    <t>Степкина Т.В.
Петлюк  Л.П.Фаризов А.А.
Вольф А.Ю.</t>
  </si>
  <si>
    <t>БУ До "СШОР "
г.Омск</t>
  </si>
  <si>
    <t>Салимов Тимур</t>
  </si>
  <si>
    <t>Копылов георгий</t>
  </si>
  <si>
    <t>Пуцарь дмитрий</t>
  </si>
  <si>
    <t>Коновалов Иван</t>
  </si>
  <si>
    <t>Злобина Н.С. Родионова Л.М.</t>
  </si>
  <si>
    <t>Носов Артем</t>
  </si>
  <si>
    <t>Муравьев Богдан</t>
  </si>
  <si>
    <t>Хайрузов Роман</t>
  </si>
  <si>
    <t>Четверка - многоборье - юноши 11-16 лет</t>
  </si>
  <si>
    <t>Суздальцева София</t>
  </si>
  <si>
    <t>Харьковских С.В. 
Харьковских Св.В.
Дменова Ю.В.</t>
  </si>
  <si>
    <t>Четверка - многоборье - юноши 13-19 лет</t>
  </si>
  <si>
    <t>Иванова Вероника</t>
  </si>
  <si>
    <t>Тагирова Лилия</t>
  </si>
  <si>
    <t>Нагибина Елизавета</t>
  </si>
  <si>
    <t>Степкина ТВ Петлюк ЛП</t>
  </si>
  <si>
    <t>Семёнов ИА</t>
  </si>
  <si>
    <t>№ ЕКП 5411</t>
  </si>
  <si>
    <t>Скрипникова М.В. Скрипник А.П.</t>
  </si>
  <si>
    <t>Волгина Виктория</t>
  </si>
  <si>
    <t>Апотапова Оксана</t>
  </si>
  <si>
    <t>Комсомольск -на-Амуре</t>
  </si>
  <si>
    <t>Котелевская Алиса</t>
  </si>
  <si>
    <t>Ожиганов О.С.  Болотина А.В. Гейкер В.Ф.</t>
  </si>
  <si>
    <t>Гаранина Дарья</t>
  </si>
  <si>
    <t>Кшуева Мария</t>
  </si>
  <si>
    <t>+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</si>
</sst>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0.000"/>
  </numFmts>
  <fonts count="35">
    <font>
      <sz val="11"/>
      <color theme="1"/>
      <name val="Calibri"/>
      <family val="2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i/>
      <sz val="7.5"/>
      <name val="Arial"/>
      <family val="2"/>
      <charset val="204"/>
    </font>
    <font>
      <b/>
      <sz val="7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sz val="12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7.5"/>
      <name val="Arial"/>
      <family val="2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sz val="11"/>
      <name val="Arial"/>
      <family val="2"/>
      <charset val="204"/>
    </font>
    <font>
      <b/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3" fillId="0" borderId="0"/>
    <xf numFmtId="164" fontId="3" fillId="0" borderId="0" applyFont="0" applyFill="0" applyBorder="0" applyAlignment="0" applyProtection="0"/>
  </cellStyleXfs>
  <cellXfs count="288">
    <xf numFmtId="0" fontId="0" fillId="0" borderId="0" xfId="0"/>
    <xf numFmtId="0" fontId="0" fillId="0" borderId="0" xfId="0" applyFill="1"/>
    <xf numFmtId="0" fontId="0" fillId="0" borderId="0" xfId="0" applyFill="1" applyBorder="1"/>
    <xf numFmtId="0" fontId="2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9" fillId="0" borderId="1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/>
    <xf numFmtId="0" fontId="15" fillId="0" borderId="0" xfId="0" applyFont="1" applyFill="1"/>
    <xf numFmtId="0" fontId="17" fillId="0" borderId="14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165" fontId="4" fillId="0" borderId="4" xfId="0" applyNumberFormat="1" applyFont="1" applyFill="1" applyBorder="1" applyAlignment="1">
      <alignment horizontal="center"/>
    </xf>
    <xf numFmtId="165" fontId="4" fillId="0" borderId="8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66" fontId="19" fillId="0" borderId="1" xfId="2" applyNumberFormat="1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center"/>
    </xf>
    <xf numFmtId="165" fontId="4" fillId="0" borderId="5" xfId="0" applyNumberFormat="1" applyFont="1" applyFill="1" applyBorder="1" applyAlignment="1">
      <alignment horizontal="center"/>
    </xf>
    <xf numFmtId="166" fontId="4" fillId="0" borderId="9" xfId="0" applyNumberFormat="1" applyFont="1" applyFill="1" applyBorder="1" applyAlignment="1">
      <alignment horizontal="center"/>
    </xf>
    <xf numFmtId="165" fontId="4" fillId="0" borderId="11" xfId="0" applyNumberFormat="1" applyFont="1" applyFill="1" applyBorder="1" applyAlignment="1">
      <alignment horizontal="center"/>
    </xf>
    <xf numFmtId="166" fontId="20" fillId="0" borderId="13" xfId="0" applyNumberFormat="1" applyFont="1" applyFill="1" applyBorder="1" applyAlignment="1">
      <alignment horizontal="center"/>
    </xf>
    <xf numFmtId="0" fontId="12" fillId="0" borderId="18" xfId="0" applyFont="1" applyFill="1" applyBorder="1" applyAlignment="1"/>
    <xf numFmtId="166" fontId="12" fillId="0" borderId="13" xfId="0" applyNumberFormat="1" applyFont="1" applyFill="1" applyBorder="1" applyAlignment="1">
      <alignment horizontal="center"/>
    </xf>
    <xf numFmtId="166" fontId="20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/>
    <xf numFmtId="166" fontId="22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/>
    </xf>
    <xf numFmtId="0" fontId="22" fillId="0" borderId="0" xfId="0" applyFont="1" applyFill="1"/>
    <xf numFmtId="0" fontId="4" fillId="0" borderId="0" xfId="0" applyNumberFormat="1" applyFont="1" applyFill="1" applyAlignment="1"/>
    <xf numFmtId="0" fontId="4" fillId="0" borderId="0" xfId="0" applyFont="1" applyFill="1" applyAlignment="1"/>
    <xf numFmtId="0" fontId="17" fillId="0" borderId="1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right" vertical="center"/>
    </xf>
    <xf numFmtId="0" fontId="25" fillId="0" borderId="0" xfId="0" applyFont="1" applyFill="1"/>
    <xf numFmtId="0" fontId="24" fillId="0" borderId="0" xfId="0" applyFont="1" applyFill="1" applyBorder="1"/>
    <xf numFmtId="0" fontId="14" fillId="0" borderId="0" xfId="0" applyFont="1" applyFill="1" applyAlignment="1">
      <alignment horizontal="left"/>
    </xf>
    <xf numFmtId="166" fontId="22" fillId="0" borderId="13" xfId="0" applyNumberFormat="1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right" vertical="center"/>
    </xf>
    <xf numFmtId="0" fontId="8" fillId="0" borderId="0" xfId="0" applyFont="1" applyFill="1" applyBorder="1"/>
    <xf numFmtId="0" fontId="17" fillId="0" borderId="0" xfId="0" applyFont="1" applyFill="1" applyBorder="1" applyAlignment="1">
      <alignment horizontal="right" vertical="center"/>
    </xf>
    <xf numFmtId="166" fontId="4" fillId="0" borderId="21" xfId="0" applyNumberFormat="1" applyFont="1" applyFill="1" applyBorder="1" applyAlignment="1">
      <alignment horizontal="center"/>
    </xf>
    <xf numFmtId="166" fontId="4" fillId="0" borderId="13" xfId="0" applyNumberFormat="1" applyFont="1" applyFill="1" applyBorder="1" applyAlignment="1">
      <alignment horizontal="center"/>
    </xf>
    <xf numFmtId="0" fontId="27" fillId="0" borderId="0" xfId="0" applyFont="1" applyFill="1" applyBorder="1" applyAlignment="1"/>
    <xf numFmtId="0" fontId="28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left"/>
    </xf>
    <xf numFmtId="2" fontId="4" fillId="0" borderId="2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27" fillId="0" borderId="0" xfId="0" applyFont="1" applyFill="1" applyBorder="1"/>
    <xf numFmtId="0" fontId="4" fillId="0" borderId="0" xfId="1" applyFont="1" applyFill="1" applyAlignment="1"/>
    <xf numFmtId="0" fontId="0" fillId="0" borderId="0" xfId="0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4" fillId="0" borderId="0" xfId="0" applyNumberFormat="1" applyFont="1" applyFill="1" applyBorder="1" applyAlignment="1"/>
    <xf numFmtId="0" fontId="4" fillId="0" borderId="0" xfId="0" applyFont="1" applyFill="1" applyBorder="1"/>
    <xf numFmtId="0" fontId="22" fillId="0" borderId="0" xfId="0" applyFont="1" applyFill="1" applyBorder="1"/>
    <xf numFmtId="0" fontId="15" fillId="0" borderId="0" xfId="0" applyFont="1" applyFill="1" applyBorder="1"/>
    <xf numFmtId="166" fontId="32" fillId="0" borderId="13" xfId="0" applyNumberFormat="1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166" fontId="32" fillId="0" borderId="12" xfId="0" applyNumberFormat="1" applyFont="1" applyFill="1" applyBorder="1" applyAlignment="1">
      <alignment horizontal="center"/>
    </xf>
    <xf numFmtId="0" fontId="4" fillId="0" borderId="18" xfId="0" applyFont="1" applyFill="1" applyBorder="1" applyAlignment="1"/>
    <xf numFmtId="166" fontId="32" fillId="0" borderId="0" xfId="0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vertical="center"/>
    </xf>
    <xf numFmtId="0" fontId="4" fillId="0" borderId="20" xfId="0" applyFont="1" applyFill="1" applyBorder="1" applyAlignment="1">
      <alignment horizontal="center"/>
    </xf>
    <xf numFmtId="0" fontId="27" fillId="0" borderId="17" xfId="0" applyFont="1" applyFill="1" applyBorder="1" applyAlignment="1"/>
    <xf numFmtId="0" fontId="4" fillId="0" borderId="17" xfId="0" applyFont="1" applyFill="1" applyBorder="1" applyAlignment="1">
      <alignment horizontal="center"/>
    </xf>
    <xf numFmtId="0" fontId="27" fillId="0" borderId="17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0" fontId="12" fillId="0" borderId="15" xfId="0" applyFont="1" applyFill="1" applyBorder="1" applyAlignment="1">
      <alignment horizontal="left"/>
    </xf>
    <xf numFmtId="0" fontId="12" fillId="0" borderId="17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166" fontId="19" fillId="0" borderId="12" xfId="2" applyNumberFormat="1" applyFont="1" applyFill="1" applyBorder="1" applyAlignment="1">
      <alignment horizontal="center"/>
    </xf>
    <xf numFmtId="0" fontId="31" fillId="0" borderId="11" xfId="0" applyFont="1" applyFill="1" applyBorder="1"/>
    <xf numFmtId="166" fontId="4" fillId="0" borderId="27" xfId="0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horizontal="left" vertical="center"/>
    </xf>
    <xf numFmtId="0" fontId="10" fillId="0" borderId="18" xfId="0" applyFont="1" applyFill="1" applyBorder="1" applyAlignment="1">
      <alignment horizontal="right"/>
    </xf>
    <xf numFmtId="0" fontId="10" fillId="0" borderId="21" xfId="0" applyFont="1" applyFill="1" applyBorder="1" applyAlignment="1">
      <alignment horizontal="right"/>
    </xf>
    <xf numFmtId="0" fontId="10" fillId="0" borderId="25" xfId="0" applyFont="1" applyFill="1" applyBorder="1" applyAlignment="1">
      <alignment horizontal="right"/>
    </xf>
    <xf numFmtId="0" fontId="21" fillId="0" borderId="18" xfId="0" applyFont="1" applyFill="1" applyBorder="1" applyAlignment="1">
      <alignment horizontal="right" vertical="center"/>
    </xf>
    <xf numFmtId="0" fontId="21" fillId="0" borderId="21" xfId="0" applyFont="1" applyFill="1" applyBorder="1" applyAlignment="1">
      <alignment horizontal="right" vertical="center"/>
    </xf>
    <xf numFmtId="0" fontId="21" fillId="0" borderId="25" xfId="0" applyFont="1" applyFill="1" applyBorder="1" applyAlignment="1">
      <alignment horizontal="right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7" fillId="0" borderId="1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23" fillId="0" borderId="0" xfId="1" applyFont="1" applyFill="1" applyAlignment="1"/>
    <xf numFmtId="0" fontId="4" fillId="0" borderId="0" xfId="1" applyFont="1" applyFill="1" applyBorder="1" applyAlignment="1"/>
    <xf numFmtId="0" fontId="23" fillId="0" borderId="0" xfId="1" applyFont="1" applyFill="1" applyBorder="1" applyAlignment="1"/>
    <xf numFmtId="0" fontId="6" fillId="0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27" fillId="0" borderId="20" xfId="0" applyFont="1" applyFill="1" applyBorder="1" applyAlignment="1">
      <alignment horizontal="left"/>
    </xf>
    <xf numFmtId="0" fontId="4" fillId="0" borderId="23" xfId="0" applyFont="1" applyFill="1" applyBorder="1" applyAlignment="1">
      <alignment horizontal="center"/>
    </xf>
    <xf numFmtId="166" fontId="20" fillId="0" borderId="12" xfId="0" applyNumberFormat="1" applyFont="1" applyFill="1" applyBorder="1" applyAlignment="1">
      <alignment horizontal="center"/>
    </xf>
    <xf numFmtId="166" fontId="8" fillId="0" borderId="13" xfId="0" applyNumberFormat="1" applyFont="1" applyFill="1" applyBorder="1" applyAlignment="1">
      <alignment horizontal="center"/>
    </xf>
    <xf numFmtId="0" fontId="12" fillId="0" borderId="22" xfId="0" applyFont="1" applyFill="1" applyBorder="1" applyAlignment="1"/>
    <xf numFmtId="166" fontId="22" fillId="0" borderId="12" xfId="0" applyNumberFormat="1" applyFont="1" applyFill="1" applyBorder="1" applyAlignment="1">
      <alignment horizontal="center"/>
    </xf>
    <xf numFmtId="165" fontId="4" fillId="0" borderId="28" xfId="0" applyNumberFormat="1" applyFont="1" applyFill="1" applyBorder="1" applyAlignment="1">
      <alignment horizontal="center"/>
    </xf>
    <xf numFmtId="165" fontId="4" fillId="0" borderId="29" xfId="0" applyNumberFormat="1" applyFont="1" applyFill="1" applyBorder="1" applyAlignment="1">
      <alignment horizontal="center"/>
    </xf>
    <xf numFmtId="165" fontId="4" fillId="0" borderId="30" xfId="0" applyNumberFormat="1" applyFont="1" applyFill="1" applyBorder="1" applyAlignment="1">
      <alignment horizontal="center"/>
    </xf>
    <xf numFmtId="165" fontId="4" fillId="0" borderId="31" xfId="0" applyNumberFormat="1" applyFont="1" applyFill="1" applyBorder="1" applyAlignment="1">
      <alignment horizontal="center"/>
    </xf>
    <xf numFmtId="165" fontId="4" fillId="0" borderId="26" xfId="0" applyNumberFormat="1" applyFont="1" applyFill="1" applyBorder="1" applyAlignment="1">
      <alignment horizontal="center"/>
    </xf>
    <xf numFmtId="166" fontId="19" fillId="0" borderId="26" xfId="2" applyNumberFormat="1" applyFont="1" applyFill="1" applyBorder="1" applyAlignment="1">
      <alignment horizontal="center"/>
    </xf>
    <xf numFmtId="166" fontId="4" fillId="0" borderId="32" xfId="0" applyNumberFormat="1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166" fontId="4" fillId="0" borderId="19" xfId="0" applyNumberFormat="1" applyFont="1" applyFill="1" applyBorder="1" applyAlignment="1">
      <alignment horizontal="center"/>
    </xf>
    <xf numFmtId="165" fontId="4" fillId="0" borderId="32" xfId="0" applyNumberFormat="1" applyFont="1" applyFill="1" applyBorder="1" applyAlignment="1">
      <alignment horizontal="center"/>
    </xf>
    <xf numFmtId="166" fontId="4" fillId="0" borderId="17" xfId="0" applyNumberFormat="1" applyFont="1" applyFill="1" applyBorder="1" applyAlignment="1">
      <alignment horizontal="center"/>
    </xf>
    <xf numFmtId="0" fontId="34" fillId="0" borderId="18" xfId="0" applyFont="1" applyFill="1" applyBorder="1" applyAlignment="1"/>
    <xf numFmtId="0" fontId="34" fillId="0" borderId="21" xfId="0" applyFont="1" applyFill="1" applyBorder="1" applyAlignment="1"/>
    <xf numFmtId="0" fontId="24" fillId="0" borderId="21" xfId="0" applyFont="1" applyFill="1" applyBorder="1" applyAlignment="1"/>
    <xf numFmtId="0" fontId="8" fillId="0" borderId="33" xfId="0" applyFont="1" applyFill="1" applyBorder="1" applyAlignment="1">
      <alignment horizontal="right"/>
    </xf>
    <xf numFmtId="0" fontId="8" fillId="0" borderId="34" xfId="0" applyFont="1" applyFill="1" applyBorder="1" applyAlignment="1">
      <alignment horizontal="right"/>
    </xf>
    <xf numFmtId="0" fontId="8" fillId="0" borderId="35" xfId="0" applyFont="1" applyFill="1" applyBorder="1" applyAlignment="1">
      <alignment horizontal="right"/>
    </xf>
    <xf numFmtId="0" fontId="34" fillId="0" borderId="19" xfId="0" applyFont="1" applyFill="1" applyBorder="1" applyAlignment="1"/>
    <xf numFmtId="0" fontId="8" fillId="0" borderId="13" xfId="0" applyFont="1" applyFill="1" applyBorder="1" applyAlignment="1">
      <alignment horizontal="right"/>
    </xf>
    <xf numFmtId="0" fontId="24" fillId="0" borderId="13" xfId="0" applyFont="1" applyFill="1" applyBorder="1" applyAlignment="1"/>
    <xf numFmtId="0" fontId="24" fillId="0" borderId="13" xfId="0" applyFont="1" applyFill="1" applyBorder="1" applyAlignment="1">
      <alignment horizontal="right" vertical="center"/>
    </xf>
    <xf numFmtId="166" fontId="8" fillId="0" borderId="21" xfId="0" applyNumberFormat="1" applyFont="1" applyFill="1" applyBorder="1" applyAlignment="1">
      <alignment horizontal="center"/>
    </xf>
    <xf numFmtId="166" fontId="24" fillId="0" borderId="13" xfId="0" applyNumberFormat="1" applyFont="1" applyFill="1" applyBorder="1" applyAlignment="1">
      <alignment horizontal="center"/>
    </xf>
    <xf numFmtId="0" fontId="15" fillId="0" borderId="19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17" xfId="0" applyFont="1" applyFill="1" applyBorder="1"/>
    <xf numFmtId="0" fontId="27" fillId="0" borderId="17" xfId="0" applyFont="1" applyFill="1" applyBorder="1"/>
    <xf numFmtId="0" fontId="6" fillId="0" borderId="2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32" fillId="0" borderId="12" xfId="0" applyFont="1" applyFill="1" applyBorder="1" applyAlignment="1">
      <alignment horizontal="center" vertical="center"/>
    </xf>
    <xf numFmtId="0" fontId="32" fillId="0" borderId="20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right"/>
    </xf>
    <xf numFmtId="0" fontId="10" fillId="0" borderId="21" xfId="0" applyFont="1" applyFill="1" applyBorder="1" applyAlignment="1">
      <alignment horizontal="right"/>
    </xf>
    <xf numFmtId="0" fontId="10" fillId="0" borderId="25" xfId="0" applyFont="1" applyFill="1" applyBorder="1" applyAlignment="1">
      <alignment horizontal="right"/>
    </xf>
    <xf numFmtId="0" fontId="21" fillId="0" borderId="18" xfId="0" applyFont="1" applyFill="1" applyBorder="1" applyAlignment="1">
      <alignment horizontal="right" vertical="center"/>
    </xf>
    <xf numFmtId="0" fontId="21" fillId="0" borderId="21" xfId="0" applyFont="1" applyFill="1" applyBorder="1" applyAlignment="1">
      <alignment horizontal="right" vertical="center"/>
    </xf>
    <xf numFmtId="0" fontId="21" fillId="0" borderId="25" xfId="0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/>
    </xf>
    <xf numFmtId="0" fontId="16" fillId="0" borderId="21" xfId="0" applyFont="1" applyFill="1" applyBorder="1" applyAlignment="1">
      <alignment horizontal="center"/>
    </xf>
    <xf numFmtId="0" fontId="16" fillId="0" borderId="25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7" fillId="0" borderId="2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7" fillId="0" borderId="2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/>
    </xf>
    <xf numFmtId="0" fontId="16" fillId="0" borderId="19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17" fillId="0" borderId="20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/>
    </xf>
    <xf numFmtId="0" fontId="0" fillId="0" borderId="20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left" vertical="center"/>
    </xf>
    <xf numFmtId="0" fontId="33" fillId="0" borderId="12" xfId="0" applyFont="1" applyFill="1" applyBorder="1" applyAlignment="1">
      <alignment vertical="center"/>
    </xf>
    <xf numFmtId="0" fontId="0" fillId="0" borderId="20" xfId="0" applyFill="1" applyBorder="1" applyAlignment="1">
      <alignment vertical="center"/>
    </xf>
    <xf numFmtId="0" fontId="33" fillId="0" borderId="20" xfId="0" applyFont="1" applyFill="1" applyBorder="1" applyAlignment="1">
      <alignment vertical="center"/>
    </xf>
    <xf numFmtId="0" fontId="0" fillId="0" borderId="17" xfId="0" applyFill="1" applyBorder="1" applyAlignment="1">
      <alignment vertical="center"/>
    </xf>
    <xf numFmtId="0" fontId="15" fillId="0" borderId="0" xfId="0" applyFont="1" applyFill="1" applyAlignment="1">
      <alignment horizontal="right"/>
    </xf>
    <xf numFmtId="0" fontId="4" fillId="0" borderId="26" xfId="0" applyFont="1" applyFill="1" applyBorder="1" applyAlignment="1">
      <alignment horizontal="center" vertical="center" wrapText="1"/>
    </xf>
    <xf numFmtId="0" fontId="12" fillId="0" borderId="17" xfId="0" applyFont="1" applyFill="1" applyBorder="1"/>
    <xf numFmtId="0" fontId="12" fillId="0" borderId="20" xfId="0" applyFont="1" applyFill="1" applyBorder="1"/>
    <xf numFmtId="0" fontId="4" fillId="0" borderId="14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14" fillId="0" borderId="20" xfId="0" applyFont="1" applyFill="1" applyBorder="1"/>
    <xf numFmtId="0" fontId="21" fillId="0" borderId="18" xfId="0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 vertical="center"/>
    </xf>
    <xf numFmtId="0" fontId="21" fillId="0" borderId="25" xfId="0" applyFont="1" applyFill="1" applyBorder="1" applyAlignment="1">
      <alignment horizontal="center" vertical="center"/>
    </xf>
    <xf numFmtId="166" fontId="21" fillId="0" borderId="12" xfId="0" applyNumberFormat="1" applyFont="1" applyFill="1" applyBorder="1" applyAlignment="1">
      <alignment horizontal="center" vertical="center"/>
    </xf>
    <xf numFmtId="166" fontId="21" fillId="0" borderId="20" xfId="0" applyNumberFormat="1" applyFont="1" applyFill="1" applyBorder="1" applyAlignment="1">
      <alignment horizontal="center" vertical="center"/>
    </xf>
    <xf numFmtId="166" fontId="21" fillId="0" borderId="17" xfId="0" applyNumberFormat="1" applyFont="1" applyFill="1" applyBorder="1" applyAlignment="1">
      <alignment horizontal="center" vertical="center"/>
    </xf>
    <xf numFmtId="0" fontId="4" fillId="0" borderId="17" xfId="0" applyFont="1" applyFill="1" applyBorder="1"/>
    <xf numFmtId="0" fontId="11" fillId="0" borderId="20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/>
    <xf numFmtId="0" fontId="30" fillId="0" borderId="20" xfId="0" applyFont="1" applyFill="1" applyBorder="1" applyAlignment="1"/>
    <xf numFmtId="0" fontId="30" fillId="0" borderId="17" xfId="0" applyFont="1" applyFill="1" applyBorder="1" applyAlignment="1"/>
    <xf numFmtId="0" fontId="17" fillId="0" borderId="18" xfId="0" applyFont="1" applyFill="1" applyBorder="1" applyAlignment="1">
      <alignment horizontal="right" vertical="center"/>
    </xf>
    <xf numFmtId="0" fontId="17" fillId="0" borderId="21" xfId="0" applyFont="1" applyFill="1" applyBorder="1" applyAlignment="1">
      <alignment horizontal="right" vertical="center"/>
    </xf>
    <xf numFmtId="0" fontId="17" fillId="0" borderId="25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right"/>
    </xf>
    <xf numFmtId="0" fontId="10" fillId="0" borderId="11" xfId="0" applyFont="1" applyFill="1" applyBorder="1" applyAlignment="1">
      <alignment horizontal="right"/>
    </xf>
    <xf numFmtId="0" fontId="10" fillId="0" borderId="14" xfId="0" applyFont="1" applyFill="1" applyBorder="1" applyAlignment="1">
      <alignment horizontal="right"/>
    </xf>
    <xf numFmtId="0" fontId="21" fillId="0" borderId="22" xfId="0" applyFont="1" applyFill="1" applyBorder="1" applyAlignment="1">
      <alignment horizontal="right" vertical="center"/>
    </xf>
    <xf numFmtId="0" fontId="21" fillId="0" borderId="11" xfId="0" applyFont="1" applyFill="1" applyBorder="1" applyAlignment="1">
      <alignment horizontal="right" vertical="center"/>
    </xf>
    <xf numFmtId="0" fontId="21" fillId="0" borderId="14" xfId="0" applyFont="1" applyFill="1" applyBorder="1" applyAlignment="1">
      <alignment horizontal="right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4" fillId="0" borderId="17" xfId="0" applyFont="1" applyFill="1" applyBorder="1" applyAlignment="1">
      <alignment horizontal="left"/>
    </xf>
    <xf numFmtId="0" fontId="15" fillId="0" borderId="19" xfId="0" applyFont="1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12" fillId="0" borderId="20" xfId="0" applyFont="1" applyFill="1" applyBorder="1" applyAlignment="1">
      <alignment horizontal="left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left" vertical="center" wrapText="1"/>
    </xf>
    <xf numFmtId="0" fontId="27" fillId="0" borderId="20" xfId="0" applyFont="1" applyFill="1" applyBorder="1" applyAlignment="1">
      <alignment horizontal="left" vertical="center"/>
    </xf>
    <xf numFmtId="0" fontId="14" fillId="0" borderId="20" xfId="0" applyFont="1" applyFill="1" applyBorder="1" applyAlignment="1">
      <alignment horizontal="left"/>
    </xf>
    <xf numFmtId="0" fontId="17" fillId="0" borderId="17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8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9.png"/><Relationship Id="rId4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8.png"/><Relationship Id="rId5" Type="http://schemas.openxmlformats.org/officeDocument/2006/relationships/image" Target="../media/image5.png"/><Relationship Id="rId4" Type="http://schemas.openxmlformats.org/officeDocument/2006/relationships/image" Target="../media/image10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8.png"/><Relationship Id="rId1" Type="http://schemas.openxmlformats.org/officeDocument/2006/relationships/image" Target="../media/image5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357187</xdr:colOff>
      <xdr:row>142</xdr:row>
      <xdr:rowOff>100852</xdr:rowOff>
    </xdr:from>
    <xdr:to>
      <xdr:col>17</xdr:col>
      <xdr:colOff>228984</xdr:colOff>
      <xdr:row>146</xdr:row>
      <xdr:rowOff>41320</xdr:rowOff>
    </xdr:to>
    <xdr:pic>
      <xdr:nvPicPr>
        <xdr:cNvPr id="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2540" y="29695587"/>
          <a:ext cx="801885" cy="713674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1107280</xdr:colOff>
      <xdr:row>145</xdr:row>
      <xdr:rowOff>119065</xdr:rowOff>
    </xdr:from>
    <xdr:to>
      <xdr:col>8</xdr:col>
      <xdr:colOff>369093</xdr:colOff>
      <xdr:row>149</xdr:row>
      <xdr:rowOff>95050</xdr:rowOff>
    </xdr:to>
    <xdr:pic>
      <xdr:nvPicPr>
        <xdr:cNvPr id="1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41080" y="24607840"/>
          <a:ext cx="1776413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142</xdr:row>
      <xdr:rowOff>142874</xdr:rowOff>
    </xdr:from>
    <xdr:to>
      <xdr:col>15</xdr:col>
      <xdr:colOff>35718</xdr:colOff>
      <xdr:row>148</xdr:row>
      <xdr:rowOff>115534</xdr:rowOff>
    </xdr:to>
    <xdr:pic>
      <xdr:nvPicPr>
        <xdr:cNvPr id="1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963027" y="24050624"/>
          <a:ext cx="750091" cy="1125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273844</xdr:colOff>
      <xdr:row>0</xdr:row>
      <xdr:rowOff>59531</xdr:rowOff>
    </xdr:from>
    <xdr:to>
      <xdr:col>24</xdr:col>
      <xdr:colOff>3613</xdr:colOff>
      <xdr:row>4</xdr:row>
      <xdr:rowOff>190500</xdr:rowOff>
    </xdr:to>
    <xdr:pic>
      <xdr:nvPicPr>
        <xdr:cNvPr id="1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406313" y="59531"/>
          <a:ext cx="1575238" cy="113109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71439</xdr:colOff>
      <xdr:row>0</xdr:row>
      <xdr:rowOff>0</xdr:rowOff>
    </xdr:from>
    <xdr:to>
      <xdr:col>1</xdr:col>
      <xdr:colOff>907197</xdr:colOff>
      <xdr:row>4</xdr:row>
      <xdr:rowOff>142875</xdr:rowOff>
    </xdr:to>
    <xdr:pic>
      <xdr:nvPicPr>
        <xdr:cNvPr id="1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71439" y="0"/>
          <a:ext cx="1061977" cy="11430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226219</xdr:colOff>
      <xdr:row>52</xdr:row>
      <xdr:rowOff>95249</xdr:rowOff>
    </xdr:from>
    <xdr:to>
      <xdr:col>23</xdr:col>
      <xdr:colOff>503676</xdr:colOff>
      <xdr:row>56</xdr:row>
      <xdr:rowOff>119061</xdr:rowOff>
    </xdr:to>
    <xdr:pic>
      <xdr:nvPicPr>
        <xdr:cNvPr id="1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358688" y="10918030"/>
          <a:ext cx="1575238" cy="101203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119063</xdr:colOff>
      <xdr:row>52</xdr:row>
      <xdr:rowOff>83343</xdr:rowOff>
    </xdr:from>
    <xdr:to>
      <xdr:col>1</xdr:col>
      <xdr:colOff>954821</xdr:colOff>
      <xdr:row>56</xdr:row>
      <xdr:rowOff>190498</xdr:rowOff>
    </xdr:to>
    <xdr:pic>
      <xdr:nvPicPr>
        <xdr:cNvPr id="1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19063" y="10906124"/>
          <a:ext cx="1061977" cy="109537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357187</xdr:colOff>
      <xdr:row>25</xdr:row>
      <xdr:rowOff>0</xdr:rowOff>
    </xdr:from>
    <xdr:to>
      <xdr:col>17</xdr:col>
      <xdr:colOff>228984</xdr:colOff>
      <xdr:row>28</xdr:row>
      <xdr:rowOff>119061</xdr:rowOff>
    </xdr:to>
    <xdr:pic>
      <xdr:nvPicPr>
        <xdr:cNvPr id="1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86937" y="27277219"/>
          <a:ext cx="800485" cy="714374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1107280</xdr:colOff>
      <xdr:row>28</xdr:row>
      <xdr:rowOff>119065</xdr:rowOff>
    </xdr:from>
    <xdr:to>
      <xdr:col>8</xdr:col>
      <xdr:colOff>369093</xdr:colOff>
      <xdr:row>32</xdr:row>
      <xdr:rowOff>95050</xdr:rowOff>
    </xdr:to>
    <xdr:pic>
      <xdr:nvPicPr>
        <xdr:cNvPr id="2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41055" y="27979690"/>
          <a:ext cx="1728788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25</xdr:row>
      <xdr:rowOff>142874</xdr:rowOff>
    </xdr:from>
    <xdr:to>
      <xdr:col>15</xdr:col>
      <xdr:colOff>35718</xdr:colOff>
      <xdr:row>31</xdr:row>
      <xdr:rowOff>103627</xdr:rowOff>
    </xdr:to>
    <xdr:pic>
      <xdr:nvPicPr>
        <xdr:cNvPr id="21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715377" y="27420093"/>
          <a:ext cx="750091" cy="11275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357187</xdr:colOff>
      <xdr:row>77</xdr:row>
      <xdr:rowOff>0</xdr:rowOff>
    </xdr:from>
    <xdr:to>
      <xdr:col>17</xdr:col>
      <xdr:colOff>228984</xdr:colOff>
      <xdr:row>80</xdr:row>
      <xdr:rowOff>107156</xdr:rowOff>
    </xdr:to>
    <xdr:pic>
      <xdr:nvPicPr>
        <xdr:cNvPr id="2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86937" y="4464844"/>
          <a:ext cx="800485" cy="70246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1107280</xdr:colOff>
      <xdr:row>80</xdr:row>
      <xdr:rowOff>119065</xdr:rowOff>
    </xdr:from>
    <xdr:to>
      <xdr:col>8</xdr:col>
      <xdr:colOff>369093</xdr:colOff>
      <xdr:row>84</xdr:row>
      <xdr:rowOff>95050</xdr:rowOff>
    </xdr:to>
    <xdr:pic>
      <xdr:nvPicPr>
        <xdr:cNvPr id="2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41055" y="5167315"/>
          <a:ext cx="1728788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77</xdr:row>
      <xdr:rowOff>142874</xdr:rowOff>
    </xdr:from>
    <xdr:to>
      <xdr:col>15</xdr:col>
      <xdr:colOff>35718</xdr:colOff>
      <xdr:row>83</xdr:row>
      <xdr:rowOff>91722</xdr:rowOff>
    </xdr:to>
    <xdr:pic>
      <xdr:nvPicPr>
        <xdr:cNvPr id="2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715377" y="4607718"/>
          <a:ext cx="750091" cy="11156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273844</xdr:colOff>
      <xdr:row>102</xdr:row>
      <xdr:rowOff>59530</xdr:rowOff>
    </xdr:from>
    <xdr:to>
      <xdr:col>24</xdr:col>
      <xdr:colOff>3613</xdr:colOff>
      <xdr:row>106</xdr:row>
      <xdr:rowOff>59531</xdr:rowOff>
    </xdr:to>
    <xdr:pic>
      <xdr:nvPicPr>
        <xdr:cNvPr id="2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2406313" y="21205030"/>
          <a:ext cx="1575238" cy="98821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119063</xdr:colOff>
      <xdr:row>102</xdr:row>
      <xdr:rowOff>83343</xdr:rowOff>
    </xdr:from>
    <xdr:to>
      <xdr:col>1</xdr:col>
      <xdr:colOff>954821</xdr:colOff>
      <xdr:row>106</xdr:row>
      <xdr:rowOff>166688</xdr:rowOff>
    </xdr:to>
    <xdr:pic>
      <xdr:nvPicPr>
        <xdr:cNvPr id="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19063" y="21228843"/>
          <a:ext cx="1061977" cy="107156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357187</xdr:colOff>
      <xdr:row>73</xdr:row>
      <xdr:rowOff>130970</xdr:rowOff>
    </xdr:from>
    <xdr:to>
      <xdr:col>17</xdr:col>
      <xdr:colOff>228984</xdr:colOff>
      <xdr:row>77</xdr:row>
      <xdr:rowOff>71438</xdr:rowOff>
    </xdr:to>
    <xdr:pic>
      <xdr:nvPicPr>
        <xdr:cNvPr id="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34587" y="23848220"/>
          <a:ext cx="805247" cy="711993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1107280</xdr:colOff>
      <xdr:row>77</xdr:row>
      <xdr:rowOff>119065</xdr:rowOff>
    </xdr:from>
    <xdr:to>
      <xdr:col>8</xdr:col>
      <xdr:colOff>369093</xdr:colOff>
      <xdr:row>81</xdr:row>
      <xdr:rowOff>95050</xdr:rowOff>
    </xdr:to>
    <xdr:pic>
      <xdr:nvPicPr>
        <xdr:cNvPr id="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41080" y="24607840"/>
          <a:ext cx="1776413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74</xdr:row>
      <xdr:rowOff>142874</xdr:rowOff>
    </xdr:from>
    <xdr:to>
      <xdr:col>15</xdr:col>
      <xdr:colOff>35718</xdr:colOff>
      <xdr:row>80</xdr:row>
      <xdr:rowOff>115534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963027" y="24050624"/>
          <a:ext cx="750091" cy="112518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345281</xdr:colOff>
      <xdr:row>23</xdr:row>
      <xdr:rowOff>11907</xdr:rowOff>
    </xdr:from>
    <xdr:to>
      <xdr:col>17</xdr:col>
      <xdr:colOff>217078</xdr:colOff>
      <xdr:row>27</xdr:row>
      <xdr:rowOff>178594</xdr:rowOff>
    </xdr:to>
    <xdr:pic>
      <xdr:nvPicPr>
        <xdr:cNvPr id="1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13156" y="9513095"/>
          <a:ext cx="800485" cy="940593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869155</xdr:colOff>
      <xdr:row>24</xdr:row>
      <xdr:rowOff>35721</xdr:rowOff>
    </xdr:from>
    <xdr:to>
      <xdr:col>8</xdr:col>
      <xdr:colOff>130968</xdr:colOff>
      <xdr:row>29</xdr:row>
      <xdr:rowOff>47425</xdr:rowOff>
    </xdr:to>
    <xdr:pic>
      <xdr:nvPicPr>
        <xdr:cNvPr id="16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95811" y="9727409"/>
          <a:ext cx="1774032" cy="97611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190503</xdr:colOff>
      <xdr:row>23</xdr:row>
      <xdr:rowOff>142875</xdr:rowOff>
    </xdr:from>
    <xdr:to>
      <xdr:col>13</xdr:col>
      <xdr:colOff>202407</xdr:colOff>
      <xdr:row>29</xdr:row>
      <xdr:rowOff>110139</xdr:rowOff>
    </xdr:to>
    <xdr:pic>
      <xdr:nvPicPr>
        <xdr:cNvPr id="1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155784" y="9644063"/>
          <a:ext cx="571498" cy="11221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83343</xdr:colOff>
      <xdr:row>0</xdr:row>
      <xdr:rowOff>0</xdr:rowOff>
    </xdr:from>
    <xdr:to>
      <xdr:col>23</xdr:col>
      <xdr:colOff>360800</xdr:colOff>
      <xdr:row>4</xdr:row>
      <xdr:rowOff>59531</xdr:rowOff>
    </xdr:to>
    <xdr:pic>
      <xdr:nvPicPr>
        <xdr:cNvPr id="1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394406" y="190500"/>
          <a:ext cx="1575238" cy="103584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107156</xdr:colOff>
      <xdr:row>0</xdr:row>
      <xdr:rowOff>11906</xdr:rowOff>
    </xdr:from>
    <xdr:to>
      <xdr:col>1</xdr:col>
      <xdr:colOff>789012</xdr:colOff>
      <xdr:row>3</xdr:row>
      <xdr:rowOff>166687</xdr:rowOff>
    </xdr:to>
    <xdr:pic>
      <xdr:nvPicPr>
        <xdr:cNvPr id="1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07156" y="392906"/>
          <a:ext cx="943794" cy="9048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59530</xdr:colOff>
      <xdr:row>51</xdr:row>
      <xdr:rowOff>2</xdr:rowOff>
    </xdr:from>
    <xdr:to>
      <xdr:col>1</xdr:col>
      <xdr:colOff>952498</xdr:colOff>
      <xdr:row>55</xdr:row>
      <xdr:rowOff>107158</xdr:rowOff>
    </xdr:to>
    <xdr:pic>
      <xdr:nvPicPr>
        <xdr:cNvPr id="2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59530" y="11144252"/>
          <a:ext cx="1154906" cy="11072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428626</xdr:colOff>
      <xdr:row>51</xdr:row>
      <xdr:rowOff>35719</xdr:rowOff>
    </xdr:from>
    <xdr:to>
      <xdr:col>23</xdr:col>
      <xdr:colOff>134583</xdr:colOff>
      <xdr:row>55</xdr:row>
      <xdr:rowOff>71438</xdr:rowOff>
    </xdr:to>
    <xdr:pic>
      <xdr:nvPicPr>
        <xdr:cNvPr id="2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168189" y="11179969"/>
          <a:ext cx="1575238" cy="1035844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357187</xdr:colOff>
      <xdr:row>91</xdr:row>
      <xdr:rowOff>130970</xdr:rowOff>
    </xdr:from>
    <xdr:to>
      <xdr:col>17</xdr:col>
      <xdr:colOff>228984</xdr:colOff>
      <xdr:row>95</xdr:row>
      <xdr:rowOff>71437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36968" y="24086345"/>
          <a:ext cx="800485" cy="714374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738186</xdr:colOff>
      <xdr:row>95</xdr:row>
      <xdr:rowOff>178596</xdr:rowOff>
    </xdr:from>
    <xdr:to>
      <xdr:col>11</xdr:col>
      <xdr:colOff>11905</xdr:colOff>
      <xdr:row>99</xdr:row>
      <xdr:rowOff>154581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631655" y="38278596"/>
          <a:ext cx="1774031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92</xdr:row>
      <xdr:rowOff>142874</xdr:rowOff>
    </xdr:from>
    <xdr:to>
      <xdr:col>15</xdr:col>
      <xdr:colOff>35718</xdr:colOff>
      <xdr:row>98</xdr:row>
      <xdr:rowOff>115533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965408" y="24288749"/>
          <a:ext cx="750091" cy="1127566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416718</xdr:colOff>
      <xdr:row>29</xdr:row>
      <xdr:rowOff>95251</xdr:rowOff>
    </xdr:from>
    <xdr:to>
      <xdr:col>17</xdr:col>
      <xdr:colOff>288515</xdr:colOff>
      <xdr:row>33</xdr:row>
      <xdr:rowOff>23813</xdr:rowOff>
    </xdr:to>
    <xdr:pic>
      <xdr:nvPicPr>
        <xdr:cNvPr id="1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96499" y="18299907"/>
          <a:ext cx="800485" cy="70246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488155</xdr:colOff>
      <xdr:row>32</xdr:row>
      <xdr:rowOff>95253</xdr:rowOff>
    </xdr:from>
    <xdr:to>
      <xdr:col>7</xdr:col>
      <xdr:colOff>130968</xdr:colOff>
      <xdr:row>36</xdr:row>
      <xdr:rowOff>71238</xdr:rowOff>
    </xdr:to>
    <xdr:pic>
      <xdr:nvPicPr>
        <xdr:cNvPr id="1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26718" y="16406816"/>
          <a:ext cx="1774031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29</xdr:row>
      <xdr:rowOff>142874</xdr:rowOff>
    </xdr:from>
    <xdr:to>
      <xdr:col>15</xdr:col>
      <xdr:colOff>35718</xdr:colOff>
      <xdr:row>35</xdr:row>
      <xdr:rowOff>103628</xdr:rowOff>
    </xdr:to>
    <xdr:pic>
      <xdr:nvPicPr>
        <xdr:cNvPr id="1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965408" y="22562343"/>
          <a:ext cx="750091" cy="112756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178594</xdr:colOff>
      <xdr:row>56</xdr:row>
      <xdr:rowOff>59531</xdr:rowOff>
    </xdr:from>
    <xdr:to>
      <xdr:col>1</xdr:col>
      <xdr:colOff>988219</xdr:colOff>
      <xdr:row>60</xdr:row>
      <xdr:rowOff>142874</xdr:rowOff>
    </xdr:to>
    <xdr:pic>
      <xdr:nvPicPr>
        <xdr:cNvPr id="1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78594" y="21955125"/>
          <a:ext cx="1083469" cy="1012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261937</xdr:colOff>
      <xdr:row>56</xdr:row>
      <xdr:rowOff>142875</xdr:rowOff>
    </xdr:from>
    <xdr:to>
      <xdr:col>23</xdr:col>
      <xdr:colOff>369093</xdr:colOff>
      <xdr:row>60</xdr:row>
      <xdr:rowOff>95568</xdr:rowOff>
    </xdr:to>
    <xdr:pic>
      <xdr:nvPicPr>
        <xdr:cNvPr id="2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584906" y="21978938"/>
          <a:ext cx="1404937" cy="8813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250031</xdr:colOff>
      <xdr:row>0</xdr:row>
      <xdr:rowOff>83344</xdr:rowOff>
    </xdr:from>
    <xdr:to>
      <xdr:col>23</xdr:col>
      <xdr:colOff>357187</xdr:colOff>
      <xdr:row>4</xdr:row>
      <xdr:rowOff>167006</xdr:rowOff>
    </xdr:to>
    <xdr:pic>
      <xdr:nvPicPr>
        <xdr:cNvPr id="2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573000" y="83344"/>
          <a:ext cx="1404937" cy="88138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166687</xdr:colOff>
      <xdr:row>0</xdr:row>
      <xdr:rowOff>83343</xdr:rowOff>
    </xdr:from>
    <xdr:to>
      <xdr:col>1</xdr:col>
      <xdr:colOff>892968</xdr:colOff>
      <xdr:row>4</xdr:row>
      <xdr:rowOff>153864</xdr:rowOff>
    </xdr:to>
    <xdr:pic>
      <xdr:nvPicPr>
        <xdr:cNvPr id="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6687" y="83343"/>
          <a:ext cx="1000125" cy="86824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357187</xdr:colOff>
      <xdr:row>135</xdr:row>
      <xdr:rowOff>130970</xdr:rowOff>
    </xdr:from>
    <xdr:to>
      <xdr:col>17</xdr:col>
      <xdr:colOff>228984</xdr:colOff>
      <xdr:row>139</xdr:row>
      <xdr:rowOff>71439</xdr:rowOff>
    </xdr:to>
    <xdr:pic>
      <xdr:nvPicPr>
        <xdr:cNvPr id="1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34587" y="23848220"/>
          <a:ext cx="805247" cy="711993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1107280</xdr:colOff>
      <xdr:row>139</xdr:row>
      <xdr:rowOff>119065</xdr:rowOff>
    </xdr:from>
    <xdr:to>
      <xdr:col>8</xdr:col>
      <xdr:colOff>332063</xdr:colOff>
      <xdr:row>143</xdr:row>
      <xdr:rowOff>95049</xdr:rowOff>
    </xdr:to>
    <xdr:pic>
      <xdr:nvPicPr>
        <xdr:cNvPr id="1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41080" y="24607840"/>
          <a:ext cx="1776413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136</xdr:row>
      <xdr:rowOff>142874</xdr:rowOff>
    </xdr:from>
    <xdr:to>
      <xdr:col>15</xdr:col>
      <xdr:colOff>35718</xdr:colOff>
      <xdr:row>142</xdr:row>
      <xdr:rowOff>115535</xdr:rowOff>
    </xdr:to>
    <xdr:pic>
      <xdr:nvPicPr>
        <xdr:cNvPr id="1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963027" y="24050624"/>
          <a:ext cx="750091" cy="1125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404815</xdr:colOff>
      <xdr:row>0</xdr:row>
      <xdr:rowOff>23812</xdr:rowOff>
    </xdr:from>
    <xdr:to>
      <xdr:col>23</xdr:col>
      <xdr:colOff>357188</xdr:colOff>
      <xdr:row>3</xdr:row>
      <xdr:rowOff>190285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739690" y="23812"/>
          <a:ext cx="1250154" cy="91656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142875</xdr:colOff>
      <xdr:row>0</xdr:row>
      <xdr:rowOff>35720</xdr:rowOff>
    </xdr:from>
    <xdr:to>
      <xdr:col>1</xdr:col>
      <xdr:colOff>773907</xdr:colOff>
      <xdr:row>3</xdr:row>
      <xdr:rowOff>216690</xdr:rowOff>
    </xdr:to>
    <xdr:pic>
      <xdr:nvPicPr>
        <xdr:cNvPr id="1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42875" y="35720"/>
          <a:ext cx="892970" cy="93106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357187</xdr:colOff>
      <xdr:row>27</xdr:row>
      <xdr:rowOff>130970</xdr:rowOff>
    </xdr:from>
    <xdr:to>
      <xdr:col>17</xdr:col>
      <xdr:colOff>228984</xdr:colOff>
      <xdr:row>31</xdr:row>
      <xdr:rowOff>59533</xdr:rowOff>
    </xdr:to>
    <xdr:pic>
      <xdr:nvPicPr>
        <xdr:cNvPr id="2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25062" y="36635533"/>
          <a:ext cx="824297" cy="7143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1107280</xdr:colOff>
      <xdr:row>31</xdr:row>
      <xdr:rowOff>119065</xdr:rowOff>
    </xdr:from>
    <xdr:to>
      <xdr:col>8</xdr:col>
      <xdr:colOff>332063</xdr:colOff>
      <xdr:row>35</xdr:row>
      <xdr:rowOff>95050</xdr:rowOff>
    </xdr:to>
    <xdr:pic>
      <xdr:nvPicPr>
        <xdr:cNvPr id="2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33936" y="37397534"/>
          <a:ext cx="1774032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28</xdr:row>
      <xdr:rowOff>142874</xdr:rowOff>
    </xdr:from>
    <xdr:to>
      <xdr:col>15</xdr:col>
      <xdr:colOff>35718</xdr:colOff>
      <xdr:row>34</xdr:row>
      <xdr:rowOff>103629</xdr:rowOff>
    </xdr:to>
    <xdr:pic>
      <xdr:nvPicPr>
        <xdr:cNvPr id="2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953502" y="36837937"/>
          <a:ext cx="750091" cy="11275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261940</xdr:colOff>
      <xdr:row>57</xdr:row>
      <xdr:rowOff>59531</xdr:rowOff>
    </xdr:from>
    <xdr:to>
      <xdr:col>23</xdr:col>
      <xdr:colOff>539397</xdr:colOff>
      <xdr:row>61</xdr:row>
      <xdr:rowOff>166687</xdr:rowOff>
    </xdr:to>
    <xdr:pic>
      <xdr:nvPicPr>
        <xdr:cNvPr id="2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2596815" y="23169562"/>
          <a:ext cx="1575238" cy="103584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142874</xdr:colOff>
      <xdr:row>57</xdr:row>
      <xdr:rowOff>35719</xdr:rowOff>
    </xdr:from>
    <xdr:to>
      <xdr:col>1</xdr:col>
      <xdr:colOff>942913</xdr:colOff>
      <xdr:row>61</xdr:row>
      <xdr:rowOff>166687</xdr:rowOff>
    </xdr:to>
    <xdr:pic>
      <xdr:nvPicPr>
        <xdr:cNvPr id="2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42874" y="23145750"/>
          <a:ext cx="1061977" cy="10596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261940</xdr:colOff>
      <xdr:row>110</xdr:row>
      <xdr:rowOff>59530</xdr:rowOff>
    </xdr:from>
    <xdr:to>
      <xdr:col>23</xdr:col>
      <xdr:colOff>539397</xdr:colOff>
      <xdr:row>114</xdr:row>
      <xdr:rowOff>119062</xdr:rowOff>
    </xdr:to>
    <xdr:pic>
      <xdr:nvPicPr>
        <xdr:cNvPr id="2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12596815" y="34754343"/>
          <a:ext cx="1575238" cy="98821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142874</xdr:colOff>
      <xdr:row>110</xdr:row>
      <xdr:rowOff>35719</xdr:rowOff>
    </xdr:from>
    <xdr:to>
      <xdr:col>1</xdr:col>
      <xdr:colOff>942913</xdr:colOff>
      <xdr:row>114</xdr:row>
      <xdr:rowOff>178594</xdr:rowOff>
    </xdr:to>
    <xdr:pic>
      <xdr:nvPicPr>
        <xdr:cNvPr id="3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42874" y="34730532"/>
          <a:ext cx="1061977" cy="107156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357187</xdr:colOff>
      <xdr:row>89</xdr:row>
      <xdr:rowOff>130970</xdr:rowOff>
    </xdr:from>
    <xdr:to>
      <xdr:col>17</xdr:col>
      <xdr:colOff>228984</xdr:colOff>
      <xdr:row>93</xdr:row>
      <xdr:rowOff>59533</xdr:rowOff>
    </xdr:to>
    <xdr:pic>
      <xdr:nvPicPr>
        <xdr:cNvPr id="3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25062" y="41969533"/>
          <a:ext cx="824297" cy="7143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1107280</xdr:colOff>
      <xdr:row>93</xdr:row>
      <xdr:rowOff>119065</xdr:rowOff>
    </xdr:from>
    <xdr:to>
      <xdr:col>8</xdr:col>
      <xdr:colOff>332063</xdr:colOff>
      <xdr:row>97</xdr:row>
      <xdr:rowOff>95050</xdr:rowOff>
    </xdr:to>
    <xdr:pic>
      <xdr:nvPicPr>
        <xdr:cNvPr id="3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33936" y="42731534"/>
          <a:ext cx="1774032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90</xdr:row>
      <xdr:rowOff>142874</xdr:rowOff>
    </xdr:from>
    <xdr:to>
      <xdr:col>15</xdr:col>
      <xdr:colOff>35718</xdr:colOff>
      <xdr:row>96</xdr:row>
      <xdr:rowOff>103629</xdr:rowOff>
    </xdr:to>
    <xdr:pic>
      <xdr:nvPicPr>
        <xdr:cNvPr id="33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953502" y="42171937"/>
          <a:ext cx="750091" cy="1127567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119063</xdr:rowOff>
    </xdr:from>
    <xdr:to>
      <xdr:col>2</xdr:col>
      <xdr:colOff>2321</xdr:colOff>
      <xdr:row>5</xdr:row>
      <xdr:rowOff>35719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119063"/>
          <a:ext cx="1061977" cy="11072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559593</xdr:colOff>
      <xdr:row>0</xdr:row>
      <xdr:rowOff>95250</xdr:rowOff>
    </xdr:from>
    <xdr:to>
      <xdr:col>23</xdr:col>
      <xdr:colOff>265550</xdr:colOff>
      <xdr:row>4</xdr:row>
      <xdr:rowOff>190500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275343" y="95250"/>
          <a:ext cx="1575238" cy="1035844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357187</xdr:colOff>
      <xdr:row>32</xdr:row>
      <xdr:rowOff>190501</xdr:rowOff>
    </xdr:from>
    <xdr:to>
      <xdr:col>17</xdr:col>
      <xdr:colOff>228984</xdr:colOff>
      <xdr:row>36</xdr:row>
      <xdr:rowOff>130969</xdr:rowOff>
    </xdr:to>
    <xdr:pic>
      <xdr:nvPicPr>
        <xdr:cNvPr id="1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977437" y="15263814"/>
          <a:ext cx="824297" cy="714374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95248</xdr:colOff>
      <xdr:row>33</xdr:row>
      <xdr:rowOff>119066</xdr:rowOff>
    </xdr:from>
    <xdr:to>
      <xdr:col>9</xdr:col>
      <xdr:colOff>130968</xdr:colOff>
      <xdr:row>37</xdr:row>
      <xdr:rowOff>214114</xdr:rowOff>
    </xdr:to>
    <xdr:pic>
      <xdr:nvPicPr>
        <xdr:cNvPr id="1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929186" y="15394785"/>
          <a:ext cx="1774032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190502</xdr:colOff>
      <xdr:row>32</xdr:row>
      <xdr:rowOff>154780</xdr:rowOff>
    </xdr:from>
    <xdr:to>
      <xdr:col>14</xdr:col>
      <xdr:colOff>369093</xdr:colOff>
      <xdr:row>38</xdr:row>
      <xdr:rowOff>175065</xdr:rowOff>
    </xdr:to>
    <xdr:pic>
      <xdr:nvPicPr>
        <xdr:cNvPr id="1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8667752" y="15228093"/>
          <a:ext cx="750091" cy="112756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51"/>
  <sheetViews>
    <sheetView view="pageBreakPreview" topLeftCell="A130" zoomScale="95" zoomScaleNormal="70" zoomScaleSheetLayoutView="95" workbookViewId="0">
      <selection activeCell="F102" sqref="A102:X103"/>
    </sheetView>
  </sheetViews>
  <sheetFormatPr defaultColWidth="9.140625" defaultRowHeight="15"/>
  <cols>
    <col min="1" max="1" width="3.42578125" style="8" customWidth="1"/>
    <col min="2" max="2" width="16.42578125" style="42" customWidth="1"/>
    <col min="3" max="3" width="22.7109375" style="8" customWidth="1"/>
    <col min="4" max="4" width="6.42578125" style="8" customWidth="1"/>
    <col min="5" max="5" width="6" style="8" customWidth="1"/>
    <col min="6" max="6" width="14.5703125" style="8" customWidth="1"/>
    <col min="7" max="7" width="14.7109375" style="8" customWidth="1"/>
    <col min="8" max="11" width="5.7109375" style="8" customWidth="1"/>
    <col min="12" max="12" width="8.7109375" style="8" customWidth="1"/>
    <col min="13" max="13" width="8.42578125" style="8" customWidth="1"/>
    <col min="14" max="15" width="8.5703125" style="8" customWidth="1"/>
    <col min="16" max="16" width="8.28515625" style="8" customWidth="1"/>
    <col min="17" max="20" width="5.7109375" style="8" customWidth="1"/>
    <col min="21" max="21" width="9.42578125" style="8" customWidth="1"/>
    <col min="22" max="22" width="8.7109375" style="8" customWidth="1"/>
    <col min="23" max="23" width="10.7109375" style="8" customWidth="1"/>
    <col min="24" max="24" width="8.28515625" style="8" customWidth="1"/>
    <col min="25" max="16384" width="9.140625" style="1"/>
  </cols>
  <sheetData>
    <row r="1" spans="1:27" ht="20.100000000000001" customHeight="1">
      <c r="A1" s="220" t="s">
        <v>68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</row>
    <row r="2" spans="1:27" ht="20.100000000000001" customHeight="1">
      <c r="A2" s="220" t="s">
        <v>255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</row>
    <row r="3" spans="1:27" ht="20.100000000000001" customHeight="1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</row>
    <row r="4" spans="1:27" ht="20.100000000000001" customHeight="1">
      <c r="B4" s="8"/>
      <c r="C4" s="9"/>
      <c r="D4" s="9"/>
    </row>
    <row r="5" spans="1:27" ht="20.100000000000001" customHeight="1" thickBot="1">
      <c r="A5" s="39"/>
      <c r="B5" s="154" t="s">
        <v>223</v>
      </c>
      <c r="C5" s="154"/>
      <c r="D5" s="154"/>
      <c r="E5" s="39"/>
      <c r="F5" s="39"/>
      <c r="G5" s="69"/>
      <c r="H5" s="39"/>
      <c r="I5" s="39"/>
      <c r="J5" s="39"/>
      <c r="K5" s="39"/>
      <c r="L5" s="39"/>
      <c r="M5" s="39"/>
      <c r="N5" s="39"/>
      <c r="O5" s="39"/>
      <c r="P5" s="39"/>
      <c r="Q5" s="39"/>
      <c r="R5" s="69" t="s">
        <v>69</v>
      </c>
      <c r="S5" s="39"/>
      <c r="T5" s="2"/>
      <c r="U5" s="39"/>
      <c r="V5" s="39"/>
      <c r="W5" s="39"/>
      <c r="X5" s="39"/>
    </row>
    <row r="6" spans="1:27" ht="20.100000000000001" customHeight="1" thickBot="1">
      <c r="A6" s="212" t="s">
        <v>109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4"/>
    </row>
    <row r="7" spans="1:27" ht="20.100000000000001" customHeight="1" thickBot="1">
      <c r="A7" s="226" t="s">
        <v>0</v>
      </c>
      <c r="B7" s="11" t="s">
        <v>2</v>
      </c>
      <c r="C7" s="226" t="s">
        <v>1</v>
      </c>
      <c r="D7" s="188" t="s">
        <v>28</v>
      </c>
      <c r="E7" s="180" t="s">
        <v>27</v>
      </c>
      <c r="F7" s="182" t="s">
        <v>17</v>
      </c>
      <c r="G7" s="184" t="s">
        <v>3</v>
      </c>
      <c r="H7" s="169" t="s">
        <v>37</v>
      </c>
      <c r="I7" s="170"/>
      <c r="J7" s="170"/>
      <c r="K7" s="171"/>
      <c r="L7" s="172" t="s">
        <v>32</v>
      </c>
      <c r="M7" s="172" t="s">
        <v>33</v>
      </c>
      <c r="N7" s="172" t="s">
        <v>34</v>
      </c>
      <c r="O7" s="186" t="s">
        <v>26</v>
      </c>
      <c r="P7" s="180" t="s">
        <v>31</v>
      </c>
      <c r="Q7" s="169" t="s">
        <v>38</v>
      </c>
      <c r="R7" s="170"/>
      <c r="S7" s="170"/>
      <c r="T7" s="171"/>
      <c r="U7" s="172" t="s">
        <v>30</v>
      </c>
      <c r="V7" s="172" t="s">
        <v>29</v>
      </c>
      <c r="W7" s="172" t="s">
        <v>35</v>
      </c>
      <c r="X7" s="172" t="s">
        <v>42</v>
      </c>
    </row>
    <row r="8" spans="1:27" ht="20.100000000000001" customHeight="1" thickBot="1">
      <c r="A8" s="210"/>
      <c r="B8" s="37" t="s">
        <v>16</v>
      </c>
      <c r="C8" s="226"/>
      <c r="D8" s="167"/>
      <c r="E8" s="181"/>
      <c r="F8" s="183"/>
      <c r="G8" s="185"/>
      <c r="H8" s="118" t="s">
        <v>19</v>
      </c>
      <c r="I8" s="118" t="s">
        <v>20</v>
      </c>
      <c r="J8" s="118" t="s">
        <v>21</v>
      </c>
      <c r="K8" s="118" t="s">
        <v>22</v>
      </c>
      <c r="L8" s="173" t="s">
        <v>11</v>
      </c>
      <c r="M8" s="173" t="s">
        <v>23</v>
      </c>
      <c r="N8" s="173" t="s">
        <v>24</v>
      </c>
      <c r="O8" s="187"/>
      <c r="P8" s="181" t="s">
        <v>25</v>
      </c>
      <c r="Q8" s="118" t="s">
        <v>5</v>
      </c>
      <c r="R8" s="118" t="s">
        <v>6</v>
      </c>
      <c r="S8" s="118" t="s">
        <v>7</v>
      </c>
      <c r="T8" s="118" t="s">
        <v>8</v>
      </c>
      <c r="U8" s="173" t="s">
        <v>10</v>
      </c>
      <c r="V8" s="173" t="s">
        <v>9</v>
      </c>
      <c r="W8" s="173" t="s">
        <v>12</v>
      </c>
      <c r="X8" s="173" t="s">
        <v>15</v>
      </c>
    </row>
    <row r="9" spans="1:27" s="113" customFormat="1" ht="20.100000000000001" customHeight="1" thickBot="1">
      <c r="A9" s="155">
        <v>1</v>
      </c>
      <c r="B9" s="158" t="s">
        <v>101</v>
      </c>
      <c r="C9" s="160" t="s">
        <v>76</v>
      </c>
      <c r="D9" s="162">
        <v>1999</v>
      </c>
      <c r="E9" s="162" t="s">
        <v>44</v>
      </c>
      <c r="F9" s="158" t="s">
        <v>156</v>
      </c>
      <c r="G9" s="3" t="s">
        <v>4</v>
      </c>
      <c r="H9" s="13">
        <v>9.1</v>
      </c>
      <c r="I9" s="14">
        <v>9.3000000000000007</v>
      </c>
      <c r="J9" s="15">
        <v>9</v>
      </c>
      <c r="K9" s="16">
        <v>9.1999999999999993</v>
      </c>
      <c r="L9" s="17">
        <v>0</v>
      </c>
      <c r="M9" s="18">
        <f>(H9+I9+J9+K9-MAX(H9:K9)-MIN(H9:K9))/2</f>
        <v>9.1499999999999968</v>
      </c>
      <c r="N9" s="47">
        <f>M9*2</f>
        <v>18.299999999999994</v>
      </c>
      <c r="O9" s="20">
        <v>93</v>
      </c>
      <c r="P9" s="51">
        <v>0.93</v>
      </c>
      <c r="Q9" s="13">
        <v>9</v>
      </c>
      <c r="R9" s="14">
        <v>8.9</v>
      </c>
      <c r="S9" s="15">
        <v>8.6</v>
      </c>
      <c r="T9" s="16">
        <v>9</v>
      </c>
      <c r="U9" s="18">
        <f>(Q9+R9+S9+T9-MAX(Q9:T9)-MIN(Q9:T9))/2</f>
        <v>8.9499999999999993</v>
      </c>
      <c r="V9" s="19">
        <v>0</v>
      </c>
      <c r="W9" s="52">
        <f>SUM(U9,N9,P9)-L9-V9</f>
        <v>28.179999999999993</v>
      </c>
      <c r="X9" s="175" t="str">
        <f>IF(M12&gt;=27,"МС","б\р")</f>
        <v>МС</v>
      </c>
    </row>
    <row r="10" spans="1:27" s="113" customFormat="1" ht="20.100000000000001" customHeight="1" thickBot="1">
      <c r="A10" s="156"/>
      <c r="B10" s="159"/>
      <c r="C10" s="161"/>
      <c r="D10" s="163"/>
      <c r="E10" s="163"/>
      <c r="F10" s="163"/>
      <c r="G10" s="4" t="s">
        <v>18</v>
      </c>
      <c r="H10" s="13">
        <v>8.6999999999999993</v>
      </c>
      <c r="I10" s="14">
        <v>8.8000000000000007</v>
      </c>
      <c r="J10" s="15">
        <v>8.8000000000000007</v>
      </c>
      <c r="K10" s="16">
        <v>8.8000000000000007</v>
      </c>
      <c r="L10" s="17">
        <v>0</v>
      </c>
      <c r="M10" s="18">
        <f t="shared" ref="M10:M11" si="0">(H10+I10+J10+K10-MAX(H10:K10)-MIN(H10:K10))/2</f>
        <v>8.8000000000000007</v>
      </c>
      <c r="N10" s="47">
        <f t="shared" ref="N10:N11" si="1">M10*2</f>
        <v>17.600000000000001</v>
      </c>
      <c r="O10" s="20">
        <v>80</v>
      </c>
      <c r="P10" s="51">
        <v>0.8</v>
      </c>
      <c r="Q10" s="13">
        <v>8.5</v>
      </c>
      <c r="R10" s="14">
        <v>8.8000000000000007</v>
      </c>
      <c r="S10" s="15">
        <v>8.5</v>
      </c>
      <c r="T10" s="16">
        <v>8.5</v>
      </c>
      <c r="U10" s="18">
        <f t="shared" ref="U10:U11" si="2">(Q10+R10+S10+T10-MAX(Q10:T10)-MIN(Q10:T10))/2</f>
        <v>8.4999999999999982</v>
      </c>
      <c r="V10" s="19">
        <v>0</v>
      </c>
      <c r="W10" s="52">
        <f t="shared" ref="W10:W11" si="3">SUM(U10,N10,P10)-L10-V10</f>
        <v>26.900000000000002</v>
      </c>
      <c r="X10" s="176"/>
    </row>
    <row r="11" spans="1:27" s="113" customFormat="1" ht="20.100000000000001" customHeight="1" thickBot="1">
      <c r="A11" s="156"/>
      <c r="B11" s="159"/>
      <c r="C11" s="161" t="s">
        <v>77</v>
      </c>
      <c r="D11" s="163">
        <v>2004</v>
      </c>
      <c r="E11" s="163" t="s">
        <v>60</v>
      </c>
      <c r="F11" s="163"/>
      <c r="G11" s="6" t="s">
        <v>39</v>
      </c>
      <c r="H11" s="13">
        <v>8.9</v>
      </c>
      <c r="I11" s="14">
        <v>9</v>
      </c>
      <c r="J11" s="15">
        <v>9.1</v>
      </c>
      <c r="K11" s="16">
        <v>9.1</v>
      </c>
      <c r="L11" s="17">
        <v>0</v>
      </c>
      <c r="M11" s="18">
        <f t="shared" si="0"/>
        <v>9.0500000000000007</v>
      </c>
      <c r="N11" s="47">
        <f t="shared" si="1"/>
        <v>18.100000000000001</v>
      </c>
      <c r="O11" s="20">
        <v>110</v>
      </c>
      <c r="P11" s="51">
        <v>1.1000000000000001</v>
      </c>
      <c r="Q11" s="13">
        <v>8.5</v>
      </c>
      <c r="R11" s="14">
        <v>8.1999999999999993</v>
      </c>
      <c r="S11" s="15">
        <v>8.6</v>
      </c>
      <c r="T11" s="16">
        <v>8.6</v>
      </c>
      <c r="U11" s="18">
        <f t="shared" si="2"/>
        <v>8.5499999999999989</v>
      </c>
      <c r="V11" s="19">
        <v>0</v>
      </c>
      <c r="W11" s="52">
        <f t="shared" si="3"/>
        <v>27.75</v>
      </c>
      <c r="X11" s="177"/>
    </row>
    <row r="12" spans="1:27" s="113" customFormat="1" ht="20.100000000000001" customHeight="1" thickBot="1">
      <c r="A12" s="157"/>
      <c r="B12" s="178"/>
      <c r="C12" s="179"/>
      <c r="D12" s="168"/>
      <c r="E12" s="168"/>
      <c r="F12" s="174"/>
      <c r="G12" s="195" t="s">
        <v>36</v>
      </c>
      <c r="H12" s="196"/>
      <c r="I12" s="196"/>
      <c r="J12" s="196"/>
      <c r="K12" s="196"/>
      <c r="L12" s="197"/>
      <c r="M12" s="25">
        <f>SUM(M9:M11)-L9-L10-L11</f>
        <v>26.999999999999996</v>
      </c>
      <c r="N12" s="26"/>
      <c r="O12" s="198" t="s">
        <v>40</v>
      </c>
      <c r="P12" s="199"/>
      <c r="Q12" s="199"/>
      <c r="R12" s="199"/>
      <c r="S12" s="199"/>
      <c r="T12" s="199"/>
      <c r="U12" s="199"/>
      <c r="V12" s="200"/>
      <c r="W12" s="45">
        <f>SUM(W9:W11)</f>
        <v>82.83</v>
      </c>
      <c r="X12" s="27">
        <f>M12</f>
        <v>26.999999999999996</v>
      </c>
    </row>
    <row r="13" spans="1:27" ht="20.100000000000001" customHeight="1" thickBot="1">
      <c r="A13" s="223" t="s">
        <v>46</v>
      </c>
      <c r="B13" s="224"/>
      <c r="C13" s="224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5"/>
      <c r="Y13" s="2"/>
      <c r="Z13" s="2"/>
      <c r="AA13" s="2"/>
    </row>
    <row r="14" spans="1:27" ht="15.75" customHeight="1" thickBot="1">
      <c r="A14" s="209" t="s">
        <v>0</v>
      </c>
      <c r="B14" s="10" t="s">
        <v>2</v>
      </c>
      <c r="C14" s="209" t="s">
        <v>1</v>
      </c>
      <c r="D14" s="166" t="s">
        <v>28</v>
      </c>
      <c r="E14" s="205" t="s">
        <v>27</v>
      </c>
      <c r="F14" s="221" t="s">
        <v>17</v>
      </c>
      <c r="G14" s="211" t="s">
        <v>3</v>
      </c>
      <c r="H14" s="202" t="s">
        <v>37</v>
      </c>
      <c r="I14" s="203"/>
      <c r="J14" s="203"/>
      <c r="K14" s="204"/>
      <c r="L14" s="201" t="s">
        <v>32</v>
      </c>
      <c r="M14" s="201" t="s">
        <v>33</v>
      </c>
      <c r="N14" s="201" t="s">
        <v>34</v>
      </c>
      <c r="O14" s="222" t="s">
        <v>26</v>
      </c>
      <c r="P14" s="205" t="s">
        <v>31</v>
      </c>
      <c r="Q14" s="202" t="s">
        <v>38</v>
      </c>
      <c r="R14" s="203"/>
      <c r="S14" s="203"/>
      <c r="T14" s="204"/>
      <c r="U14" s="201" t="s">
        <v>30</v>
      </c>
      <c r="V14" s="201" t="s">
        <v>29</v>
      </c>
      <c r="W14" s="201" t="s">
        <v>35</v>
      </c>
      <c r="X14" s="201" t="s">
        <v>42</v>
      </c>
    </row>
    <row r="15" spans="1:27" ht="15.75" thickBot="1">
      <c r="A15" s="210"/>
      <c r="B15" s="37" t="s">
        <v>16</v>
      </c>
      <c r="C15" s="226"/>
      <c r="D15" s="167"/>
      <c r="E15" s="181"/>
      <c r="F15" s="183"/>
      <c r="G15" s="185"/>
      <c r="H15" s="118" t="s">
        <v>19</v>
      </c>
      <c r="I15" s="118" t="s">
        <v>20</v>
      </c>
      <c r="J15" s="118" t="s">
        <v>21</v>
      </c>
      <c r="K15" s="118" t="s">
        <v>22</v>
      </c>
      <c r="L15" s="173" t="s">
        <v>11</v>
      </c>
      <c r="M15" s="173" t="s">
        <v>23</v>
      </c>
      <c r="N15" s="173" t="s">
        <v>24</v>
      </c>
      <c r="O15" s="187"/>
      <c r="P15" s="181" t="s">
        <v>25</v>
      </c>
      <c r="Q15" s="118" t="s">
        <v>5</v>
      </c>
      <c r="R15" s="118" t="s">
        <v>6</v>
      </c>
      <c r="S15" s="118" t="s">
        <v>7</v>
      </c>
      <c r="T15" s="118" t="s">
        <v>8</v>
      </c>
      <c r="U15" s="173" t="s">
        <v>10</v>
      </c>
      <c r="V15" s="173" t="s">
        <v>9</v>
      </c>
      <c r="W15" s="173" t="s">
        <v>12</v>
      </c>
      <c r="X15" s="173" t="s">
        <v>15</v>
      </c>
    </row>
    <row r="16" spans="1:27" s="113" customFormat="1" ht="15.75" customHeight="1" thickBot="1">
      <c r="A16" s="155">
        <v>1</v>
      </c>
      <c r="B16" s="164" t="s">
        <v>106</v>
      </c>
      <c r="C16" s="160" t="s">
        <v>80</v>
      </c>
      <c r="D16" s="162">
        <v>2005</v>
      </c>
      <c r="E16" s="162" t="s">
        <v>60</v>
      </c>
      <c r="F16" s="158" t="s">
        <v>151</v>
      </c>
      <c r="G16" s="3" t="s">
        <v>4</v>
      </c>
      <c r="H16" s="13">
        <v>9.1999999999999993</v>
      </c>
      <c r="I16" s="14">
        <v>9</v>
      </c>
      <c r="J16" s="15">
        <v>9.1999999999999993</v>
      </c>
      <c r="K16" s="16">
        <v>9.1999999999999993</v>
      </c>
      <c r="L16" s="17">
        <v>0</v>
      </c>
      <c r="M16" s="18">
        <f>(H16+I16+J16+K16-MAX(H16:K16)-MIN(H16:K16))/2</f>
        <v>9.1999999999999975</v>
      </c>
      <c r="N16" s="47">
        <f>M16*2</f>
        <v>18.399999999999995</v>
      </c>
      <c r="O16" s="20">
        <v>112</v>
      </c>
      <c r="P16" s="51">
        <v>1.1200000000000001</v>
      </c>
      <c r="Q16" s="13">
        <v>9</v>
      </c>
      <c r="R16" s="14">
        <v>9.3000000000000007</v>
      </c>
      <c r="S16" s="15">
        <v>9.3000000000000007</v>
      </c>
      <c r="T16" s="16">
        <v>9</v>
      </c>
      <c r="U16" s="18">
        <f>(Q16+R16+S16+T16-MAX(Q16:T16)-MIN(Q16:T16))/2</f>
        <v>9.15</v>
      </c>
      <c r="V16" s="19">
        <v>0.5</v>
      </c>
      <c r="W16" s="52">
        <f>SUM(U16,N16,P16)-L16-V16</f>
        <v>28.169999999999998</v>
      </c>
      <c r="X16" s="190" t="s">
        <v>44</v>
      </c>
    </row>
    <row r="17" spans="1:24" s="113" customFormat="1" ht="19.5" customHeight="1" thickBot="1">
      <c r="A17" s="156"/>
      <c r="B17" s="165"/>
      <c r="C17" s="161"/>
      <c r="D17" s="163"/>
      <c r="E17" s="163"/>
      <c r="F17" s="163"/>
      <c r="G17" s="4" t="s">
        <v>18</v>
      </c>
      <c r="H17" s="13">
        <v>9.3000000000000007</v>
      </c>
      <c r="I17" s="14">
        <v>9</v>
      </c>
      <c r="J17" s="15">
        <v>9</v>
      </c>
      <c r="K17" s="16">
        <v>9.4</v>
      </c>
      <c r="L17" s="17">
        <v>0</v>
      </c>
      <c r="M17" s="18">
        <f t="shared" ref="M17:M18" si="4">(H17+I17+J17+K17-MAX(H17:K17)-MIN(H17:K17))/2</f>
        <v>9.1500000000000021</v>
      </c>
      <c r="N17" s="47">
        <f t="shared" ref="N17:N18" si="5">M17*2</f>
        <v>18.300000000000004</v>
      </c>
      <c r="O17" s="20">
        <v>104</v>
      </c>
      <c r="P17" s="51">
        <v>1.04</v>
      </c>
      <c r="Q17" s="13">
        <v>9.1999999999999993</v>
      </c>
      <c r="R17" s="14">
        <v>9.3000000000000007</v>
      </c>
      <c r="S17" s="15">
        <v>9</v>
      </c>
      <c r="T17" s="16">
        <v>9.1999999999999993</v>
      </c>
      <c r="U17" s="18">
        <f t="shared" ref="U17:U18" si="6">(Q17+R17+S17+T17-MAX(Q17:T17)-MIN(Q17:T17))/2</f>
        <v>9.2000000000000011</v>
      </c>
      <c r="V17" s="19">
        <v>0.5</v>
      </c>
      <c r="W17" s="52">
        <f t="shared" ref="W17:W18" si="7">SUM(U17,N17,P17)-L17-V17</f>
        <v>28.040000000000006</v>
      </c>
      <c r="X17" s="191"/>
    </row>
    <row r="18" spans="1:24" s="113" customFormat="1" ht="20.25" thickBot="1">
      <c r="A18" s="156"/>
      <c r="B18" s="159" t="s">
        <v>107</v>
      </c>
      <c r="C18" s="161" t="s">
        <v>81</v>
      </c>
      <c r="D18" s="163">
        <v>2001</v>
      </c>
      <c r="E18" s="163" t="s">
        <v>60</v>
      </c>
      <c r="F18" s="163"/>
      <c r="G18" s="46" t="s">
        <v>39</v>
      </c>
      <c r="H18" s="13">
        <v>9</v>
      </c>
      <c r="I18" s="14">
        <v>8.8000000000000007</v>
      </c>
      <c r="J18" s="15">
        <v>9</v>
      </c>
      <c r="K18" s="16">
        <v>8.9</v>
      </c>
      <c r="L18" s="17">
        <v>0</v>
      </c>
      <c r="M18" s="18">
        <f t="shared" si="4"/>
        <v>8.9500000000000011</v>
      </c>
      <c r="N18" s="47">
        <f t="shared" si="5"/>
        <v>17.900000000000002</v>
      </c>
      <c r="O18" s="20">
        <v>130</v>
      </c>
      <c r="P18" s="51">
        <v>1.3</v>
      </c>
      <c r="Q18" s="13">
        <v>9.3000000000000007</v>
      </c>
      <c r="R18" s="14">
        <v>9.3000000000000007</v>
      </c>
      <c r="S18" s="15">
        <v>9.1999999999999993</v>
      </c>
      <c r="T18" s="16">
        <v>9.1999999999999993</v>
      </c>
      <c r="U18" s="18">
        <f t="shared" si="6"/>
        <v>9.25</v>
      </c>
      <c r="V18" s="19">
        <v>0.5</v>
      </c>
      <c r="W18" s="52">
        <f t="shared" si="7"/>
        <v>27.950000000000003</v>
      </c>
      <c r="X18" s="192"/>
    </row>
    <row r="19" spans="1:24" s="113" customFormat="1" ht="15.75" thickBot="1">
      <c r="A19" s="157"/>
      <c r="B19" s="178"/>
      <c r="C19" s="179"/>
      <c r="D19" s="167"/>
      <c r="E19" s="167"/>
      <c r="F19" s="174"/>
      <c r="G19" s="195" t="s">
        <v>36</v>
      </c>
      <c r="H19" s="196"/>
      <c r="I19" s="196"/>
      <c r="J19" s="196"/>
      <c r="K19" s="196"/>
      <c r="L19" s="197"/>
      <c r="M19" s="25">
        <f>SUM(M16:M18)-L16-L17-L18</f>
        <v>27.300000000000004</v>
      </c>
      <c r="N19" s="26"/>
      <c r="O19" s="198" t="s">
        <v>40</v>
      </c>
      <c r="P19" s="199"/>
      <c r="Q19" s="199"/>
      <c r="R19" s="199"/>
      <c r="S19" s="199"/>
      <c r="T19" s="199"/>
      <c r="U19" s="199"/>
      <c r="V19" s="200"/>
      <c r="W19" s="45">
        <f>SUM(W16:W18)</f>
        <v>84.160000000000011</v>
      </c>
      <c r="X19" s="70">
        <f>M19</f>
        <v>27.300000000000004</v>
      </c>
    </row>
    <row r="20" spans="1:24" s="113" customFormat="1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s="113" customFormat="1" ht="21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s="113" customForma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s="113" customForma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>
      <c r="A24" s="38"/>
      <c r="B24" s="59"/>
      <c r="C24" s="72"/>
      <c r="D24" s="39"/>
      <c r="E24" s="39"/>
      <c r="F24" s="57"/>
      <c r="G24" s="40"/>
      <c r="H24" s="40"/>
      <c r="I24" s="40"/>
      <c r="J24" s="40"/>
      <c r="K24" s="40"/>
      <c r="L24" s="40"/>
      <c r="M24" s="28"/>
      <c r="N24" s="29"/>
      <c r="O24" s="41"/>
      <c r="P24" s="41"/>
      <c r="Q24" s="41"/>
      <c r="R24" s="41"/>
      <c r="S24" s="41"/>
      <c r="T24" s="41"/>
      <c r="U24" s="41"/>
      <c r="V24" s="41"/>
      <c r="W24" s="30"/>
      <c r="X24" s="31"/>
    </row>
    <row r="25" spans="1:24">
      <c r="A25" s="38"/>
      <c r="B25" s="59"/>
      <c r="C25" s="57"/>
      <c r="D25" s="57"/>
      <c r="E25" s="57"/>
      <c r="F25" s="57"/>
      <c r="G25" s="40"/>
      <c r="H25" s="40"/>
      <c r="I25" s="40"/>
      <c r="J25" s="40"/>
      <c r="K25" s="40"/>
      <c r="L25" s="40"/>
      <c r="M25" s="28"/>
      <c r="N25" s="29"/>
      <c r="O25" s="41"/>
      <c r="P25" s="41"/>
      <c r="Q25" s="41"/>
      <c r="R25" s="41"/>
      <c r="S25" s="41"/>
      <c r="T25" s="41"/>
      <c r="U25" s="41"/>
      <c r="V25" s="41"/>
      <c r="W25" s="30"/>
      <c r="X25" s="31"/>
    </row>
    <row r="26" spans="1:24">
      <c r="A26" s="38"/>
      <c r="B26" s="49"/>
      <c r="C26" s="189" t="s">
        <v>41</v>
      </c>
      <c r="D26" s="189"/>
      <c r="E26" s="189"/>
      <c r="F26" s="189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67"/>
      <c r="S26" s="33"/>
      <c r="T26" s="116" t="s">
        <v>71</v>
      </c>
      <c r="U26" s="116"/>
      <c r="V26" s="50"/>
      <c r="W26" s="30"/>
      <c r="X26" s="31"/>
    </row>
    <row r="27" spans="1:24">
      <c r="A27" s="38"/>
      <c r="B27" s="49"/>
      <c r="C27" s="119" t="s">
        <v>75</v>
      </c>
      <c r="D27" s="33"/>
      <c r="E27" s="33"/>
      <c r="F27" s="67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67"/>
      <c r="S27" s="33"/>
      <c r="T27" s="116" t="s">
        <v>45</v>
      </c>
      <c r="U27" s="116"/>
      <c r="V27" s="50"/>
      <c r="W27" s="30"/>
      <c r="X27" s="31"/>
    </row>
    <row r="28" spans="1:24" ht="15.75">
      <c r="A28" s="38"/>
      <c r="B28" s="49"/>
      <c r="C28" s="119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67"/>
      <c r="S28" s="33"/>
      <c r="T28" s="117"/>
      <c r="U28" s="117"/>
      <c r="V28" s="50"/>
      <c r="W28" s="30"/>
      <c r="X28" s="31"/>
    </row>
    <row r="29" spans="1:24">
      <c r="A29" s="38"/>
      <c r="B29" s="49"/>
      <c r="C29" s="189" t="s">
        <v>13</v>
      </c>
      <c r="D29" s="189"/>
      <c r="E29" s="189"/>
      <c r="F29" s="189"/>
      <c r="G29" s="189"/>
      <c r="H29" s="189"/>
      <c r="I29" s="33"/>
      <c r="J29" s="33"/>
      <c r="K29" s="33"/>
      <c r="L29" s="67"/>
      <c r="M29" s="33"/>
      <c r="N29" s="33"/>
      <c r="O29" s="33"/>
      <c r="P29" s="33"/>
      <c r="Q29" s="33"/>
      <c r="R29" s="33"/>
      <c r="S29" s="33"/>
      <c r="T29" s="116" t="s">
        <v>70</v>
      </c>
      <c r="U29" s="116"/>
      <c r="V29" s="50"/>
      <c r="W29" s="30"/>
      <c r="X29" s="31"/>
    </row>
    <row r="30" spans="1:24">
      <c r="A30" s="38"/>
      <c r="B30" s="49"/>
      <c r="C30" s="119" t="s">
        <v>74</v>
      </c>
      <c r="D30" s="119"/>
      <c r="E30" s="119"/>
      <c r="F30" s="33"/>
      <c r="G30" s="33"/>
      <c r="H30" s="33"/>
      <c r="I30" s="33"/>
      <c r="J30" s="33"/>
      <c r="K30" s="33"/>
      <c r="L30" s="67"/>
      <c r="M30" s="33"/>
      <c r="N30" s="33"/>
      <c r="O30" s="33"/>
      <c r="P30" s="33"/>
      <c r="Q30" s="33"/>
      <c r="R30" s="33"/>
      <c r="S30" s="33"/>
      <c r="T30" s="116" t="s">
        <v>61</v>
      </c>
      <c r="U30" s="116"/>
      <c r="V30" s="50"/>
      <c r="W30" s="30"/>
      <c r="X30" s="31"/>
    </row>
    <row r="31" spans="1:24">
      <c r="A31" s="38"/>
      <c r="B31" s="49"/>
      <c r="C31" s="67"/>
      <c r="D31" s="67"/>
      <c r="E31" s="67"/>
      <c r="F31" s="67"/>
      <c r="G31" s="67"/>
      <c r="H31" s="67"/>
      <c r="I31" s="67"/>
      <c r="J31" s="67"/>
      <c r="K31" s="67"/>
      <c r="L31" s="68"/>
      <c r="M31" s="68"/>
      <c r="N31" s="68"/>
      <c r="O31" s="68"/>
      <c r="P31" s="68"/>
      <c r="Q31" s="68"/>
      <c r="R31" s="68"/>
      <c r="S31" s="68"/>
      <c r="T31" s="116"/>
      <c r="U31" s="116"/>
      <c r="V31" s="50"/>
      <c r="W31" s="30"/>
      <c r="X31" s="31"/>
    </row>
    <row r="32" spans="1:24">
      <c r="A32" s="38"/>
      <c r="B32" s="49"/>
      <c r="C32" s="189" t="s">
        <v>14</v>
      </c>
      <c r="D32" s="189"/>
      <c r="E32" s="189"/>
      <c r="F32" s="189"/>
      <c r="G32" s="189"/>
      <c r="H32" s="189"/>
      <c r="I32" s="66"/>
      <c r="J32" s="58"/>
      <c r="K32" s="58"/>
      <c r="L32" s="58"/>
      <c r="M32" s="58"/>
      <c r="N32" s="58"/>
      <c r="O32" s="58"/>
      <c r="P32" s="58"/>
      <c r="Q32" s="67"/>
      <c r="R32" s="33"/>
      <c r="S32" s="33"/>
      <c r="T32" s="116" t="s">
        <v>72</v>
      </c>
      <c r="U32" s="116"/>
      <c r="V32" s="50"/>
      <c r="W32" s="30"/>
      <c r="X32" s="31"/>
    </row>
    <row r="33" spans="1:24">
      <c r="A33" s="38"/>
      <c r="B33" s="49"/>
      <c r="C33" s="119" t="s">
        <v>74</v>
      </c>
      <c r="D33" s="119"/>
      <c r="E33" s="119"/>
      <c r="F33" s="33"/>
      <c r="G33" s="33"/>
      <c r="H33" s="33"/>
      <c r="I33" s="66"/>
      <c r="J33" s="58"/>
      <c r="K33" s="58"/>
      <c r="L33" s="58"/>
      <c r="M33" s="58"/>
      <c r="N33" s="58"/>
      <c r="O33" s="58"/>
      <c r="P33" s="58"/>
      <c r="Q33" s="67"/>
      <c r="R33" s="33"/>
      <c r="S33" s="33"/>
      <c r="T33" s="116" t="s">
        <v>73</v>
      </c>
      <c r="U33" s="116"/>
      <c r="V33" s="50"/>
      <c r="W33" s="30"/>
      <c r="X33" s="31"/>
    </row>
    <row r="34" spans="1:24">
      <c r="A34" s="38"/>
      <c r="B34" s="59"/>
      <c r="C34" s="57"/>
      <c r="D34" s="57"/>
      <c r="E34" s="57"/>
      <c r="F34" s="57"/>
      <c r="G34" s="40"/>
      <c r="H34" s="40"/>
      <c r="I34" s="40"/>
      <c r="J34" s="40"/>
      <c r="K34" s="40"/>
      <c r="L34" s="40"/>
      <c r="M34" s="28"/>
      <c r="N34" s="29"/>
      <c r="O34" s="41"/>
      <c r="P34" s="41"/>
      <c r="Q34" s="41"/>
      <c r="R34" s="41"/>
      <c r="S34" s="41"/>
      <c r="T34" s="41"/>
      <c r="U34" s="41"/>
      <c r="V34" s="41"/>
      <c r="W34" s="30"/>
      <c r="X34" s="31"/>
    </row>
    <row r="35" spans="1:24">
      <c r="A35" s="38"/>
      <c r="B35" s="59"/>
      <c r="C35" s="57"/>
      <c r="D35" s="57"/>
      <c r="E35" s="57"/>
      <c r="F35" s="57"/>
      <c r="G35" s="40"/>
      <c r="H35" s="40"/>
      <c r="I35" s="40"/>
      <c r="J35" s="40"/>
      <c r="K35" s="40"/>
      <c r="L35" s="40"/>
      <c r="M35" s="28"/>
      <c r="N35" s="29"/>
      <c r="O35" s="41"/>
      <c r="P35" s="41"/>
      <c r="Q35" s="41"/>
      <c r="R35" s="41"/>
      <c r="S35" s="41"/>
      <c r="T35" s="41"/>
      <c r="U35" s="41"/>
      <c r="V35" s="41"/>
      <c r="W35" s="30"/>
      <c r="X35" s="31"/>
    </row>
    <row r="36" spans="1:24">
      <c r="A36" s="38"/>
      <c r="B36" s="59"/>
      <c r="C36" s="57"/>
      <c r="D36" s="57"/>
      <c r="E36" s="57"/>
      <c r="F36" s="57"/>
      <c r="G36" s="40"/>
      <c r="H36" s="40"/>
      <c r="I36" s="40"/>
      <c r="J36" s="40"/>
      <c r="K36" s="40"/>
      <c r="L36" s="40"/>
      <c r="M36" s="28"/>
      <c r="N36" s="29"/>
      <c r="O36" s="41"/>
      <c r="P36" s="41"/>
      <c r="Q36" s="41"/>
      <c r="R36" s="41"/>
      <c r="S36" s="41"/>
      <c r="T36" s="41"/>
      <c r="U36" s="41"/>
      <c r="V36" s="41"/>
      <c r="W36" s="30"/>
      <c r="X36" s="31"/>
    </row>
    <row r="37" spans="1:24">
      <c r="A37" s="38"/>
      <c r="B37" s="59"/>
      <c r="C37" s="57"/>
      <c r="D37" s="57"/>
      <c r="E37" s="57"/>
      <c r="F37" s="57"/>
      <c r="G37" s="40"/>
      <c r="H37" s="40"/>
      <c r="I37" s="40"/>
      <c r="J37" s="40"/>
      <c r="K37" s="40"/>
      <c r="L37" s="40"/>
      <c r="M37" s="28"/>
      <c r="N37" s="29"/>
      <c r="O37" s="41"/>
      <c r="P37" s="41"/>
      <c r="Q37" s="41"/>
      <c r="R37" s="41"/>
      <c r="S37" s="41"/>
      <c r="T37" s="41"/>
      <c r="U37" s="41"/>
      <c r="V37" s="41"/>
      <c r="W37" s="30"/>
      <c r="X37" s="31"/>
    </row>
    <row r="38" spans="1:24">
      <c r="A38" s="38"/>
      <c r="B38" s="59"/>
      <c r="C38" s="57"/>
      <c r="D38" s="57"/>
      <c r="E38" s="57"/>
      <c r="F38" s="57"/>
      <c r="G38" s="40"/>
      <c r="H38" s="40"/>
      <c r="I38" s="40"/>
      <c r="J38" s="40"/>
      <c r="K38" s="40"/>
      <c r="L38" s="40"/>
      <c r="M38" s="28"/>
      <c r="N38" s="29"/>
      <c r="O38" s="41"/>
      <c r="P38" s="41"/>
      <c r="Q38" s="41"/>
      <c r="R38" s="41"/>
      <c r="S38" s="41"/>
      <c r="T38" s="41"/>
      <c r="U38" s="41"/>
      <c r="V38" s="41"/>
      <c r="W38" s="30"/>
      <c r="X38" s="31"/>
    </row>
    <row r="39" spans="1:24">
      <c r="A39" s="38"/>
      <c r="B39" s="59"/>
      <c r="C39" s="57"/>
      <c r="D39" s="57"/>
      <c r="E39" s="57"/>
      <c r="F39" s="57"/>
      <c r="G39" s="40"/>
      <c r="H39" s="40"/>
      <c r="I39" s="40"/>
      <c r="J39" s="40"/>
      <c r="K39" s="40"/>
      <c r="L39" s="40"/>
      <c r="M39" s="28"/>
      <c r="N39" s="29"/>
      <c r="O39" s="41"/>
      <c r="P39" s="41"/>
      <c r="Q39" s="41"/>
      <c r="R39" s="41"/>
      <c r="S39" s="41"/>
      <c r="T39" s="41"/>
      <c r="U39" s="41"/>
      <c r="V39" s="41"/>
      <c r="W39" s="30"/>
      <c r="X39" s="31"/>
    </row>
    <row r="40" spans="1:24">
      <c r="A40" s="38"/>
      <c r="B40" s="59"/>
      <c r="C40" s="57"/>
      <c r="D40" s="57"/>
      <c r="E40" s="57"/>
      <c r="F40" s="57"/>
      <c r="G40" s="40"/>
      <c r="H40" s="40"/>
      <c r="I40" s="40"/>
      <c r="J40" s="40"/>
      <c r="K40" s="40"/>
      <c r="L40" s="40"/>
      <c r="M40" s="28"/>
      <c r="N40" s="29"/>
      <c r="O40" s="41"/>
      <c r="P40" s="41"/>
      <c r="Q40" s="41"/>
      <c r="R40" s="41"/>
      <c r="S40" s="41"/>
      <c r="T40" s="41"/>
      <c r="U40" s="41"/>
      <c r="V40" s="41"/>
      <c r="W40" s="30"/>
      <c r="X40" s="31"/>
    </row>
    <row r="41" spans="1:24">
      <c r="A41" s="38"/>
      <c r="B41" s="59"/>
      <c r="C41" s="57"/>
      <c r="D41" s="57"/>
      <c r="E41" s="57"/>
      <c r="F41" s="57"/>
      <c r="G41" s="40"/>
      <c r="H41" s="40"/>
      <c r="I41" s="40"/>
      <c r="J41" s="40"/>
      <c r="K41" s="40"/>
      <c r="L41" s="40"/>
      <c r="M41" s="28"/>
      <c r="N41" s="29"/>
      <c r="O41" s="41"/>
      <c r="P41" s="41"/>
      <c r="Q41" s="41"/>
      <c r="R41" s="41"/>
      <c r="S41" s="41"/>
      <c r="T41" s="41"/>
      <c r="U41" s="41"/>
      <c r="V41" s="41"/>
      <c r="W41" s="30"/>
      <c r="X41" s="31"/>
    </row>
    <row r="42" spans="1:24">
      <c r="A42" s="38"/>
      <c r="B42" s="59"/>
      <c r="C42" s="57"/>
      <c r="D42" s="57"/>
      <c r="E42" s="57"/>
      <c r="F42" s="57"/>
      <c r="G42" s="40"/>
      <c r="H42" s="40"/>
      <c r="I42" s="40"/>
      <c r="J42" s="40"/>
      <c r="K42" s="40"/>
      <c r="L42" s="40"/>
      <c r="M42" s="28"/>
      <c r="N42" s="29"/>
      <c r="O42" s="41"/>
      <c r="P42" s="41"/>
      <c r="Q42" s="41"/>
      <c r="R42" s="41"/>
      <c r="S42" s="41"/>
      <c r="T42" s="41"/>
      <c r="U42" s="41"/>
      <c r="V42" s="41"/>
      <c r="W42" s="30"/>
      <c r="X42" s="31"/>
    </row>
    <row r="43" spans="1:24">
      <c r="A43" s="38"/>
      <c r="B43" s="59"/>
      <c r="C43" s="57"/>
      <c r="D43" s="57"/>
      <c r="E43" s="57"/>
      <c r="F43" s="57"/>
      <c r="G43" s="40"/>
      <c r="H43" s="40"/>
      <c r="I43" s="40"/>
      <c r="J43" s="40"/>
      <c r="K43" s="40"/>
      <c r="L43" s="40"/>
      <c r="M43" s="28"/>
      <c r="N43" s="29"/>
      <c r="O43" s="41"/>
      <c r="P43" s="41"/>
      <c r="Q43" s="41"/>
      <c r="R43" s="41"/>
      <c r="S43" s="41"/>
      <c r="T43" s="41"/>
      <c r="U43" s="41"/>
      <c r="V43" s="41"/>
      <c r="W43" s="30"/>
      <c r="X43" s="31"/>
    </row>
    <row r="44" spans="1:24">
      <c r="A44" s="38"/>
      <c r="B44" s="59"/>
      <c r="C44" s="57"/>
      <c r="D44" s="57"/>
      <c r="E44" s="57"/>
      <c r="F44" s="57"/>
      <c r="G44" s="40"/>
      <c r="H44" s="40"/>
      <c r="I44" s="40"/>
      <c r="J44" s="40"/>
      <c r="K44" s="40"/>
      <c r="L44" s="40"/>
      <c r="M44" s="28"/>
      <c r="N44" s="29"/>
      <c r="O44" s="41"/>
      <c r="P44" s="41"/>
      <c r="Q44" s="41"/>
      <c r="R44" s="41"/>
      <c r="S44" s="41"/>
      <c r="T44" s="41"/>
      <c r="U44" s="41"/>
      <c r="V44" s="41"/>
      <c r="W44" s="30"/>
      <c r="X44" s="31"/>
    </row>
    <row r="45" spans="1:24">
      <c r="A45" s="38"/>
      <c r="B45" s="59"/>
      <c r="C45" s="57"/>
      <c r="D45" s="57"/>
      <c r="E45" s="57"/>
      <c r="F45" s="57"/>
      <c r="G45" s="40"/>
      <c r="H45" s="40"/>
      <c r="I45" s="40"/>
      <c r="J45" s="40"/>
      <c r="K45" s="40"/>
      <c r="L45" s="40"/>
      <c r="M45" s="28"/>
      <c r="N45" s="29"/>
      <c r="O45" s="41"/>
      <c r="P45" s="41"/>
      <c r="Q45" s="41"/>
      <c r="R45" s="41"/>
      <c r="S45" s="41"/>
      <c r="T45" s="41"/>
      <c r="U45" s="41"/>
      <c r="V45" s="41"/>
      <c r="W45" s="30"/>
      <c r="X45" s="31"/>
    </row>
    <row r="46" spans="1:24">
      <c r="A46" s="38"/>
      <c r="B46" s="59"/>
      <c r="C46" s="57"/>
      <c r="D46" s="57"/>
      <c r="E46" s="57"/>
      <c r="F46" s="57"/>
      <c r="G46" s="40"/>
      <c r="H46" s="40"/>
      <c r="I46" s="40"/>
      <c r="J46" s="40"/>
      <c r="K46" s="40"/>
      <c r="L46" s="40"/>
      <c r="M46" s="28"/>
      <c r="N46" s="29"/>
      <c r="O46" s="41"/>
      <c r="P46" s="41"/>
      <c r="Q46" s="41"/>
      <c r="R46" s="41"/>
      <c r="S46" s="41"/>
      <c r="T46" s="41"/>
      <c r="U46" s="41"/>
      <c r="V46" s="41"/>
      <c r="W46" s="30"/>
      <c r="X46" s="31"/>
    </row>
    <row r="47" spans="1:24">
      <c r="A47" s="38"/>
      <c r="B47" s="59"/>
      <c r="C47" s="57"/>
      <c r="D47" s="57"/>
      <c r="E47" s="57"/>
      <c r="F47" s="57"/>
      <c r="G47" s="40"/>
      <c r="H47" s="40"/>
      <c r="I47" s="40"/>
      <c r="J47" s="40"/>
      <c r="K47" s="40"/>
      <c r="L47" s="40"/>
      <c r="M47" s="28"/>
      <c r="N47" s="29"/>
      <c r="O47" s="41"/>
      <c r="P47" s="41"/>
      <c r="Q47" s="41"/>
      <c r="R47" s="41"/>
      <c r="S47" s="41"/>
      <c r="T47" s="41"/>
      <c r="U47" s="41"/>
      <c r="V47" s="41"/>
      <c r="W47" s="30"/>
      <c r="X47" s="31"/>
    </row>
    <row r="48" spans="1:24">
      <c r="A48" s="38"/>
      <c r="B48" s="59"/>
      <c r="C48" s="57"/>
      <c r="D48" s="57"/>
      <c r="E48" s="57"/>
      <c r="F48" s="57"/>
      <c r="G48" s="40"/>
      <c r="H48" s="40"/>
      <c r="I48" s="40"/>
      <c r="J48" s="40"/>
      <c r="K48" s="40"/>
      <c r="L48" s="40"/>
      <c r="M48" s="28"/>
      <c r="N48" s="29"/>
      <c r="O48" s="41"/>
      <c r="P48" s="41"/>
      <c r="Q48" s="41"/>
      <c r="R48" s="41"/>
      <c r="S48" s="41"/>
      <c r="T48" s="41"/>
      <c r="U48" s="41"/>
      <c r="V48" s="41"/>
      <c r="W48" s="30"/>
      <c r="X48" s="31"/>
    </row>
    <row r="49" spans="1:27">
      <c r="A49" s="38"/>
      <c r="B49" s="59"/>
      <c r="C49" s="57"/>
      <c r="D49" s="57"/>
      <c r="E49" s="57"/>
      <c r="F49" s="57"/>
      <c r="G49" s="40"/>
      <c r="H49" s="40"/>
      <c r="I49" s="40"/>
      <c r="J49" s="40"/>
      <c r="K49" s="40"/>
      <c r="L49" s="40"/>
      <c r="M49" s="28"/>
      <c r="N49" s="29"/>
      <c r="O49" s="41"/>
      <c r="P49" s="41"/>
      <c r="Q49" s="41"/>
      <c r="R49" s="41"/>
      <c r="S49" s="41"/>
      <c r="T49" s="41"/>
      <c r="U49" s="41"/>
      <c r="V49" s="41"/>
      <c r="W49" s="30"/>
      <c r="X49" s="31"/>
    </row>
    <row r="50" spans="1:27">
      <c r="A50" s="38"/>
      <c r="B50" s="59"/>
      <c r="C50" s="57"/>
      <c r="D50" s="57"/>
      <c r="E50" s="57"/>
      <c r="F50" s="57"/>
      <c r="G50" s="40"/>
      <c r="H50" s="40"/>
      <c r="I50" s="40"/>
      <c r="J50" s="40"/>
      <c r="K50" s="40"/>
      <c r="L50" s="40"/>
      <c r="M50" s="28"/>
      <c r="N50" s="29"/>
      <c r="O50" s="41"/>
      <c r="P50" s="41"/>
      <c r="Q50" s="41"/>
      <c r="R50" s="41"/>
      <c r="S50" s="41"/>
      <c r="T50" s="41"/>
      <c r="U50" s="41"/>
      <c r="V50" s="41"/>
      <c r="W50" s="30"/>
      <c r="X50" s="31"/>
    </row>
    <row r="51" spans="1:27">
      <c r="A51" s="38"/>
      <c r="B51" s="59"/>
      <c r="C51" s="57"/>
      <c r="D51" s="57"/>
      <c r="E51" s="57"/>
      <c r="F51" s="57"/>
      <c r="G51" s="40"/>
      <c r="H51" s="40"/>
      <c r="I51" s="40"/>
      <c r="J51" s="40"/>
      <c r="K51" s="40"/>
      <c r="L51" s="40"/>
      <c r="M51" s="28"/>
      <c r="N51" s="29"/>
      <c r="O51" s="41"/>
      <c r="P51" s="41"/>
      <c r="Q51" s="41"/>
      <c r="R51" s="41"/>
      <c r="S51" s="41"/>
      <c r="T51" s="41"/>
      <c r="U51" s="41"/>
      <c r="V51" s="41"/>
      <c r="W51" s="30"/>
      <c r="X51" s="31"/>
    </row>
    <row r="52" spans="1:27">
      <c r="A52" s="38"/>
      <c r="B52" s="59"/>
      <c r="C52" s="57"/>
      <c r="D52" s="57"/>
      <c r="E52" s="57"/>
      <c r="F52" s="57"/>
      <c r="G52" s="40"/>
      <c r="H52" s="40"/>
      <c r="I52" s="40"/>
      <c r="J52" s="40"/>
      <c r="K52" s="40"/>
      <c r="L52" s="40"/>
      <c r="M52" s="28"/>
      <c r="N52" s="29"/>
      <c r="O52" s="41"/>
      <c r="P52" s="41"/>
      <c r="Q52" s="41"/>
      <c r="R52" s="41"/>
      <c r="S52" s="41"/>
      <c r="T52" s="41"/>
      <c r="U52" s="41"/>
      <c r="V52" s="41"/>
      <c r="W52" s="30"/>
      <c r="X52" s="31"/>
    </row>
    <row r="53" spans="1:27" ht="20.25">
      <c r="A53" s="219" t="s">
        <v>68</v>
      </c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</row>
    <row r="54" spans="1:27" ht="20.25">
      <c r="A54" s="220" t="s">
        <v>255</v>
      </c>
      <c r="B54" s="220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</row>
    <row r="55" spans="1:27" ht="20.25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</row>
    <row r="56" spans="1:27" ht="15.75">
      <c r="A56" s="39"/>
      <c r="B56" s="39"/>
      <c r="C56" s="69"/>
      <c r="D56" s="6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</row>
    <row r="57" spans="1:27" ht="16.5" thickBot="1">
      <c r="A57" s="39"/>
      <c r="B57" s="154" t="s">
        <v>223</v>
      </c>
      <c r="C57" s="154"/>
      <c r="D57" s="154"/>
      <c r="E57" s="39"/>
      <c r="F57" s="39"/>
      <c r="G57" s="6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69" t="s">
        <v>69</v>
      </c>
      <c r="S57" s="39"/>
      <c r="T57" s="2"/>
      <c r="U57" s="39"/>
      <c r="V57" s="39"/>
      <c r="W57" s="39"/>
      <c r="X57" s="39"/>
    </row>
    <row r="58" spans="1:27" ht="20.100000000000001" customHeight="1" thickBot="1">
      <c r="A58" s="212" t="s">
        <v>52</v>
      </c>
      <c r="B58" s="213"/>
      <c r="C58" s="213"/>
      <c r="D58" s="213"/>
      <c r="E58" s="213"/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4"/>
      <c r="Y58" s="2"/>
      <c r="Z58" s="2"/>
      <c r="AA58" s="2"/>
    </row>
    <row r="59" spans="1:27" ht="15.75" customHeight="1" thickBot="1">
      <c r="A59" s="209" t="s">
        <v>0</v>
      </c>
      <c r="B59" s="10" t="s">
        <v>2</v>
      </c>
      <c r="C59" s="209" t="s">
        <v>1</v>
      </c>
      <c r="D59" s="166" t="s">
        <v>28</v>
      </c>
      <c r="E59" s="205" t="s">
        <v>27</v>
      </c>
      <c r="F59" s="221" t="s">
        <v>17</v>
      </c>
      <c r="G59" s="211" t="s">
        <v>3</v>
      </c>
      <c r="H59" s="202" t="s">
        <v>37</v>
      </c>
      <c r="I59" s="203"/>
      <c r="J59" s="203"/>
      <c r="K59" s="204"/>
      <c r="L59" s="201" t="s">
        <v>32</v>
      </c>
      <c r="M59" s="201" t="s">
        <v>33</v>
      </c>
      <c r="N59" s="201" t="s">
        <v>34</v>
      </c>
      <c r="O59" s="222" t="s">
        <v>26</v>
      </c>
      <c r="P59" s="205" t="s">
        <v>31</v>
      </c>
      <c r="Q59" s="202" t="s">
        <v>38</v>
      </c>
      <c r="R59" s="203"/>
      <c r="S59" s="203"/>
      <c r="T59" s="204"/>
      <c r="U59" s="201" t="s">
        <v>30</v>
      </c>
      <c r="V59" s="201" t="s">
        <v>29</v>
      </c>
      <c r="W59" s="201" t="s">
        <v>35</v>
      </c>
      <c r="X59" s="201" t="s">
        <v>42</v>
      </c>
    </row>
    <row r="60" spans="1:27" ht="15.75" thickBot="1">
      <c r="A60" s="210"/>
      <c r="B60" s="11" t="s">
        <v>16</v>
      </c>
      <c r="C60" s="226"/>
      <c r="D60" s="167"/>
      <c r="E60" s="180"/>
      <c r="F60" s="183"/>
      <c r="G60" s="185"/>
      <c r="H60" s="118" t="s">
        <v>19</v>
      </c>
      <c r="I60" s="118" t="s">
        <v>20</v>
      </c>
      <c r="J60" s="118" t="s">
        <v>21</v>
      </c>
      <c r="K60" s="118" t="s">
        <v>22</v>
      </c>
      <c r="L60" s="173" t="s">
        <v>11</v>
      </c>
      <c r="M60" s="173" t="s">
        <v>23</v>
      </c>
      <c r="N60" s="173" t="s">
        <v>24</v>
      </c>
      <c r="O60" s="187"/>
      <c r="P60" s="181" t="s">
        <v>25</v>
      </c>
      <c r="Q60" s="118" t="s">
        <v>5</v>
      </c>
      <c r="R60" s="118" t="s">
        <v>6</v>
      </c>
      <c r="S60" s="118" t="s">
        <v>7</v>
      </c>
      <c r="T60" s="118" t="s">
        <v>8</v>
      </c>
      <c r="U60" s="173" t="s">
        <v>10</v>
      </c>
      <c r="V60" s="173" t="s">
        <v>9</v>
      </c>
      <c r="W60" s="173" t="s">
        <v>12</v>
      </c>
      <c r="X60" s="173" t="s">
        <v>15</v>
      </c>
    </row>
    <row r="61" spans="1:27" s="113" customFormat="1" ht="15.75" customHeight="1" thickBot="1">
      <c r="A61" s="206">
        <v>1</v>
      </c>
      <c r="B61" s="158" t="s">
        <v>128</v>
      </c>
      <c r="C61" s="160" t="s">
        <v>87</v>
      </c>
      <c r="D61" s="162">
        <v>2005</v>
      </c>
      <c r="E61" s="162" t="s">
        <v>102</v>
      </c>
      <c r="F61" s="215" t="s">
        <v>79</v>
      </c>
      <c r="G61" s="3" t="s">
        <v>4</v>
      </c>
      <c r="H61" s="13">
        <v>9.5</v>
      </c>
      <c r="I61" s="14">
        <v>9.4</v>
      </c>
      <c r="J61" s="15">
        <v>9.5</v>
      </c>
      <c r="K61" s="16">
        <v>9.5</v>
      </c>
      <c r="L61" s="17">
        <v>0</v>
      </c>
      <c r="M61" s="18">
        <f>(H61+I61+J61+K61-MAX(H61:K61)-MIN(H61:K61))/2</f>
        <v>9.5</v>
      </c>
      <c r="N61" s="47">
        <f>M61*2</f>
        <v>19</v>
      </c>
      <c r="O61" s="20">
        <v>84</v>
      </c>
      <c r="P61" s="51">
        <v>0.84</v>
      </c>
      <c r="Q61" s="13">
        <v>9.1</v>
      </c>
      <c r="R61" s="14">
        <v>9.3000000000000007</v>
      </c>
      <c r="S61" s="15">
        <v>9.1999999999999993</v>
      </c>
      <c r="T61" s="16">
        <v>9.1999999999999993</v>
      </c>
      <c r="U61" s="18">
        <f>(Q61+R61+S61+T61-MAX(Q61:T61)-MIN(Q61:T61))/2</f>
        <v>9.1999999999999993</v>
      </c>
      <c r="V61" s="19">
        <v>0</v>
      </c>
      <c r="W61" s="52">
        <f>SUM(U61,N61,P61)-L61-V61</f>
        <v>29.04</v>
      </c>
      <c r="X61" s="175" t="s">
        <v>44</v>
      </c>
    </row>
    <row r="62" spans="1:27" s="113" customFormat="1" ht="15.75" thickBot="1">
      <c r="A62" s="207"/>
      <c r="B62" s="159"/>
      <c r="C62" s="161"/>
      <c r="D62" s="163"/>
      <c r="E62" s="163"/>
      <c r="F62" s="216"/>
      <c r="G62" s="4" t="s">
        <v>18</v>
      </c>
      <c r="H62" s="13">
        <v>9.1999999999999993</v>
      </c>
      <c r="I62" s="14">
        <v>9.1</v>
      </c>
      <c r="J62" s="15">
        <v>9.1999999999999993</v>
      </c>
      <c r="K62" s="16">
        <v>9.1</v>
      </c>
      <c r="L62" s="17">
        <v>0</v>
      </c>
      <c r="M62" s="18">
        <f t="shared" ref="M62:M63" si="8">(H62+I62+J62+K62-MAX(H62:K62)-MIN(H62:K62))/2</f>
        <v>9.1499999999999986</v>
      </c>
      <c r="N62" s="47">
        <f t="shared" ref="N62:N63" si="9">M62*2</f>
        <v>18.299999999999997</v>
      </c>
      <c r="O62" s="20">
        <v>66</v>
      </c>
      <c r="P62" s="51">
        <v>0.66</v>
      </c>
      <c r="Q62" s="13">
        <v>9.3000000000000007</v>
      </c>
      <c r="R62" s="14">
        <v>9.3000000000000007</v>
      </c>
      <c r="S62" s="15">
        <v>9.1</v>
      </c>
      <c r="T62" s="16">
        <v>9</v>
      </c>
      <c r="U62" s="18">
        <f t="shared" ref="U62:U63" si="10">(Q62+R62+S62+T62-MAX(Q62:T62)-MIN(Q62:T62))/2</f>
        <v>9.2000000000000011</v>
      </c>
      <c r="V62" s="19">
        <v>0</v>
      </c>
      <c r="W62" s="52">
        <f t="shared" ref="W62:W63" si="11">SUM(U62,N62,P62)-L62-V62</f>
        <v>28.16</v>
      </c>
      <c r="X62" s="176"/>
    </row>
    <row r="63" spans="1:27" s="113" customFormat="1" ht="20.25" thickBot="1">
      <c r="A63" s="207"/>
      <c r="B63" s="159" t="s">
        <v>108</v>
      </c>
      <c r="C63" s="161" t="s">
        <v>88</v>
      </c>
      <c r="D63" s="163">
        <v>2003</v>
      </c>
      <c r="E63" s="163" t="s">
        <v>60</v>
      </c>
      <c r="F63" s="216"/>
      <c r="G63" s="46" t="s">
        <v>39</v>
      </c>
      <c r="H63" s="13">
        <v>9.3000000000000007</v>
      </c>
      <c r="I63" s="14">
        <v>9.1999999999999993</v>
      </c>
      <c r="J63" s="15">
        <v>9.4</v>
      </c>
      <c r="K63" s="16">
        <v>9</v>
      </c>
      <c r="L63" s="17">
        <v>0</v>
      </c>
      <c r="M63" s="18">
        <f t="shared" si="8"/>
        <v>9.25</v>
      </c>
      <c r="N63" s="47">
        <f t="shared" si="9"/>
        <v>18.5</v>
      </c>
      <c r="O63" s="20">
        <v>95</v>
      </c>
      <c r="P63" s="51">
        <v>0.95</v>
      </c>
      <c r="Q63" s="13">
        <v>9.5</v>
      </c>
      <c r="R63" s="14">
        <v>9.5</v>
      </c>
      <c r="S63" s="15">
        <v>9.1999999999999993</v>
      </c>
      <c r="T63" s="16">
        <v>9.5</v>
      </c>
      <c r="U63" s="18">
        <f t="shared" si="10"/>
        <v>9.5000000000000018</v>
      </c>
      <c r="V63" s="19">
        <v>0</v>
      </c>
      <c r="W63" s="52">
        <f t="shared" si="11"/>
        <v>28.95</v>
      </c>
      <c r="X63" s="177"/>
    </row>
    <row r="64" spans="1:27" s="113" customFormat="1" ht="15.75" thickBot="1">
      <c r="A64" s="208"/>
      <c r="B64" s="178"/>
      <c r="C64" s="179"/>
      <c r="D64" s="168"/>
      <c r="E64" s="168"/>
      <c r="F64" s="217"/>
      <c r="G64" s="195" t="s">
        <v>36</v>
      </c>
      <c r="H64" s="196"/>
      <c r="I64" s="196"/>
      <c r="J64" s="196"/>
      <c r="K64" s="196"/>
      <c r="L64" s="197"/>
      <c r="M64" s="25">
        <f>SUM(M61:M63)-L61-L62-L63</f>
        <v>27.9</v>
      </c>
      <c r="N64" s="26"/>
      <c r="O64" s="198" t="s">
        <v>40</v>
      </c>
      <c r="P64" s="199"/>
      <c r="Q64" s="199"/>
      <c r="R64" s="199"/>
      <c r="S64" s="199"/>
      <c r="T64" s="199"/>
      <c r="U64" s="199"/>
      <c r="V64" s="200"/>
      <c r="W64" s="45">
        <f>SUM(W61:W63)</f>
        <v>86.15</v>
      </c>
      <c r="X64" s="27">
        <f>M64</f>
        <v>27.9</v>
      </c>
    </row>
    <row r="65" spans="1:24" s="113" customFormat="1" ht="15.75" thickBot="1">
      <c r="A65" s="155">
        <v>2</v>
      </c>
      <c r="B65" s="158" t="s">
        <v>100</v>
      </c>
      <c r="C65" s="161" t="s">
        <v>175</v>
      </c>
      <c r="D65" s="162">
        <v>2006</v>
      </c>
      <c r="E65" s="162" t="s">
        <v>102</v>
      </c>
      <c r="F65" s="158" t="s">
        <v>177</v>
      </c>
      <c r="G65" s="3" t="s">
        <v>4</v>
      </c>
      <c r="H65" s="13">
        <v>8.8000000000000007</v>
      </c>
      <c r="I65" s="14">
        <v>8.9</v>
      </c>
      <c r="J65" s="15">
        <v>8.8000000000000007</v>
      </c>
      <c r="K65" s="16">
        <v>8.4</v>
      </c>
      <c r="L65" s="17">
        <v>0</v>
      </c>
      <c r="M65" s="18">
        <f>(H65+I65+J65+K65-MAX(H65:K65)-MIN(H65:K65))/2</f>
        <v>8.8000000000000043</v>
      </c>
      <c r="N65" s="47">
        <f>M65*2</f>
        <v>17.600000000000009</v>
      </c>
      <c r="O65" s="20">
        <v>90</v>
      </c>
      <c r="P65" s="51">
        <v>0.8</v>
      </c>
      <c r="Q65" s="13">
        <v>8.6</v>
      </c>
      <c r="R65" s="14">
        <v>8.9</v>
      </c>
      <c r="S65" s="15">
        <v>8.4</v>
      </c>
      <c r="T65" s="16">
        <v>8.4</v>
      </c>
      <c r="U65" s="18">
        <f>(Q65+R65+S65+T65-MAX(Q65:T65)-MIN(Q65:T65))/2</f>
        <v>8.5</v>
      </c>
      <c r="V65" s="19">
        <v>0.1</v>
      </c>
      <c r="W65" s="52">
        <f>SUM(U65,N65,P65)-L65-V65</f>
        <v>26.800000000000008</v>
      </c>
      <c r="X65" s="175" t="s">
        <v>66</v>
      </c>
    </row>
    <row r="66" spans="1:24" s="113" customFormat="1" ht="15.75" thickBot="1">
      <c r="A66" s="156"/>
      <c r="B66" s="159"/>
      <c r="C66" s="161"/>
      <c r="D66" s="163"/>
      <c r="E66" s="218"/>
      <c r="F66" s="163"/>
      <c r="G66" s="4" t="s">
        <v>18</v>
      </c>
      <c r="H66" s="13">
        <v>8.5</v>
      </c>
      <c r="I66" s="14">
        <v>8.1</v>
      </c>
      <c r="J66" s="15">
        <v>8.1999999999999993</v>
      </c>
      <c r="K66" s="16">
        <v>7.6</v>
      </c>
      <c r="L66" s="17">
        <v>0</v>
      </c>
      <c r="M66" s="18">
        <f t="shared" ref="M66:M67" si="12">(H66+I66+J66+K66-MAX(H66:K66)-MIN(H66:K66))/2</f>
        <v>8.1499999999999986</v>
      </c>
      <c r="N66" s="47">
        <f t="shared" ref="N66:N67" si="13">M66*2</f>
        <v>16.299999999999997</v>
      </c>
      <c r="O66" s="20">
        <v>80</v>
      </c>
      <c r="P66" s="51">
        <v>0.7</v>
      </c>
      <c r="Q66" s="13">
        <v>8</v>
      </c>
      <c r="R66" s="14">
        <v>8</v>
      </c>
      <c r="S66" s="15">
        <v>7.9</v>
      </c>
      <c r="T66" s="16">
        <v>8</v>
      </c>
      <c r="U66" s="18">
        <f t="shared" ref="U66:U67" si="14">(Q66+R66+S66+T66-MAX(Q66:T66)-MIN(Q66:T66))/2</f>
        <v>7.9999999999999991</v>
      </c>
      <c r="V66" s="19">
        <v>0.1</v>
      </c>
      <c r="W66" s="52">
        <f t="shared" ref="W66:W67" si="15">SUM(U66,N66,P66)-L66-V66</f>
        <v>24.899999999999995</v>
      </c>
      <c r="X66" s="176"/>
    </row>
    <row r="67" spans="1:24" s="113" customFormat="1" ht="20.25" thickBot="1">
      <c r="A67" s="156"/>
      <c r="B67" s="159" t="s">
        <v>101</v>
      </c>
      <c r="C67" s="161" t="s">
        <v>176</v>
      </c>
      <c r="D67" s="163">
        <v>2001</v>
      </c>
      <c r="E67" s="163" t="s">
        <v>60</v>
      </c>
      <c r="F67" s="163"/>
      <c r="G67" s="46" t="s">
        <v>39</v>
      </c>
      <c r="H67" s="13">
        <v>8.1999999999999993</v>
      </c>
      <c r="I67" s="14">
        <v>8</v>
      </c>
      <c r="J67" s="15">
        <v>8.1999999999999993</v>
      </c>
      <c r="K67" s="16">
        <v>8</v>
      </c>
      <c r="L67" s="17">
        <v>0</v>
      </c>
      <c r="M67" s="18">
        <f t="shared" si="12"/>
        <v>8.1</v>
      </c>
      <c r="N67" s="47">
        <f t="shared" si="13"/>
        <v>16.2</v>
      </c>
      <c r="O67" s="20">
        <v>102</v>
      </c>
      <c r="P67" s="51">
        <v>1</v>
      </c>
      <c r="Q67" s="13">
        <v>8.1999999999999993</v>
      </c>
      <c r="R67" s="14">
        <v>8.4</v>
      </c>
      <c r="S67" s="15">
        <v>8</v>
      </c>
      <c r="T67" s="16">
        <v>8.4</v>
      </c>
      <c r="U67" s="18">
        <f t="shared" si="14"/>
        <v>8.3000000000000007</v>
      </c>
      <c r="V67" s="19">
        <v>0.1</v>
      </c>
      <c r="W67" s="52">
        <f t="shared" si="15"/>
        <v>25.4</v>
      </c>
      <c r="X67" s="177"/>
    </row>
    <row r="68" spans="1:24" s="113" customFormat="1" ht="15.75" thickBot="1">
      <c r="A68" s="157"/>
      <c r="B68" s="178"/>
      <c r="C68" s="179"/>
      <c r="D68" s="174"/>
      <c r="E68" s="168"/>
      <c r="F68" s="174"/>
      <c r="G68" s="195" t="s">
        <v>36</v>
      </c>
      <c r="H68" s="196"/>
      <c r="I68" s="196"/>
      <c r="J68" s="196"/>
      <c r="K68" s="196"/>
      <c r="L68" s="197"/>
      <c r="M68" s="25">
        <f>SUM(M65:M67)-L65-L66-L67</f>
        <v>25.050000000000004</v>
      </c>
      <c r="N68" s="26"/>
      <c r="O68" s="198" t="s">
        <v>40</v>
      </c>
      <c r="P68" s="199"/>
      <c r="Q68" s="199"/>
      <c r="R68" s="199"/>
      <c r="S68" s="199"/>
      <c r="T68" s="199"/>
      <c r="U68" s="199"/>
      <c r="V68" s="200"/>
      <c r="W68" s="45">
        <f>SUM(W65:W67)</f>
        <v>77.099999999999994</v>
      </c>
      <c r="X68" s="27">
        <f>M68</f>
        <v>25.050000000000004</v>
      </c>
    </row>
    <row r="69" spans="1:24" s="113" customFormat="1" ht="15.75" thickBot="1">
      <c r="A69" s="155">
        <v>3</v>
      </c>
      <c r="B69" s="164" t="s">
        <v>106</v>
      </c>
      <c r="C69" s="160" t="s">
        <v>152</v>
      </c>
      <c r="D69" s="162">
        <v>2006</v>
      </c>
      <c r="E69" s="162" t="s">
        <v>60</v>
      </c>
      <c r="F69" s="158" t="s">
        <v>151</v>
      </c>
      <c r="G69" s="3" t="s">
        <v>4</v>
      </c>
      <c r="H69" s="13">
        <v>8.5</v>
      </c>
      <c r="I69" s="14">
        <v>8.6999999999999993</v>
      </c>
      <c r="J69" s="15">
        <v>8.6999999999999993</v>
      </c>
      <c r="K69" s="16">
        <v>8.8000000000000007</v>
      </c>
      <c r="L69" s="17">
        <v>0</v>
      </c>
      <c r="M69" s="18">
        <f>(H69+I69+J69+K69-MAX(H69:K69)-MIN(H69:K69))/2</f>
        <v>8.7000000000000011</v>
      </c>
      <c r="N69" s="47">
        <f>M69*2</f>
        <v>17.400000000000002</v>
      </c>
      <c r="O69" s="20">
        <v>84</v>
      </c>
      <c r="P69" s="51">
        <v>0.84</v>
      </c>
      <c r="Q69" s="13">
        <v>8.5</v>
      </c>
      <c r="R69" s="14">
        <v>8.6999999999999993</v>
      </c>
      <c r="S69" s="15">
        <v>8.9</v>
      </c>
      <c r="T69" s="16">
        <v>8.8000000000000007</v>
      </c>
      <c r="U69" s="18">
        <f>(Q69+R69+S69+T69-MAX(Q69:T69)-MIN(Q69:T69))/2</f>
        <v>8.7500000000000036</v>
      </c>
      <c r="V69" s="19">
        <v>1</v>
      </c>
      <c r="W69" s="52">
        <f>SUM(U69,N69,P69)-L69-V69</f>
        <v>25.990000000000006</v>
      </c>
      <c r="X69" s="175" t="s">
        <v>66</v>
      </c>
    </row>
    <row r="70" spans="1:24" s="113" customFormat="1" ht="21" customHeight="1" thickBot="1">
      <c r="A70" s="156"/>
      <c r="B70" s="165"/>
      <c r="C70" s="161"/>
      <c r="D70" s="163"/>
      <c r="E70" s="163"/>
      <c r="F70" s="163"/>
      <c r="G70" s="4" t="s">
        <v>18</v>
      </c>
      <c r="H70" s="13">
        <v>8.8000000000000007</v>
      </c>
      <c r="I70" s="14">
        <v>8.5</v>
      </c>
      <c r="J70" s="15">
        <v>8.3000000000000007</v>
      </c>
      <c r="K70" s="16">
        <v>9</v>
      </c>
      <c r="L70" s="17">
        <v>0</v>
      </c>
      <c r="M70" s="18">
        <f t="shared" ref="M70:M71" si="16">(H70+I70+J70+K70-MAX(H70:K70)-MIN(H70:K70))/2</f>
        <v>8.65</v>
      </c>
      <c r="N70" s="47">
        <f t="shared" ref="N70:N71" si="17">M70*2</f>
        <v>17.3</v>
      </c>
      <c r="O70" s="20">
        <v>47</v>
      </c>
      <c r="P70" s="51">
        <v>0.47</v>
      </c>
      <c r="Q70" s="13">
        <v>8.6</v>
      </c>
      <c r="R70" s="14">
        <v>8.4</v>
      </c>
      <c r="S70" s="15">
        <v>8.6</v>
      </c>
      <c r="T70" s="16">
        <v>8.6</v>
      </c>
      <c r="U70" s="18">
        <f t="shared" ref="U70:U71" si="18">(Q70+R70+S70+T70-MAX(Q70:T70)-MIN(Q70:T70))/2</f>
        <v>8.6000000000000014</v>
      </c>
      <c r="V70" s="19">
        <v>1</v>
      </c>
      <c r="W70" s="52">
        <f t="shared" ref="W70:W71" si="19">SUM(U70,N70,P70)-L70-V70</f>
        <v>25.37</v>
      </c>
      <c r="X70" s="176"/>
    </row>
    <row r="71" spans="1:24" s="113" customFormat="1" ht="20.25" customHeight="1" thickBot="1">
      <c r="A71" s="156"/>
      <c r="B71" s="193" t="s">
        <v>107</v>
      </c>
      <c r="C71" s="161" t="s">
        <v>153</v>
      </c>
      <c r="D71" s="163">
        <v>2000</v>
      </c>
      <c r="E71" s="163" t="s">
        <v>60</v>
      </c>
      <c r="F71" s="163"/>
      <c r="G71" s="46" t="s">
        <v>39</v>
      </c>
      <c r="H71" s="13">
        <v>8.8000000000000007</v>
      </c>
      <c r="I71" s="14">
        <v>8.8000000000000007</v>
      </c>
      <c r="J71" s="15">
        <v>8.9</v>
      </c>
      <c r="K71" s="16">
        <v>8.9</v>
      </c>
      <c r="L71" s="17">
        <v>0</v>
      </c>
      <c r="M71" s="18">
        <f t="shared" si="16"/>
        <v>8.85</v>
      </c>
      <c r="N71" s="47">
        <f t="shared" si="17"/>
        <v>17.7</v>
      </c>
      <c r="O71" s="20">
        <v>71</v>
      </c>
      <c r="P71" s="51">
        <v>0.71</v>
      </c>
      <c r="Q71" s="13">
        <v>8.5</v>
      </c>
      <c r="R71" s="14">
        <v>8</v>
      </c>
      <c r="S71" s="15">
        <v>8.3000000000000007</v>
      </c>
      <c r="T71" s="16">
        <v>8</v>
      </c>
      <c r="U71" s="18">
        <f t="shared" si="18"/>
        <v>8.1499999999999986</v>
      </c>
      <c r="V71" s="19">
        <v>1</v>
      </c>
      <c r="W71" s="52">
        <f t="shared" si="19"/>
        <v>25.56</v>
      </c>
      <c r="X71" s="177"/>
    </row>
    <row r="72" spans="1:24" s="113" customFormat="1" ht="15.75" thickBot="1">
      <c r="A72" s="157"/>
      <c r="B72" s="193"/>
      <c r="C72" s="179"/>
      <c r="D72" s="167"/>
      <c r="E72" s="167"/>
      <c r="F72" s="174"/>
      <c r="G72" s="195" t="s">
        <v>36</v>
      </c>
      <c r="H72" s="196"/>
      <c r="I72" s="196"/>
      <c r="J72" s="196"/>
      <c r="K72" s="196"/>
      <c r="L72" s="197"/>
      <c r="M72" s="25">
        <f>SUM(M69:M71)-L69-L70-L71</f>
        <v>26.200000000000003</v>
      </c>
      <c r="N72" s="26"/>
      <c r="O72" s="198" t="s">
        <v>40</v>
      </c>
      <c r="P72" s="199"/>
      <c r="Q72" s="199"/>
      <c r="R72" s="199"/>
      <c r="S72" s="199"/>
      <c r="T72" s="199"/>
      <c r="U72" s="199"/>
      <c r="V72" s="200"/>
      <c r="W72" s="45">
        <f>SUM(W69:W71)</f>
        <v>76.92</v>
      </c>
      <c r="X72" s="27">
        <f>M72</f>
        <v>26.200000000000003</v>
      </c>
    </row>
    <row r="73" spans="1:24" s="113" customFormat="1" ht="15.75" customHeight="1" thickBot="1">
      <c r="A73" s="155">
        <v>3</v>
      </c>
      <c r="B73" s="158" t="s">
        <v>211</v>
      </c>
      <c r="C73" s="160" t="s">
        <v>213</v>
      </c>
      <c r="D73" s="162">
        <v>2006</v>
      </c>
      <c r="E73" s="227" t="s">
        <v>60</v>
      </c>
      <c r="F73" s="158" t="s">
        <v>212</v>
      </c>
      <c r="G73" s="3" t="s">
        <v>4</v>
      </c>
      <c r="H73" s="13">
        <v>8.3000000000000007</v>
      </c>
      <c r="I73" s="14">
        <v>8.5</v>
      </c>
      <c r="J73" s="15">
        <v>8.3000000000000007</v>
      </c>
      <c r="K73" s="16">
        <v>8.4</v>
      </c>
      <c r="L73" s="17">
        <v>0</v>
      </c>
      <c r="M73" s="18">
        <f>(H73+I73+J73+K73-MAX(H73:K73)-MIN(H73:K73))/2</f>
        <v>8.35</v>
      </c>
      <c r="N73" s="47">
        <f>M73*2</f>
        <v>16.7</v>
      </c>
      <c r="O73" s="20">
        <v>82</v>
      </c>
      <c r="P73" s="51">
        <v>0.8</v>
      </c>
      <c r="Q73" s="13">
        <v>8.8000000000000007</v>
      </c>
      <c r="R73" s="14">
        <v>8.6999999999999993</v>
      </c>
      <c r="S73" s="15">
        <v>8.6</v>
      </c>
      <c r="T73" s="16">
        <v>8.6</v>
      </c>
      <c r="U73" s="18">
        <f>(Q73+R73+S73+T73-MAX(Q73:T73)-MIN(Q73:T73))/2</f>
        <v>8.6500000000000021</v>
      </c>
      <c r="V73" s="19">
        <v>0</v>
      </c>
      <c r="W73" s="52">
        <f>SUM(U73,N73,P73)-L73-V73</f>
        <v>26.150000000000002</v>
      </c>
      <c r="X73" s="175" t="s">
        <v>66</v>
      </c>
    </row>
    <row r="74" spans="1:24" s="113" customFormat="1" ht="15.75" thickBot="1">
      <c r="A74" s="156"/>
      <c r="B74" s="232"/>
      <c r="C74" s="161"/>
      <c r="D74" s="234"/>
      <c r="E74" s="228"/>
      <c r="F74" s="163"/>
      <c r="G74" s="4" t="s">
        <v>18</v>
      </c>
      <c r="H74" s="13">
        <v>8.4</v>
      </c>
      <c r="I74" s="14">
        <v>8.3000000000000007</v>
      </c>
      <c r="J74" s="15">
        <v>8</v>
      </c>
      <c r="K74" s="16">
        <v>8.1</v>
      </c>
      <c r="L74" s="17">
        <v>0</v>
      </c>
      <c r="M74" s="18">
        <f t="shared" ref="M74:M75" si="20">(H74+I74+J74+K74-MAX(H74:K74)-MIN(H74:K74))/2</f>
        <v>8.2000000000000028</v>
      </c>
      <c r="N74" s="47">
        <f t="shared" ref="N74:N75" si="21">M74*2</f>
        <v>16.400000000000006</v>
      </c>
      <c r="O74" s="20">
        <v>55</v>
      </c>
      <c r="P74" s="51">
        <v>0.55000000000000004</v>
      </c>
      <c r="Q74" s="13">
        <v>8.8000000000000007</v>
      </c>
      <c r="R74" s="14">
        <v>8.8000000000000007</v>
      </c>
      <c r="S74" s="15">
        <v>8.6999999999999993</v>
      </c>
      <c r="T74" s="16">
        <v>8.6</v>
      </c>
      <c r="U74" s="18">
        <f t="shared" ref="U74:U75" si="22">(Q74+R74+S74+T74-MAX(Q74:T74)-MIN(Q74:T74))/2</f>
        <v>8.75</v>
      </c>
      <c r="V74" s="19">
        <v>0</v>
      </c>
      <c r="W74" s="52">
        <f t="shared" ref="W74:W75" si="23">SUM(U74,N74,P74)-L74-V74</f>
        <v>25.700000000000006</v>
      </c>
      <c r="X74" s="176"/>
    </row>
    <row r="75" spans="1:24" s="113" customFormat="1" ht="20.25" thickBot="1">
      <c r="A75" s="156"/>
      <c r="B75" s="232"/>
      <c r="C75" s="229" t="s">
        <v>214</v>
      </c>
      <c r="D75" s="163">
        <v>2002</v>
      </c>
      <c r="E75" s="163" t="s">
        <v>60</v>
      </c>
      <c r="F75" s="163"/>
      <c r="G75" s="46" t="s">
        <v>39</v>
      </c>
      <c r="H75" s="13">
        <v>7.9</v>
      </c>
      <c r="I75" s="14">
        <v>7.8</v>
      </c>
      <c r="J75" s="15">
        <v>7.9</v>
      </c>
      <c r="K75" s="16">
        <v>7.9</v>
      </c>
      <c r="L75" s="17">
        <v>0</v>
      </c>
      <c r="M75" s="18">
        <f t="shared" si="20"/>
        <v>7.9</v>
      </c>
      <c r="N75" s="47">
        <f t="shared" si="21"/>
        <v>15.8</v>
      </c>
      <c r="O75" s="20">
        <v>67</v>
      </c>
      <c r="P75" s="51">
        <v>0.67</v>
      </c>
      <c r="Q75" s="13">
        <v>8.5</v>
      </c>
      <c r="R75" s="14">
        <v>8.5</v>
      </c>
      <c r="S75" s="15">
        <v>8.8000000000000007</v>
      </c>
      <c r="T75" s="16">
        <v>8.6999999999999993</v>
      </c>
      <c r="U75" s="18">
        <f t="shared" si="22"/>
        <v>8.6</v>
      </c>
      <c r="V75" s="19">
        <v>0</v>
      </c>
      <c r="W75" s="52">
        <f t="shared" si="23"/>
        <v>25.07</v>
      </c>
      <c r="X75" s="177"/>
    </row>
    <row r="76" spans="1:24" s="113" customFormat="1" ht="15.75" thickBot="1">
      <c r="A76" s="157"/>
      <c r="B76" s="233"/>
      <c r="C76" s="230"/>
      <c r="D76" s="174"/>
      <c r="E76" s="174"/>
      <c r="F76" s="174"/>
      <c r="G76" s="195" t="s">
        <v>36</v>
      </c>
      <c r="H76" s="196"/>
      <c r="I76" s="196"/>
      <c r="J76" s="196"/>
      <c r="K76" s="196"/>
      <c r="L76" s="197"/>
      <c r="M76" s="25">
        <f>SUM(M73:M75)-L73-L74-L75</f>
        <v>24.450000000000003</v>
      </c>
      <c r="N76" s="26"/>
      <c r="O76" s="198" t="s">
        <v>40</v>
      </c>
      <c r="P76" s="199"/>
      <c r="Q76" s="199"/>
      <c r="R76" s="199"/>
      <c r="S76" s="199"/>
      <c r="T76" s="199"/>
      <c r="U76" s="199"/>
      <c r="V76" s="200"/>
      <c r="W76" s="45">
        <f>SUM(W73:W75)</f>
        <v>76.920000000000016</v>
      </c>
      <c r="X76" s="27">
        <f>M76</f>
        <v>24.450000000000003</v>
      </c>
    </row>
    <row r="77" spans="1:24">
      <c r="A77" s="38"/>
      <c r="B77" s="49"/>
      <c r="W77" s="30"/>
      <c r="X77" s="31"/>
    </row>
    <row r="78" spans="1:24">
      <c r="A78" s="38"/>
      <c r="B78" s="49"/>
      <c r="C78" s="231" t="s">
        <v>41</v>
      </c>
      <c r="D78" s="231"/>
      <c r="E78" s="231"/>
      <c r="F78" s="231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32"/>
      <c r="S78" s="5"/>
      <c r="T78" s="63" t="s">
        <v>71</v>
      </c>
      <c r="U78" s="63"/>
      <c r="V78" s="50"/>
      <c r="W78" s="30"/>
      <c r="X78" s="31"/>
    </row>
    <row r="79" spans="1:24">
      <c r="A79" s="38"/>
      <c r="B79" s="49"/>
      <c r="C79" s="121" t="s">
        <v>75</v>
      </c>
      <c r="D79" s="5"/>
      <c r="E79" s="5"/>
      <c r="F79" s="32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32"/>
      <c r="S79" s="5"/>
      <c r="T79" s="63" t="s">
        <v>45</v>
      </c>
      <c r="U79" s="63"/>
      <c r="V79" s="50"/>
      <c r="W79" s="30"/>
      <c r="X79" s="31"/>
    </row>
    <row r="80" spans="1:24" ht="15.75">
      <c r="A80" s="38"/>
      <c r="B80" s="49"/>
      <c r="C80" s="121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32"/>
      <c r="S80" s="5"/>
      <c r="T80" s="115"/>
      <c r="U80" s="115"/>
      <c r="V80" s="50"/>
      <c r="W80" s="30"/>
      <c r="X80" s="31"/>
    </row>
    <row r="81" spans="1:24">
      <c r="A81" s="38"/>
      <c r="B81" s="43"/>
      <c r="C81" s="189" t="s">
        <v>13</v>
      </c>
      <c r="D81" s="189"/>
      <c r="E81" s="189"/>
      <c r="F81" s="189"/>
      <c r="G81" s="189"/>
      <c r="H81" s="189"/>
      <c r="I81" s="5"/>
      <c r="J81" s="5"/>
      <c r="K81" s="5"/>
      <c r="L81" s="32"/>
      <c r="M81" s="5"/>
      <c r="N81" s="5"/>
      <c r="O81" s="5"/>
      <c r="P81" s="5"/>
      <c r="Q81" s="5"/>
      <c r="R81" s="5"/>
      <c r="S81" s="5"/>
      <c r="T81" s="63" t="s">
        <v>70</v>
      </c>
      <c r="U81" s="63"/>
      <c r="V81" s="50"/>
      <c r="W81" s="30"/>
      <c r="X81" s="31"/>
    </row>
    <row r="82" spans="1:24">
      <c r="A82" s="38"/>
      <c r="B82" s="43"/>
      <c r="C82" s="121" t="s">
        <v>74</v>
      </c>
      <c r="D82" s="121"/>
      <c r="E82" s="121"/>
      <c r="F82" s="5"/>
      <c r="G82" s="5"/>
      <c r="H82" s="5"/>
      <c r="I82" s="33"/>
      <c r="J82" s="5"/>
      <c r="K82" s="5"/>
      <c r="L82" s="32"/>
      <c r="M82" s="5"/>
      <c r="N82" s="5"/>
      <c r="O82" s="5"/>
      <c r="P82" s="5"/>
      <c r="Q82" s="5"/>
      <c r="R82" s="5"/>
      <c r="S82" s="5"/>
      <c r="T82" s="63" t="s">
        <v>61</v>
      </c>
      <c r="U82" s="63"/>
      <c r="V82" s="50"/>
      <c r="W82" s="30"/>
      <c r="X82" s="31"/>
    </row>
    <row r="83" spans="1:24">
      <c r="A83" s="38"/>
      <c r="B83" s="43"/>
      <c r="C83" s="32"/>
      <c r="D83" s="32"/>
      <c r="E83" s="32"/>
      <c r="F83" s="32"/>
      <c r="G83" s="32"/>
      <c r="H83" s="32"/>
      <c r="I83" s="32"/>
      <c r="J83" s="32"/>
      <c r="K83" s="32"/>
      <c r="L83" s="34"/>
      <c r="M83" s="34"/>
      <c r="N83" s="34"/>
      <c r="O83" s="34"/>
      <c r="P83" s="34"/>
      <c r="Q83" s="34"/>
      <c r="R83" s="34"/>
      <c r="S83" s="34"/>
      <c r="T83" s="63"/>
      <c r="U83" s="63"/>
      <c r="V83" s="50"/>
      <c r="W83" s="30"/>
      <c r="X83" s="31"/>
    </row>
    <row r="84" spans="1:24">
      <c r="A84" s="38"/>
      <c r="B84" s="43"/>
      <c r="C84" s="119" t="s">
        <v>14</v>
      </c>
      <c r="D84" s="119"/>
      <c r="E84" s="119"/>
      <c r="F84" s="119"/>
      <c r="G84" s="119"/>
      <c r="H84" s="119"/>
      <c r="I84" s="35"/>
      <c r="J84" s="36"/>
      <c r="K84" s="36"/>
      <c r="L84" s="36"/>
      <c r="M84" s="36"/>
      <c r="N84" s="36"/>
      <c r="O84" s="36"/>
      <c r="P84" s="36"/>
      <c r="Q84" s="32"/>
      <c r="R84" s="5"/>
      <c r="S84" s="5"/>
      <c r="T84" s="63" t="s">
        <v>72</v>
      </c>
      <c r="U84" s="63"/>
      <c r="V84" s="50"/>
      <c r="W84" s="30"/>
      <c r="X84" s="31"/>
    </row>
    <row r="85" spans="1:24">
      <c r="A85" s="38"/>
      <c r="B85" s="43"/>
      <c r="C85" s="121" t="s">
        <v>74</v>
      </c>
      <c r="D85" s="121"/>
      <c r="E85" s="121"/>
      <c r="F85" s="5"/>
      <c r="G85" s="5"/>
      <c r="H85" s="5"/>
      <c r="I85" s="35"/>
      <c r="J85" s="36"/>
      <c r="K85" s="36"/>
      <c r="L85" s="36"/>
      <c r="M85" s="36"/>
      <c r="N85" s="36"/>
      <c r="O85" s="36"/>
      <c r="P85" s="36"/>
      <c r="Q85" s="32"/>
      <c r="R85" s="5"/>
      <c r="S85" s="5"/>
      <c r="T85" s="63" t="s">
        <v>73</v>
      </c>
      <c r="U85" s="63"/>
      <c r="V85" s="50"/>
      <c r="W85" s="30"/>
      <c r="X85" s="31"/>
    </row>
    <row r="86" spans="1:24">
      <c r="A86" s="38"/>
      <c r="B86" s="43"/>
      <c r="C86" s="72"/>
      <c r="D86" s="57"/>
      <c r="E86" s="39"/>
      <c r="F86" s="7"/>
      <c r="G86" s="40"/>
      <c r="H86" s="40"/>
      <c r="I86" s="40"/>
      <c r="J86" s="40"/>
      <c r="K86" s="40"/>
      <c r="L86" s="40"/>
      <c r="M86" s="28"/>
      <c r="N86" s="29"/>
      <c r="O86" s="41"/>
      <c r="P86" s="41"/>
      <c r="Q86" s="41"/>
      <c r="R86" s="41"/>
      <c r="S86" s="41"/>
      <c r="T86" s="41"/>
      <c r="U86" s="41"/>
      <c r="V86" s="41"/>
      <c r="W86" s="30"/>
      <c r="X86" s="31"/>
    </row>
    <row r="87" spans="1:24">
      <c r="A87" s="38"/>
      <c r="B87" s="43"/>
      <c r="C87" s="72"/>
      <c r="D87" s="57"/>
      <c r="E87" s="39"/>
      <c r="F87" s="7"/>
      <c r="G87" s="40"/>
      <c r="H87" s="40"/>
      <c r="I87" s="40"/>
      <c r="J87" s="40"/>
      <c r="K87" s="40"/>
      <c r="L87" s="40"/>
      <c r="M87" s="28"/>
      <c r="N87" s="29"/>
      <c r="O87" s="41"/>
      <c r="P87" s="41"/>
      <c r="Q87" s="41"/>
      <c r="R87" s="41"/>
      <c r="S87" s="41"/>
      <c r="T87" s="41"/>
      <c r="U87" s="41"/>
      <c r="V87" s="41"/>
      <c r="W87" s="30"/>
      <c r="X87" s="31"/>
    </row>
    <row r="88" spans="1:24">
      <c r="A88" s="38"/>
      <c r="B88" s="43"/>
      <c r="C88" s="72"/>
      <c r="D88" s="57"/>
      <c r="E88" s="39"/>
      <c r="F88" s="7"/>
      <c r="G88" s="40"/>
      <c r="H88" s="40"/>
      <c r="I88" s="40"/>
      <c r="J88" s="40"/>
      <c r="K88" s="40"/>
      <c r="L88" s="40"/>
      <c r="M88" s="28"/>
      <c r="N88" s="29"/>
      <c r="O88" s="41"/>
      <c r="P88" s="41"/>
      <c r="Q88" s="41"/>
      <c r="R88" s="41"/>
      <c r="S88" s="41"/>
      <c r="T88" s="41"/>
      <c r="U88" s="41"/>
      <c r="V88" s="41"/>
      <c r="W88" s="30"/>
      <c r="X88" s="31"/>
    </row>
    <row r="89" spans="1:24">
      <c r="A89" s="38"/>
      <c r="B89" s="43"/>
      <c r="C89" s="72"/>
      <c r="D89" s="57"/>
      <c r="E89" s="39"/>
      <c r="F89" s="7"/>
      <c r="G89" s="40"/>
      <c r="H89" s="40"/>
      <c r="I89" s="40"/>
      <c r="J89" s="40"/>
      <c r="K89" s="40"/>
      <c r="L89" s="40"/>
      <c r="M89" s="28"/>
      <c r="N89" s="29"/>
      <c r="O89" s="41"/>
      <c r="P89" s="41"/>
      <c r="Q89" s="41"/>
      <c r="R89" s="41"/>
      <c r="S89" s="41"/>
      <c r="T89" s="41"/>
      <c r="U89" s="41"/>
      <c r="V89" s="41"/>
      <c r="W89" s="30"/>
      <c r="X89" s="31"/>
    </row>
    <row r="90" spans="1:24">
      <c r="A90" s="38"/>
      <c r="B90" s="43"/>
      <c r="C90" s="72"/>
      <c r="D90" s="57"/>
      <c r="E90" s="39"/>
      <c r="F90" s="7"/>
      <c r="G90" s="40"/>
      <c r="H90" s="40"/>
      <c r="I90" s="40"/>
      <c r="J90" s="40"/>
      <c r="K90" s="40"/>
      <c r="L90" s="40"/>
      <c r="M90" s="28"/>
      <c r="N90" s="29"/>
      <c r="O90" s="41"/>
      <c r="P90" s="41"/>
      <c r="Q90" s="41"/>
      <c r="R90" s="41"/>
      <c r="S90" s="41"/>
      <c r="T90" s="41"/>
      <c r="U90" s="41"/>
      <c r="V90" s="41"/>
      <c r="W90" s="30"/>
      <c r="X90" s="31"/>
    </row>
    <row r="91" spans="1:24">
      <c r="A91" s="38"/>
      <c r="B91" s="43"/>
      <c r="C91" s="72"/>
      <c r="D91" s="57"/>
      <c r="E91" s="39"/>
      <c r="F91" s="7"/>
      <c r="G91" s="40"/>
      <c r="H91" s="40"/>
      <c r="I91" s="40"/>
      <c r="J91" s="40"/>
      <c r="K91" s="40"/>
      <c r="L91" s="40"/>
      <c r="M91" s="28"/>
      <c r="N91" s="29"/>
      <c r="O91" s="41"/>
      <c r="P91" s="41"/>
      <c r="Q91" s="41"/>
      <c r="R91" s="41"/>
      <c r="S91" s="41"/>
      <c r="T91" s="41"/>
      <c r="U91" s="41"/>
      <c r="V91" s="41"/>
      <c r="W91" s="30"/>
      <c r="X91" s="31"/>
    </row>
    <row r="92" spans="1:24">
      <c r="A92" s="38"/>
      <c r="B92" s="43"/>
      <c r="C92" s="72"/>
      <c r="D92" s="57"/>
      <c r="E92" s="39"/>
      <c r="F92" s="7"/>
      <c r="G92" s="40"/>
      <c r="H92" s="40"/>
      <c r="I92" s="40"/>
      <c r="J92" s="40"/>
      <c r="K92" s="40"/>
      <c r="L92" s="40"/>
      <c r="M92" s="28"/>
      <c r="N92" s="29"/>
      <c r="O92" s="41"/>
      <c r="P92" s="41"/>
      <c r="Q92" s="41"/>
      <c r="R92" s="41"/>
      <c r="S92" s="41"/>
      <c r="T92" s="41"/>
      <c r="U92" s="41"/>
      <c r="V92" s="41"/>
      <c r="W92" s="30"/>
      <c r="X92" s="31"/>
    </row>
    <row r="93" spans="1:24">
      <c r="A93" s="38"/>
      <c r="B93" s="43"/>
      <c r="C93" s="72"/>
      <c r="D93" s="57"/>
      <c r="E93" s="39"/>
      <c r="F93" s="7"/>
      <c r="G93" s="40"/>
      <c r="H93" s="40"/>
      <c r="I93" s="40"/>
      <c r="J93" s="40"/>
      <c r="K93" s="40"/>
      <c r="L93" s="40"/>
      <c r="M93" s="28"/>
      <c r="N93" s="29"/>
      <c r="O93" s="41"/>
      <c r="P93" s="41"/>
      <c r="Q93" s="41"/>
      <c r="R93" s="41"/>
      <c r="S93" s="41"/>
      <c r="T93" s="41"/>
      <c r="U93" s="41"/>
      <c r="V93" s="41"/>
      <c r="W93" s="30"/>
      <c r="X93" s="31"/>
    </row>
    <row r="94" spans="1:24">
      <c r="A94" s="38"/>
      <c r="B94" s="43"/>
      <c r="C94" s="72"/>
      <c r="D94" s="57"/>
      <c r="E94" s="39"/>
      <c r="F94" s="7"/>
      <c r="G94" s="40"/>
      <c r="H94" s="40"/>
      <c r="I94" s="40"/>
      <c r="J94" s="40"/>
      <c r="K94" s="40"/>
      <c r="L94" s="40"/>
      <c r="M94" s="28"/>
      <c r="N94" s="29"/>
      <c r="O94" s="41"/>
      <c r="P94" s="41"/>
      <c r="Q94" s="41"/>
      <c r="R94" s="41"/>
      <c r="S94" s="41"/>
      <c r="T94" s="41"/>
      <c r="U94" s="41"/>
      <c r="V94" s="41"/>
      <c r="W94" s="30"/>
      <c r="X94" s="31"/>
    </row>
    <row r="95" spans="1:24">
      <c r="A95" s="38"/>
      <c r="B95" s="43"/>
      <c r="C95" s="72"/>
      <c r="D95" s="57"/>
      <c r="E95" s="39"/>
      <c r="F95" s="7"/>
      <c r="G95" s="40"/>
      <c r="H95" s="40"/>
      <c r="I95" s="40"/>
      <c r="J95" s="40"/>
      <c r="K95" s="40"/>
      <c r="L95" s="40"/>
      <c r="M95" s="28"/>
      <c r="N95" s="29"/>
      <c r="O95" s="41"/>
      <c r="P95" s="41"/>
      <c r="Q95" s="41"/>
      <c r="R95" s="41"/>
      <c r="S95" s="41"/>
      <c r="T95" s="41"/>
      <c r="U95" s="41"/>
      <c r="V95" s="41"/>
      <c r="W95" s="30"/>
      <c r="X95" s="31"/>
    </row>
    <row r="96" spans="1:24">
      <c r="A96" s="38"/>
      <c r="B96" s="43"/>
      <c r="C96" s="72"/>
      <c r="D96" s="57"/>
      <c r="E96" s="39"/>
      <c r="F96" s="7"/>
      <c r="G96" s="40"/>
      <c r="H96" s="40"/>
      <c r="I96" s="40"/>
      <c r="J96" s="40"/>
      <c r="K96" s="40"/>
      <c r="L96" s="40"/>
      <c r="M96" s="28"/>
      <c r="N96" s="29"/>
      <c r="O96" s="41"/>
      <c r="P96" s="41"/>
      <c r="Q96" s="41"/>
      <c r="R96" s="41"/>
      <c r="S96" s="41"/>
      <c r="T96" s="41"/>
      <c r="U96" s="41"/>
      <c r="V96" s="41"/>
      <c r="W96" s="30"/>
      <c r="X96" s="31"/>
    </row>
    <row r="97" spans="1:27">
      <c r="A97" s="38"/>
      <c r="B97" s="43"/>
      <c r="C97" s="72"/>
      <c r="D97" s="57"/>
      <c r="E97" s="39"/>
      <c r="F97" s="7"/>
      <c r="G97" s="40"/>
      <c r="H97" s="40"/>
      <c r="I97" s="40"/>
      <c r="J97" s="40"/>
      <c r="K97" s="40"/>
      <c r="L97" s="40"/>
      <c r="M97" s="28"/>
      <c r="N97" s="29"/>
      <c r="O97" s="41"/>
      <c r="P97" s="41"/>
      <c r="Q97" s="41"/>
      <c r="R97" s="41"/>
      <c r="S97" s="41"/>
      <c r="T97" s="41"/>
      <c r="U97" s="41"/>
      <c r="V97" s="41"/>
      <c r="W97" s="30"/>
      <c r="X97" s="31"/>
    </row>
    <row r="98" spans="1:27">
      <c r="A98" s="38"/>
      <c r="B98" s="43"/>
      <c r="C98" s="72"/>
      <c r="D98" s="57"/>
      <c r="E98" s="39"/>
      <c r="F98" s="7"/>
      <c r="G98" s="40"/>
      <c r="H98" s="40"/>
      <c r="I98" s="40"/>
      <c r="J98" s="40"/>
      <c r="K98" s="40"/>
      <c r="L98" s="40"/>
      <c r="M98" s="28"/>
      <c r="N98" s="29"/>
      <c r="O98" s="41"/>
      <c r="P98" s="41"/>
      <c r="Q98" s="41"/>
      <c r="R98" s="41"/>
      <c r="S98" s="41"/>
      <c r="T98" s="41"/>
      <c r="U98" s="41"/>
      <c r="V98" s="41"/>
      <c r="W98" s="30"/>
      <c r="X98" s="31"/>
    </row>
    <row r="99" spans="1:27">
      <c r="A99" s="38"/>
      <c r="B99" s="43"/>
      <c r="C99" s="72"/>
      <c r="D99" s="57"/>
      <c r="E99" s="39"/>
      <c r="F99" s="7"/>
      <c r="G99" s="40"/>
      <c r="H99" s="40"/>
      <c r="I99" s="40"/>
      <c r="J99" s="40"/>
      <c r="K99" s="40"/>
      <c r="L99" s="40"/>
      <c r="M99" s="28"/>
      <c r="N99" s="29"/>
      <c r="O99" s="41"/>
      <c r="P99" s="41"/>
      <c r="Q99" s="41"/>
      <c r="R99" s="41"/>
      <c r="S99" s="41"/>
      <c r="T99" s="41"/>
      <c r="U99" s="41"/>
      <c r="V99" s="41"/>
      <c r="W99" s="30"/>
      <c r="X99" s="31"/>
    </row>
    <row r="100" spans="1:27">
      <c r="A100" s="38"/>
      <c r="B100" s="43"/>
      <c r="C100" s="72"/>
      <c r="D100" s="57"/>
      <c r="E100" s="39"/>
      <c r="F100" s="7"/>
      <c r="G100" s="40"/>
      <c r="H100" s="40"/>
      <c r="I100" s="40"/>
      <c r="J100" s="40"/>
      <c r="K100" s="40"/>
      <c r="L100" s="40"/>
      <c r="M100" s="28"/>
      <c r="N100" s="29"/>
      <c r="O100" s="41"/>
      <c r="P100" s="41"/>
      <c r="Q100" s="41"/>
      <c r="R100" s="41"/>
      <c r="S100" s="41"/>
      <c r="T100" s="41"/>
      <c r="U100" s="41"/>
      <c r="V100" s="41"/>
      <c r="W100" s="30"/>
      <c r="X100" s="31"/>
    </row>
    <row r="101" spans="1:27">
      <c r="A101" s="38"/>
      <c r="B101" s="43"/>
      <c r="C101" s="72"/>
      <c r="D101" s="57"/>
      <c r="E101" s="39"/>
      <c r="F101" s="7"/>
      <c r="G101" s="40"/>
      <c r="H101" s="40"/>
      <c r="I101" s="40"/>
      <c r="J101" s="40"/>
      <c r="K101" s="40"/>
      <c r="L101" s="40"/>
      <c r="M101" s="28"/>
      <c r="N101" s="29"/>
      <c r="O101" s="41"/>
      <c r="P101" s="41"/>
      <c r="Q101" s="41"/>
      <c r="R101" s="41"/>
      <c r="S101" s="41"/>
      <c r="T101" s="41"/>
      <c r="U101" s="41"/>
      <c r="V101" s="41"/>
      <c r="W101" s="30"/>
      <c r="X101" s="31"/>
    </row>
    <row r="102" spans="1:27">
      <c r="A102" s="38"/>
      <c r="B102" s="43"/>
      <c r="C102" s="72"/>
      <c r="D102" s="57"/>
      <c r="E102" s="39"/>
      <c r="F102" s="7"/>
      <c r="G102" s="40"/>
      <c r="H102" s="40"/>
      <c r="I102" s="40"/>
      <c r="J102" s="40"/>
      <c r="K102" s="40"/>
      <c r="L102" s="40"/>
      <c r="M102" s="28"/>
      <c r="N102" s="29"/>
      <c r="O102" s="41"/>
      <c r="P102" s="41"/>
      <c r="Q102" s="41"/>
      <c r="R102" s="41"/>
      <c r="S102" s="41"/>
      <c r="T102" s="41"/>
      <c r="U102" s="41"/>
      <c r="V102" s="41"/>
      <c r="W102" s="30"/>
      <c r="X102" s="31"/>
    </row>
    <row r="103" spans="1:27" ht="20.25">
      <c r="A103" s="220" t="s">
        <v>68</v>
      </c>
      <c r="B103" s="220"/>
      <c r="C103" s="220"/>
      <c r="D103" s="220"/>
      <c r="E103" s="220"/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</row>
    <row r="104" spans="1:27" ht="20.25">
      <c r="A104" s="220" t="s">
        <v>255</v>
      </c>
      <c r="B104" s="220"/>
      <c r="C104" s="220"/>
      <c r="D104" s="220"/>
      <c r="E104" s="220"/>
      <c r="F104" s="220"/>
      <c r="G104" s="220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</row>
    <row r="105" spans="1:27" ht="20.25">
      <c r="A105" s="120"/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120"/>
    </row>
    <row r="106" spans="1:27" ht="15.75">
      <c r="B106" s="8"/>
      <c r="C106" s="9"/>
      <c r="D106" s="9"/>
    </row>
    <row r="107" spans="1:27" ht="16.5" thickBot="1">
      <c r="B107" s="154" t="s">
        <v>223</v>
      </c>
      <c r="C107" s="154"/>
      <c r="D107" s="154"/>
      <c r="G107" s="9"/>
      <c r="R107" s="9" t="s">
        <v>69</v>
      </c>
      <c r="T107" s="1"/>
    </row>
    <row r="108" spans="1:27" ht="20.100000000000001" customHeight="1" thickBot="1">
      <c r="A108" s="212" t="s">
        <v>51</v>
      </c>
      <c r="B108" s="213"/>
      <c r="C108" s="213"/>
      <c r="D108" s="213"/>
      <c r="E108" s="213"/>
      <c r="F108" s="213"/>
      <c r="G108" s="213"/>
      <c r="H108" s="213"/>
      <c r="I108" s="213"/>
      <c r="J108" s="213"/>
      <c r="K108" s="213"/>
      <c r="L108" s="213"/>
      <c r="M108" s="213"/>
      <c r="N108" s="213"/>
      <c r="O108" s="213"/>
      <c r="P108" s="213"/>
      <c r="Q108" s="213"/>
      <c r="R108" s="213"/>
      <c r="S108" s="213"/>
      <c r="T108" s="213"/>
      <c r="U108" s="213"/>
      <c r="V108" s="213"/>
      <c r="W108" s="213"/>
      <c r="X108" s="214"/>
      <c r="Y108" s="2"/>
      <c r="Z108" s="2"/>
      <c r="AA108" s="2"/>
    </row>
    <row r="109" spans="1:27" ht="15.75" customHeight="1" thickBot="1">
      <c r="A109" s="209" t="s">
        <v>0</v>
      </c>
      <c r="B109" s="10" t="s">
        <v>2</v>
      </c>
      <c r="C109" s="209" t="s">
        <v>1</v>
      </c>
      <c r="D109" s="166" t="s">
        <v>28</v>
      </c>
      <c r="E109" s="205" t="s">
        <v>27</v>
      </c>
      <c r="F109" s="221" t="s">
        <v>17</v>
      </c>
      <c r="G109" s="211" t="s">
        <v>3</v>
      </c>
      <c r="H109" s="202" t="s">
        <v>37</v>
      </c>
      <c r="I109" s="203"/>
      <c r="J109" s="203"/>
      <c r="K109" s="204"/>
      <c r="L109" s="201" t="s">
        <v>32</v>
      </c>
      <c r="M109" s="201" t="s">
        <v>33</v>
      </c>
      <c r="N109" s="201" t="s">
        <v>34</v>
      </c>
      <c r="O109" s="222" t="s">
        <v>26</v>
      </c>
      <c r="P109" s="205" t="s">
        <v>31</v>
      </c>
      <c r="Q109" s="202" t="s">
        <v>38</v>
      </c>
      <c r="R109" s="203"/>
      <c r="S109" s="203"/>
      <c r="T109" s="204"/>
      <c r="U109" s="201" t="s">
        <v>30</v>
      </c>
      <c r="V109" s="201" t="s">
        <v>29</v>
      </c>
      <c r="W109" s="201" t="s">
        <v>35</v>
      </c>
      <c r="X109" s="201" t="s">
        <v>42</v>
      </c>
    </row>
    <row r="110" spans="1:27" ht="15.75" thickBot="1">
      <c r="A110" s="210"/>
      <c r="B110" s="37" t="s">
        <v>16</v>
      </c>
      <c r="C110" s="226"/>
      <c r="D110" s="167"/>
      <c r="E110" s="181"/>
      <c r="F110" s="183"/>
      <c r="G110" s="185"/>
      <c r="H110" s="118" t="s">
        <v>19</v>
      </c>
      <c r="I110" s="118" t="s">
        <v>20</v>
      </c>
      <c r="J110" s="118" t="s">
        <v>21</v>
      </c>
      <c r="K110" s="118" t="s">
        <v>22</v>
      </c>
      <c r="L110" s="173" t="s">
        <v>11</v>
      </c>
      <c r="M110" s="173" t="s">
        <v>23</v>
      </c>
      <c r="N110" s="173" t="s">
        <v>24</v>
      </c>
      <c r="O110" s="187"/>
      <c r="P110" s="181" t="s">
        <v>25</v>
      </c>
      <c r="Q110" s="118" t="s">
        <v>5</v>
      </c>
      <c r="R110" s="118" t="s">
        <v>6</v>
      </c>
      <c r="S110" s="118" t="s">
        <v>7</v>
      </c>
      <c r="T110" s="118" t="s">
        <v>8</v>
      </c>
      <c r="U110" s="173" t="s">
        <v>10</v>
      </c>
      <c r="V110" s="173" t="s">
        <v>9</v>
      </c>
      <c r="W110" s="173" t="s">
        <v>12</v>
      </c>
      <c r="X110" s="173" t="s">
        <v>15</v>
      </c>
    </row>
    <row r="111" spans="1:27" s="113" customFormat="1" ht="15.75" thickBot="1">
      <c r="A111" s="155">
        <v>1</v>
      </c>
      <c r="B111" s="158" t="s">
        <v>103</v>
      </c>
      <c r="C111" s="160" t="s">
        <v>224</v>
      </c>
      <c r="D111" s="236">
        <v>2004</v>
      </c>
      <c r="E111" s="162" t="s">
        <v>60</v>
      </c>
      <c r="F111" s="158" t="s">
        <v>248</v>
      </c>
      <c r="G111" s="3" t="s">
        <v>4</v>
      </c>
      <c r="H111" s="13">
        <v>9</v>
      </c>
      <c r="I111" s="14">
        <v>9.1</v>
      </c>
      <c r="J111" s="15">
        <v>9</v>
      </c>
      <c r="K111" s="16">
        <v>9</v>
      </c>
      <c r="L111" s="17">
        <v>0</v>
      </c>
      <c r="M111" s="18">
        <f>(H111+I111+J111+K111-MAX(H111:K111)-MIN(H111:K111))/2</f>
        <v>9</v>
      </c>
      <c r="N111" s="19">
        <f>M111*2</f>
        <v>18</v>
      </c>
      <c r="O111" s="17">
        <v>0.5</v>
      </c>
      <c r="P111" s="51">
        <v>0.5</v>
      </c>
      <c r="Q111" s="13">
        <v>8.8000000000000007</v>
      </c>
      <c r="R111" s="14">
        <v>8.6</v>
      </c>
      <c r="S111" s="15">
        <v>8.8000000000000007</v>
      </c>
      <c r="T111" s="22">
        <v>8.1999999999999993</v>
      </c>
      <c r="U111" s="18">
        <f>(Q111+R111+S111+T111-MAX(Q111:T111)-MIN(Q111:T111))/2</f>
        <v>8.6999999999999993</v>
      </c>
      <c r="V111" s="19">
        <v>0</v>
      </c>
      <c r="W111" s="52">
        <f>SUM(U111,N111,P111)-L111-V111</f>
        <v>27.2</v>
      </c>
      <c r="X111" s="190" t="str">
        <f>IF(M114&gt;=27,"МС","б\р")</f>
        <v>б\р</v>
      </c>
    </row>
    <row r="112" spans="1:27" s="113" customFormat="1" ht="15.75" thickBot="1">
      <c r="A112" s="156"/>
      <c r="B112" s="159"/>
      <c r="C112" s="235"/>
      <c r="D112" s="237"/>
      <c r="E112" s="163"/>
      <c r="F112" s="159"/>
      <c r="G112" s="4" t="s">
        <v>18</v>
      </c>
      <c r="H112" s="13">
        <v>8.5</v>
      </c>
      <c r="I112" s="14">
        <v>8.8000000000000007</v>
      </c>
      <c r="J112" s="15">
        <v>8.6999999999999993</v>
      </c>
      <c r="K112" s="16">
        <v>8.3000000000000007</v>
      </c>
      <c r="L112" s="17">
        <v>0</v>
      </c>
      <c r="M112" s="18">
        <f t="shared" ref="M112:M113" si="24">(H112+I112+J112+K112-MAX(H112:K112)-MIN(H112:K112))/2</f>
        <v>8.5999999999999979</v>
      </c>
      <c r="N112" s="19">
        <f t="shared" ref="N112:N113" si="25">M112*2</f>
        <v>17.199999999999996</v>
      </c>
      <c r="O112" s="17">
        <v>0.5</v>
      </c>
      <c r="P112" s="51">
        <v>0.5</v>
      </c>
      <c r="Q112" s="13">
        <v>8.6</v>
      </c>
      <c r="R112" s="14">
        <v>8.6</v>
      </c>
      <c r="S112" s="15">
        <v>8.9</v>
      </c>
      <c r="T112" s="22">
        <v>8.6999999999999993</v>
      </c>
      <c r="U112" s="18">
        <f t="shared" ref="U112:U113" si="26">(Q112+R112+S112+T112-MAX(Q112:T112)-MIN(Q112:T112))/2</f>
        <v>8.6499999999999986</v>
      </c>
      <c r="V112" s="19">
        <v>0</v>
      </c>
      <c r="W112" s="52">
        <f t="shared" ref="W112:W113" si="27">SUM(U112,N112,P112)-L112-V112</f>
        <v>26.349999999999994</v>
      </c>
      <c r="X112" s="191"/>
    </row>
    <row r="113" spans="1:24" s="113" customFormat="1" ht="20.25" thickBot="1">
      <c r="A113" s="156"/>
      <c r="B113" s="159" t="s">
        <v>63</v>
      </c>
      <c r="C113" s="161" t="s">
        <v>225</v>
      </c>
      <c r="D113" s="238">
        <v>2007</v>
      </c>
      <c r="E113" s="163" t="s">
        <v>60</v>
      </c>
      <c r="F113" s="159"/>
      <c r="G113" s="46" t="s">
        <v>39</v>
      </c>
      <c r="H113" s="13">
        <v>8.5</v>
      </c>
      <c r="I113" s="14">
        <v>8.6</v>
      </c>
      <c r="J113" s="15">
        <v>9</v>
      </c>
      <c r="K113" s="16">
        <v>9</v>
      </c>
      <c r="L113" s="17">
        <v>0</v>
      </c>
      <c r="M113" s="18">
        <f t="shared" si="24"/>
        <v>8.8000000000000007</v>
      </c>
      <c r="N113" s="19">
        <f t="shared" si="25"/>
        <v>17.600000000000001</v>
      </c>
      <c r="O113" s="17">
        <v>0.6</v>
      </c>
      <c r="P113" s="51">
        <v>0.5</v>
      </c>
      <c r="Q113" s="13">
        <v>8.6</v>
      </c>
      <c r="R113" s="14">
        <v>8.6999999999999993</v>
      </c>
      <c r="S113" s="15">
        <v>8.6999999999999993</v>
      </c>
      <c r="T113" s="22">
        <v>8.6</v>
      </c>
      <c r="U113" s="18">
        <f t="shared" si="26"/>
        <v>8.6499999999999986</v>
      </c>
      <c r="V113" s="19">
        <v>0</v>
      </c>
      <c r="W113" s="52">
        <f t="shared" si="27"/>
        <v>26.75</v>
      </c>
      <c r="X113" s="192"/>
    </row>
    <row r="114" spans="1:24" s="113" customFormat="1" ht="15.75" thickBot="1">
      <c r="A114" s="157"/>
      <c r="B114" s="178"/>
      <c r="C114" s="179"/>
      <c r="D114" s="239"/>
      <c r="E114" s="168"/>
      <c r="F114" s="178"/>
      <c r="G114" s="195" t="s">
        <v>36</v>
      </c>
      <c r="H114" s="196"/>
      <c r="I114" s="196"/>
      <c r="J114" s="196"/>
      <c r="K114" s="196"/>
      <c r="L114" s="197"/>
      <c r="M114" s="25">
        <f>SUM(M111:M113)-L111-L112-L113</f>
        <v>26.4</v>
      </c>
      <c r="N114" s="26"/>
      <c r="O114" s="198" t="s">
        <v>40</v>
      </c>
      <c r="P114" s="199"/>
      <c r="Q114" s="199"/>
      <c r="R114" s="199"/>
      <c r="S114" s="199"/>
      <c r="T114" s="199"/>
      <c r="U114" s="199"/>
      <c r="V114" s="200"/>
      <c r="W114" s="45">
        <f>SUM(W111:W113)</f>
        <v>80.3</v>
      </c>
      <c r="X114" s="70">
        <f>M114</f>
        <v>26.4</v>
      </c>
    </row>
    <row r="115" spans="1:24" s="113" customFormat="1" ht="15.75" thickBot="1">
      <c r="A115" s="155">
        <v>2</v>
      </c>
      <c r="B115" s="158" t="s">
        <v>100</v>
      </c>
      <c r="C115" s="160" t="s">
        <v>170</v>
      </c>
      <c r="D115" s="162">
        <v>2007</v>
      </c>
      <c r="E115" s="162" t="s">
        <v>102</v>
      </c>
      <c r="F115" s="158" t="s">
        <v>171</v>
      </c>
      <c r="G115" s="3" t="s">
        <v>4</v>
      </c>
      <c r="H115" s="13">
        <v>9</v>
      </c>
      <c r="I115" s="14">
        <v>9</v>
      </c>
      <c r="J115" s="15">
        <v>9.1999999999999993</v>
      </c>
      <c r="K115" s="16">
        <v>8.9</v>
      </c>
      <c r="L115" s="17">
        <v>0</v>
      </c>
      <c r="M115" s="18">
        <f>(H115+I115+J115+K115-MAX(H115:K115)-MIN(H115:K115))/2</f>
        <v>9</v>
      </c>
      <c r="N115" s="19">
        <f>M115*2</f>
        <v>18</v>
      </c>
      <c r="O115" s="17">
        <v>0.5</v>
      </c>
      <c r="P115" s="51">
        <v>0.5</v>
      </c>
      <c r="Q115" s="13">
        <v>8.8000000000000007</v>
      </c>
      <c r="R115" s="14">
        <v>8.9</v>
      </c>
      <c r="S115" s="15">
        <v>8.9</v>
      </c>
      <c r="T115" s="22">
        <v>9</v>
      </c>
      <c r="U115" s="18">
        <f>(Q115+R115+S115+T115-MAX(Q115:T115)-MIN(Q115:T115))/2</f>
        <v>8.9</v>
      </c>
      <c r="V115" s="19">
        <v>0.3</v>
      </c>
      <c r="W115" s="52">
        <f>SUM(U115,N115,P115)-L115-V115</f>
        <v>27.099999999999998</v>
      </c>
      <c r="X115" s="190" t="s">
        <v>66</v>
      </c>
    </row>
    <row r="116" spans="1:24" s="113" customFormat="1" ht="15.75" thickBot="1">
      <c r="A116" s="156"/>
      <c r="B116" s="159"/>
      <c r="C116" s="161"/>
      <c r="D116" s="163"/>
      <c r="E116" s="163"/>
      <c r="F116" s="163"/>
      <c r="G116" s="4" t="s">
        <v>18</v>
      </c>
      <c r="H116" s="13">
        <v>8.8000000000000007</v>
      </c>
      <c r="I116" s="14">
        <v>9</v>
      </c>
      <c r="J116" s="15">
        <v>8.5</v>
      </c>
      <c r="K116" s="16">
        <v>8.6999999999999993</v>
      </c>
      <c r="L116" s="17">
        <v>0</v>
      </c>
      <c r="M116" s="18">
        <f t="shared" ref="M116:M117" si="28">(H116+I116+J116+K116-MAX(H116:K116)-MIN(H116:K116))/2</f>
        <v>8.75</v>
      </c>
      <c r="N116" s="19">
        <f t="shared" ref="N116:N117" si="29">M116*2</f>
        <v>17.5</v>
      </c>
      <c r="O116" s="17">
        <v>0.5</v>
      </c>
      <c r="P116" s="51">
        <v>0.5</v>
      </c>
      <c r="Q116" s="13">
        <v>8.6</v>
      </c>
      <c r="R116" s="14">
        <v>8.9</v>
      </c>
      <c r="S116" s="15">
        <v>8.6</v>
      </c>
      <c r="T116" s="22">
        <v>8.5</v>
      </c>
      <c r="U116" s="18">
        <f t="shared" ref="U116:U117" si="30">(Q116+R116+S116+T116-MAX(Q116:T116)-MIN(Q116:T116))/2</f>
        <v>8.6000000000000014</v>
      </c>
      <c r="V116" s="19">
        <v>0.1</v>
      </c>
      <c r="W116" s="52">
        <f t="shared" ref="W116:W117" si="31">SUM(U116,N116,P116)-L116-V116</f>
        <v>26.5</v>
      </c>
      <c r="X116" s="191"/>
    </row>
    <row r="117" spans="1:24" s="113" customFormat="1" ht="20.25" thickBot="1">
      <c r="A117" s="156"/>
      <c r="B117" s="159" t="s">
        <v>101</v>
      </c>
      <c r="C117" s="161" t="s">
        <v>89</v>
      </c>
      <c r="D117" s="163">
        <v>2003</v>
      </c>
      <c r="E117" s="163" t="s">
        <v>60</v>
      </c>
      <c r="F117" s="163"/>
      <c r="G117" s="46" t="s">
        <v>39</v>
      </c>
      <c r="H117" s="13">
        <v>8.6999999999999993</v>
      </c>
      <c r="I117" s="14">
        <v>8.6999999999999993</v>
      </c>
      <c r="J117" s="15">
        <v>8.9</v>
      </c>
      <c r="K117" s="16">
        <v>8.3000000000000007</v>
      </c>
      <c r="L117" s="17">
        <v>0</v>
      </c>
      <c r="M117" s="18">
        <f t="shared" si="28"/>
        <v>8.6999999999999975</v>
      </c>
      <c r="N117" s="19">
        <f t="shared" si="29"/>
        <v>17.399999999999995</v>
      </c>
      <c r="O117" s="17">
        <v>0.5</v>
      </c>
      <c r="P117" s="51">
        <v>0.5</v>
      </c>
      <c r="Q117" s="13">
        <v>8.5</v>
      </c>
      <c r="R117" s="14">
        <v>9</v>
      </c>
      <c r="S117" s="15">
        <v>8.5</v>
      </c>
      <c r="T117" s="22">
        <v>8.8000000000000007</v>
      </c>
      <c r="U117" s="18">
        <f t="shared" si="30"/>
        <v>8.6499999999999986</v>
      </c>
      <c r="V117" s="19">
        <v>0.1</v>
      </c>
      <c r="W117" s="52">
        <f t="shared" si="31"/>
        <v>26.449999999999992</v>
      </c>
      <c r="X117" s="192"/>
    </row>
    <row r="118" spans="1:24" s="113" customFormat="1" ht="15.75" thickBot="1">
      <c r="A118" s="157"/>
      <c r="B118" s="178"/>
      <c r="C118" s="179"/>
      <c r="D118" s="168"/>
      <c r="E118" s="168"/>
      <c r="F118" s="174"/>
      <c r="G118" s="195" t="s">
        <v>36</v>
      </c>
      <c r="H118" s="196"/>
      <c r="I118" s="196"/>
      <c r="J118" s="196"/>
      <c r="K118" s="196"/>
      <c r="L118" s="197"/>
      <c r="M118" s="25">
        <f>SUM(M115:M117)-L115-L116-L117</f>
        <v>26.449999999999996</v>
      </c>
      <c r="N118" s="26"/>
      <c r="O118" s="198" t="s">
        <v>40</v>
      </c>
      <c r="P118" s="199"/>
      <c r="Q118" s="199"/>
      <c r="R118" s="199"/>
      <c r="S118" s="199"/>
      <c r="T118" s="199"/>
      <c r="U118" s="199"/>
      <c r="V118" s="200"/>
      <c r="W118" s="45">
        <f>SUM(W115:W117)</f>
        <v>80.049999999999983</v>
      </c>
      <c r="X118" s="27">
        <f>M118</f>
        <v>26.449999999999996</v>
      </c>
    </row>
    <row r="119" spans="1:24" s="113" customFormat="1" ht="15.75" thickBot="1">
      <c r="A119" s="155">
        <v>3</v>
      </c>
      <c r="B119" s="158" t="s">
        <v>133</v>
      </c>
      <c r="C119" s="160" t="s">
        <v>110</v>
      </c>
      <c r="D119" s="162">
        <v>2004</v>
      </c>
      <c r="E119" s="162" t="s">
        <v>60</v>
      </c>
      <c r="F119" s="158" t="s">
        <v>104</v>
      </c>
      <c r="G119" s="3" t="s">
        <v>4</v>
      </c>
      <c r="H119" s="13">
        <v>9</v>
      </c>
      <c r="I119" s="14">
        <v>9</v>
      </c>
      <c r="J119" s="15">
        <v>9.3000000000000007</v>
      </c>
      <c r="K119" s="16">
        <v>9.4</v>
      </c>
      <c r="L119" s="17">
        <v>0</v>
      </c>
      <c r="M119" s="18">
        <f>(H119+I119+J119+K119-MAX(H119:K119)-MIN(H119:K119))/2</f>
        <v>9.1500000000000021</v>
      </c>
      <c r="N119" s="19">
        <f>M119*2</f>
        <v>18.300000000000004</v>
      </c>
      <c r="O119" s="17">
        <v>0.6</v>
      </c>
      <c r="P119" s="51">
        <v>0.5</v>
      </c>
      <c r="Q119" s="13">
        <v>8.8000000000000007</v>
      </c>
      <c r="R119" s="14">
        <v>8.8000000000000007</v>
      </c>
      <c r="S119" s="15">
        <v>8.6999999999999993</v>
      </c>
      <c r="T119" s="22">
        <v>8.8000000000000007</v>
      </c>
      <c r="U119" s="18">
        <f>(Q119+R119+S119+T119-MAX(Q119:T119)-MIN(Q119:T119))/2</f>
        <v>8.8000000000000007</v>
      </c>
      <c r="V119" s="19">
        <v>0.3</v>
      </c>
      <c r="W119" s="52">
        <f>SUM(U119,N119,P119)-L119-V119</f>
        <v>27.300000000000004</v>
      </c>
      <c r="X119" s="190" t="s">
        <v>66</v>
      </c>
    </row>
    <row r="120" spans="1:24" s="113" customFormat="1" ht="15.75" thickBot="1">
      <c r="A120" s="156"/>
      <c r="B120" s="159"/>
      <c r="C120" s="161"/>
      <c r="D120" s="163"/>
      <c r="E120" s="163"/>
      <c r="F120" s="163"/>
      <c r="G120" s="4" t="s">
        <v>18</v>
      </c>
      <c r="H120" s="13">
        <v>8.5</v>
      </c>
      <c r="I120" s="14">
        <v>8.6</v>
      </c>
      <c r="J120" s="15">
        <v>8.8000000000000007</v>
      </c>
      <c r="K120" s="16">
        <v>8.6</v>
      </c>
      <c r="L120" s="17">
        <v>0</v>
      </c>
      <c r="M120" s="18">
        <f t="shared" ref="M120:M121" si="32">(H120+I120+J120+K120-MAX(H120:K120)-MIN(H120:K120))/2</f>
        <v>8.6</v>
      </c>
      <c r="N120" s="19">
        <f t="shared" ref="N120:N121" si="33">M120*2</f>
        <v>17.2</v>
      </c>
      <c r="O120" s="17">
        <v>0.8</v>
      </c>
      <c r="P120" s="51">
        <v>0.5</v>
      </c>
      <c r="Q120" s="13">
        <v>8.6</v>
      </c>
      <c r="R120" s="14">
        <v>8.6999999999999993</v>
      </c>
      <c r="S120" s="15">
        <v>8.6999999999999993</v>
      </c>
      <c r="T120" s="22">
        <v>8.6999999999999993</v>
      </c>
      <c r="U120" s="18">
        <f t="shared" ref="U120:U121" si="34">(Q120+R120+S120+T120-MAX(Q120:T120)-MIN(Q120:T120))/2</f>
        <v>8.6999999999999993</v>
      </c>
      <c r="V120" s="19">
        <v>0.3</v>
      </c>
      <c r="W120" s="52">
        <f t="shared" ref="W120:W121" si="35">SUM(U120,N120,P120)-L120-V120</f>
        <v>26.099999999999998</v>
      </c>
      <c r="X120" s="191"/>
    </row>
    <row r="121" spans="1:24" s="113" customFormat="1" ht="21" thickBot="1">
      <c r="A121" s="156"/>
      <c r="B121" s="159" t="s">
        <v>105</v>
      </c>
      <c r="C121" s="161" t="s">
        <v>111</v>
      </c>
      <c r="D121" s="163">
        <v>2007</v>
      </c>
      <c r="E121" s="163" t="s">
        <v>60</v>
      </c>
      <c r="F121" s="163"/>
      <c r="G121" s="6" t="s">
        <v>39</v>
      </c>
      <c r="H121" s="13">
        <v>8.5</v>
      </c>
      <c r="I121" s="14">
        <v>8.3000000000000007</v>
      </c>
      <c r="J121" s="15">
        <v>8.5</v>
      </c>
      <c r="K121" s="16">
        <v>8.4</v>
      </c>
      <c r="L121" s="17">
        <v>0</v>
      </c>
      <c r="M121" s="18">
        <f t="shared" si="32"/>
        <v>8.4500000000000011</v>
      </c>
      <c r="N121" s="19">
        <f t="shared" si="33"/>
        <v>16.900000000000002</v>
      </c>
      <c r="O121" s="17">
        <v>0.8</v>
      </c>
      <c r="P121" s="51">
        <v>0.5</v>
      </c>
      <c r="Q121" s="13">
        <v>9</v>
      </c>
      <c r="R121" s="14">
        <v>9.1</v>
      </c>
      <c r="S121" s="15">
        <v>9.1</v>
      </c>
      <c r="T121" s="22">
        <v>9.1</v>
      </c>
      <c r="U121" s="18">
        <f t="shared" si="34"/>
        <v>9.1000000000000014</v>
      </c>
      <c r="V121" s="19">
        <v>0.3</v>
      </c>
      <c r="W121" s="52">
        <f t="shared" si="35"/>
        <v>26.200000000000003</v>
      </c>
      <c r="X121" s="192"/>
    </row>
    <row r="122" spans="1:24" s="113" customFormat="1" ht="15.75" thickBot="1">
      <c r="A122" s="157"/>
      <c r="B122" s="178"/>
      <c r="C122" s="179"/>
      <c r="D122" s="168"/>
      <c r="E122" s="168"/>
      <c r="F122" s="174"/>
      <c r="G122" s="195" t="s">
        <v>36</v>
      </c>
      <c r="H122" s="196"/>
      <c r="I122" s="196"/>
      <c r="J122" s="196"/>
      <c r="K122" s="196"/>
      <c r="L122" s="197"/>
      <c r="M122" s="25">
        <f>SUM(M119:M121)-L119-L120-L121</f>
        <v>26.200000000000003</v>
      </c>
      <c r="N122" s="26"/>
      <c r="O122" s="198" t="s">
        <v>40</v>
      </c>
      <c r="P122" s="199"/>
      <c r="Q122" s="199"/>
      <c r="R122" s="199"/>
      <c r="S122" s="199"/>
      <c r="T122" s="199"/>
      <c r="U122" s="199"/>
      <c r="V122" s="200"/>
      <c r="W122" s="45">
        <f>SUM(W119:W121)</f>
        <v>79.600000000000009</v>
      </c>
      <c r="X122" s="70">
        <f>M122</f>
        <v>26.200000000000003</v>
      </c>
    </row>
    <row r="123" spans="1:24" s="113" customFormat="1" ht="15.75" thickBot="1">
      <c r="A123" s="155">
        <v>4</v>
      </c>
      <c r="B123" s="158" t="s">
        <v>100</v>
      </c>
      <c r="C123" s="160" t="s">
        <v>167</v>
      </c>
      <c r="D123" s="162">
        <v>2007</v>
      </c>
      <c r="E123" s="162" t="s">
        <v>60</v>
      </c>
      <c r="F123" s="158" t="s">
        <v>169</v>
      </c>
      <c r="G123" s="3" t="s">
        <v>4</v>
      </c>
      <c r="H123" s="13">
        <v>9.1999999999999993</v>
      </c>
      <c r="I123" s="14">
        <v>9</v>
      </c>
      <c r="J123" s="15">
        <v>9.1</v>
      </c>
      <c r="K123" s="16">
        <v>9</v>
      </c>
      <c r="L123" s="17">
        <v>0</v>
      </c>
      <c r="M123" s="18">
        <f>(H123+I123+J123+K123-MAX(H123:K123)-MIN(H123:K123))/2</f>
        <v>9.0499999999999989</v>
      </c>
      <c r="N123" s="19">
        <f>M123*2</f>
        <v>18.099999999999998</v>
      </c>
      <c r="O123" s="17">
        <v>0.5</v>
      </c>
      <c r="P123" s="51">
        <v>0.5</v>
      </c>
      <c r="Q123" s="13">
        <v>8.8000000000000007</v>
      </c>
      <c r="R123" s="14">
        <v>8.8000000000000007</v>
      </c>
      <c r="S123" s="15">
        <v>8.9</v>
      </c>
      <c r="T123" s="22">
        <v>8.6</v>
      </c>
      <c r="U123" s="18">
        <f>(Q123+R123+S123+T123-MAX(Q123:T123)-MIN(Q123:T123))/2</f>
        <v>8.8000000000000007</v>
      </c>
      <c r="V123" s="19">
        <v>0</v>
      </c>
      <c r="W123" s="52">
        <f>SUM(U123,N123,P123)-L123-V123</f>
        <v>27.4</v>
      </c>
      <c r="X123" s="190" t="str">
        <f>IF(M126&gt;=27,"МС","б\р")</f>
        <v>б\р</v>
      </c>
    </row>
    <row r="124" spans="1:24" s="113" customFormat="1" ht="15.75" thickBot="1">
      <c r="A124" s="156"/>
      <c r="B124" s="159"/>
      <c r="C124" s="161"/>
      <c r="D124" s="163"/>
      <c r="E124" s="163"/>
      <c r="F124" s="163"/>
      <c r="G124" s="4" t="s">
        <v>18</v>
      </c>
      <c r="H124" s="13">
        <v>8.8000000000000007</v>
      </c>
      <c r="I124" s="14">
        <v>8.6</v>
      </c>
      <c r="J124" s="15">
        <v>8.1999999999999993</v>
      </c>
      <c r="K124" s="16">
        <v>8.9</v>
      </c>
      <c r="L124" s="17">
        <v>0</v>
      </c>
      <c r="M124" s="18">
        <f t="shared" ref="M124:M125" si="36">(H124+I124+J124+K124-MAX(H124:K124)-MIN(H124:K124))/2</f>
        <v>8.7000000000000011</v>
      </c>
      <c r="N124" s="19">
        <f t="shared" ref="N124:N125" si="37">M124*2</f>
        <v>17.400000000000002</v>
      </c>
      <c r="O124" s="17">
        <v>0.6</v>
      </c>
      <c r="P124" s="51">
        <v>0.5</v>
      </c>
      <c r="Q124" s="13">
        <v>8</v>
      </c>
      <c r="R124" s="14">
        <v>8.3000000000000007</v>
      </c>
      <c r="S124" s="15">
        <v>8</v>
      </c>
      <c r="T124" s="22">
        <v>8.1999999999999993</v>
      </c>
      <c r="U124" s="18">
        <f t="shared" ref="U124:U125" si="38">(Q124+R124+S124+T124-MAX(Q124:T124)-MIN(Q124:T124))/2</f>
        <v>8.1</v>
      </c>
      <c r="V124" s="19">
        <v>0</v>
      </c>
      <c r="W124" s="52">
        <f t="shared" ref="W124:W125" si="39">SUM(U124,N124,P124)-L124-V124</f>
        <v>26</v>
      </c>
      <c r="X124" s="191"/>
    </row>
    <row r="125" spans="1:24" s="113" customFormat="1" ht="20.25" thickBot="1">
      <c r="A125" s="156"/>
      <c r="B125" s="159" t="s">
        <v>101</v>
      </c>
      <c r="C125" s="161" t="s">
        <v>168</v>
      </c>
      <c r="D125" s="163">
        <v>2002</v>
      </c>
      <c r="E125" s="163" t="s">
        <v>60</v>
      </c>
      <c r="F125" s="163"/>
      <c r="G125" s="46" t="s">
        <v>39</v>
      </c>
      <c r="H125" s="13">
        <v>8.5</v>
      </c>
      <c r="I125" s="14">
        <v>8.5</v>
      </c>
      <c r="J125" s="15">
        <v>8.5</v>
      </c>
      <c r="K125" s="16">
        <v>8.1999999999999993</v>
      </c>
      <c r="L125" s="17">
        <v>0</v>
      </c>
      <c r="M125" s="18">
        <f t="shared" si="36"/>
        <v>8.5000000000000018</v>
      </c>
      <c r="N125" s="19">
        <f t="shared" si="37"/>
        <v>17.000000000000004</v>
      </c>
      <c r="O125" s="17">
        <v>0.6</v>
      </c>
      <c r="P125" s="51">
        <v>0.5</v>
      </c>
      <c r="Q125" s="13">
        <v>8.3000000000000007</v>
      </c>
      <c r="R125" s="14">
        <v>8.3000000000000007</v>
      </c>
      <c r="S125" s="15">
        <v>8.5</v>
      </c>
      <c r="T125" s="22">
        <v>8.5</v>
      </c>
      <c r="U125" s="18">
        <f t="shared" si="38"/>
        <v>8.4</v>
      </c>
      <c r="V125" s="19">
        <v>0</v>
      </c>
      <c r="W125" s="52">
        <f t="shared" si="39"/>
        <v>25.900000000000006</v>
      </c>
      <c r="X125" s="192"/>
    </row>
    <row r="126" spans="1:24" s="113" customFormat="1" ht="15.75" thickBot="1">
      <c r="A126" s="157"/>
      <c r="B126" s="178"/>
      <c r="C126" s="179"/>
      <c r="D126" s="168"/>
      <c r="E126" s="168"/>
      <c r="F126" s="174"/>
      <c r="G126" s="195" t="s">
        <v>36</v>
      </c>
      <c r="H126" s="196"/>
      <c r="I126" s="196"/>
      <c r="J126" s="196"/>
      <c r="K126" s="196"/>
      <c r="L126" s="197"/>
      <c r="M126" s="25">
        <f>SUM(M123:M125)-L123-L124-L125</f>
        <v>26.25</v>
      </c>
      <c r="N126" s="26"/>
      <c r="O126" s="198" t="s">
        <v>40</v>
      </c>
      <c r="P126" s="199"/>
      <c r="Q126" s="199"/>
      <c r="R126" s="199"/>
      <c r="S126" s="199"/>
      <c r="T126" s="199"/>
      <c r="U126" s="199"/>
      <c r="V126" s="200"/>
      <c r="W126" s="45">
        <f>SUM(W123:W125)</f>
        <v>79.300000000000011</v>
      </c>
      <c r="X126" s="70">
        <f>M126</f>
        <v>26.25</v>
      </c>
    </row>
    <row r="127" spans="1:24" s="113" customFormat="1" ht="15.75" thickBot="1">
      <c r="A127" s="155">
        <v>5</v>
      </c>
      <c r="B127" s="158" t="s">
        <v>100</v>
      </c>
      <c r="C127" s="160" t="s">
        <v>93</v>
      </c>
      <c r="D127" s="162">
        <v>2003</v>
      </c>
      <c r="E127" s="162" t="s">
        <v>60</v>
      </c>
      <c r="F127" s="158" t="s">
        <v>165</v>
      </c>
      <c r="G127" s="3" t="s">
        <v>4</v>
      </c>
      <c r="H127" s="13">
        <v>9.1999999999999993</v>
      </c>
      <c r="I127" s="14">
        <v>9.1</v>
      </c>
      <c r="J127" s="15">
        <v>9.1999999999999993</v>
      </c>
      <c r="K127" s="16">
        <v>9.4</v>
      </c>
      <c r="L127" s="17">
        <v>0</v>
      </c>
      <c r="M127" s="18">
        <f>(H127+I127+J127+K127-MAX(H127:K127)-MIN(H127:K127))/2</f>
        <v>9.1999999999999993</v>
      </c>
      <c r="N127" s="19">
        <f>M127*2</f>
        <v>18.399999999999999</v>
      </c>
      <c r="O127" s="17">
        <v>0.5</v>
      </c>
      <c r="P127" s="51">
        <v>0.5</v>
      </c>
      <c r="Q127" s="13">
        <v>9</v>
      </c>
      <c r="R127" s="14">
        <v>9</v>
      </c>
      <c r="S127" s="15">
        <v>8.6999999999999993</v>
      </c>
      <c r="T127" s="22">
        <v>8.5</v>
      </c>
      <c r="U127" s="18">
        <f>(Q127+R127+S127+T127-MAX(Q127:T127)-MIN(Q127:T127))/2</f>
        <v>8.8500000000000014</v>
      </c>
      <c r="V127" s="19">
        <v>0.1</v>
      </c>
      <c r="W127" s="52">
        <f>SUM(U127,N127,P127)-L127-V127</f>
        <v>27.65</v>
      </c>
      <c r="X127" s="190" t="s">
        <v>66</v>
      </c>
    </row>
    <row r="128" spans="1:24" s="113" customFormat="1" ht="15.75" thickBot="1">
      <c r="A128" s="156"/>
      <c r="B128" s="159"/>
      <c r="C128" s="161"/>
      <c r="D128" s="163"/>
      <c r="E128" s="163"/>
      <c r="F128" s="163"/>
      <c r="G128" s="4" t="s">
        <v>18</v>
      </c>
      <c r="H128" s="13">
        <v>8.6</v>
      </c>
      <c r="I128" s="14">
        <v>8.6999999999999993</v>
      </c>
      <c r="J128" s="15">
        <v>8.6</v>
      </c>
      <c r="K128" s="16">
        <v>8.8000000000000007</v>
      </c>
      <c r="L128" s="17">
        <v>0</v>
      </c>
      <c r="M128" s="18">
        <f t="shared" ref="M128:M129" si="40">(H128+I128+J128+K128-MAX(H128:K128)-MIN(H128:K128))/2</f>
        <v>8.6500000000000021</v>
      </c>
      <c r="N128" s="19">
        <f t="shared" ref="N128:N129" si="41">M128*2</f>
        <v>17.300000000000004</v>
      </c>
      <c r="O128" s="17">
        <v>0.5</v>
      </c>
      <c r="P128" s="51">
        <v>0.5</v>
      </c>
      <c r="Q128" s="13">
        <v>8.4</v>
      </c>
      <c r="R128" s="14">
        <v>8.5</v>
      </c>
      <c r="S128" s="15">
        <v>8.3000000000000007</v>
      </c>
      <c r="T128" s="22">
        <v>8.3000000000000007</v>
      </c>
      <c r="U128" s="18">
        <f t="shared" ref="U128:U129" si="42">(Q128+R128+S128+T128-MAX(Q128:T128)-MIN(Q128:T128))/2</f>
        <v>8.35</v>
      </c>
      <c r="V128" s="19">
        <v>0.1</v>
      </c>
      <c r="W128" s="52">
        <f t="shared" ref="W128:W129" si="43">SUM(U128,N128,P128)-L128-V128</f>
        <v>26.050000000000004</v>
      </c>
      <c r="X128" s="191"/>
    </row>
    <row r="129" spans="1:24" s="113" customFormat="1" ht="20.25" thickBot="1">
      <c r="A129" s="156"/>
      <c r="B129" s="159" t="s">
        <v>101</v>
      </c>
      <c r="C129" s="161" t="s">
        <v>83</v>
      </c>
      <c r="D129" s="163">
        <v>2006</v>
      </c>
      <c r="E129" s="163" t="s">
        <v>57</v>
      </c>
      <c r="F129" s="163"/>
      <c r="G129" s="46" t="s">
        <v>39</v>
      </c>
      <c r="H129" s="13">
        <v>8</v>
      </c>
      <c r="I129" s="14">
        <v>8.1999999999999993</v>
      </c>
      <c r="J129" s="15">
        <v>7.7</v>
      </c>
      <c r="K129" s="16">
        <v>7.6</v>
      </c>
      <c r="L129" s="17">
        <v>0</v>
      </c>
      <c r="M129" s="18">
        <f t="shared" si="40"/>
        <v>7.8500000000000005</v>
      </c>
      <c r="N129" s="19">
        <f t="shared" si="41"/>
        <v>15.700000000000001</v>
      </c>
      <c r="O129" s="17">
        <v>0.5</v>
      </c>
      <c r="P129" s="51">
        <v>0.5</v>
      </c>
      <c r="Q129" s="13">
        <v>8.5</v>
      </c>
      <c r="R129" s="14">
        <v>8.6</v>
      </c>
      <c r="S129" s="15">
        <v>8.4</v>
      </c>
      <c r="T129" s="22">
        <v>8.5</v>
      </c>
      <c r="U129" s="18">
        <f t="shared" si="42"/>
        <v>8.5</v>
      </c>
      <c r="V129" s="19">
        <v>0.1</v>
      </c>
      <c r="W129" s="52">
        <f t="shared" si="43"/>
        <v>24.6</v>
      </c>
      <c r="X129" s="192"/>
    </row>
    <row r="130" spans="1:24" s="113" customFormat="1" ht="15.75" thickBot="1">
      <c r="A130" s="157"/>
      <c r="B130" s="178"/>
      <c r="C130" s="179"/>
      <c r="D130" s="174"/>
      <c r="E130" s="168"/>
      <c r="F130" s="174"/>
      <c r="G130" s="195" t="s">
        <v>36</v>
      </c>
      <c r="H130" s="196"/>
      <c r="I130" s="196"/>
      <c r="J130" s="196"/>
      <c r="K130" s="196"/>
      <c r="L130" s="197"/>
      <c r="M130" s="25">
        <f>SUM(M127:M129)-L127-L128-L129</f>
        <v>25.700000000000003</v>
      </c>
      <c r="N130" s="26"/>
      <c r="O130" s="198" t="s">
        <v>40</v>
      </c>
      <c r="P130" s="199"/>
      <c r="Q130" s="199"/>
      <c r="R130" s="199"/>
      <c r="S130" s="199"/>
      <c r="T130" s="199"/>
      <c r="U130" s="199"/>
      <c r="V130" s="200"/>
      <c r="W130" s="45">
        <f>SUM(W127:W129)</f>
        <v>78.300000000000011</v>
      </c>
      <c r="X130" s="70">
        <f t="shared" ref="X130" si="44">M130</f>
        <v>25.700000000000003</v>
      </c>
    </row>
    <row r="131" spans="1:24" s="113" customFormat="1" ht="15.75" thickBot="1">
      <c r="A131" s="155">
        <v>6</v>
      </c>
      <c r="B131" s="164" t="s">
        <v>106</v>
      </c>
      <c r="C131" s="160" t="s">
        <v>247</v>
      </c>
      <c r="D131" s="162">
        <v>2007</v>
      </c>
      <c r="E131" s="162" t="s">
        <v>136</v>
      </c>
      <c r="F131" s="158" t="s">
        <v>150</v>
      </c>
      <c r="G131" s="3" t="s">
        <v>4</v>
      </c>
      <c r="H131" s="13">
        <v>8.6</v>
      </c>
      <c r="I131" s="14">
        <v>8.5</v>
      </c>
      <c r="J131" s="15">
        <v>8.6999999999999993</v>
      </c>
      <c r="K131" s="16">
        <v>9.1</v>
      </c>
      <c r="L131" s="17">
        <v>0</v>
      </c>
      <c r="M131" s="18">
        <f>(H131+I131+J131+K131-MAX(H131:K131)-MIN(H131:K131))/2</f>
        <v>8.6499999999999986</v>
      </c>
      <c r="N131" s="19">
        <f>M131*2</f>
        <v>17.299999999999997</v>
      </c>
      <c r="O131" s="17">
        <v>50</v>
      </c>
      <c r="P131" s="51">
        <v>0.5</v>
      </c>
      <c r="Q131" s="13">
        <v>8.4</v>
      </c>
      <c r="R131" s="14">
        <v>8.5</v>
      </c>
      <c r="S131" s="15">
        <v>8.3000000000000007</v>
      </c>
      <c r="T131" s="22">
        <v>8.4</v>
      </c>
      <c r="U131" s="18">
        <f>(Q131+R131+S131+T131-MAX(Q131:T131)-MIN(Q131:T131))/2</f>
        <v>8.4</v>
      </c>
      <c r="V131" s="19">
        <v>0.3</v>
      </c>
      <c r="W131" s="52">
        <f>SUM(U131,N131,P131)-L131-V131</f>
        <v>25.899999999999995</v>
      </c>
      <c r="X131" s="190" t="s">
        <v>66</v>
      </c>
    </row>
    <row r="132" spans="1:24" s="113" customFormat="1" ht="15.75" thickBot="1">
      <c r="A132" s="156"/>
      <c r="B132" s="165"/>
      <c r="C132" s="161"/>
      <c r="D132" s="163"/>
      <c r="E132" s="163"/>
      <c r="F132" s="163"/>
      <c r="G132" s="4" t="s">
        <v>18</v>
      </c>
      <c r="H132" s="13">
        <v>8.3000000000000007</v>
      </c>
      <c r="I132" s="14">
        <v>8.5</v>
      </c>
      <c r="J132" s="15">
        <v>8.1</v>
      </c>
      <c r="K132" s="16">
        <v>8.4</v>
      </c>
      <c r="L132" s="17">
        <v>0</v>
      </c>
      <c r="M132" s="18">
        <f t="shared" ref="M132:M133" si="45">(H132+I132+J132+K132-MAX(H132:K132)-MIN(H132:K132))/2</f>
        <v>8.3499999999999979</v>
      </c>
      <c r="N132" s="19">
        <f t="shared" ref="N132:N133" si="46">M132*2</f>
        <v>16.699999999999996</v>
      </c>
      <c r="O132" s="17">
        <v>0.5</v>
      </c>
      <c r="P132" s="51">
        <v>0.5</v>
      </c>
      <c r="Q132" s="13">
        <v>8</v>
      </c>
      <c r="R132" s="14">
        <v>8</v>
      </c>
      <c r="S132" s="15">
        <v>8</v>
      </c>
      <c r="T132" s="22">
        <v>7.6</v>
      </c>
      <c r="U132" s="18">
        <f t="shared" ref="U132:U133" si="47">(Q132+R132+S132+T132-MAX(Q132:T132)-MIN(Q132:T132))/2</f>
        <v>8</v>
      </c>
      <c r="V132" s="19">
        <v>1.3</v>
      </c>
      <c r="W132" s="52">
        <f t="shared" ref="W132:W133" si="48">SUM(U132,N132,P132)-L132-V132</f>
        <v>23.899999999999995</v>
      </c>
      <c r="X132" s="191"/>
    </row>
    <row r="133" spans="1:24" s="113" customFormat="1" ht="20.25" thickBot="1">
      <c r="A133" s="156"/>
      <c r="B133" s="193" t="s">
        <v>107</v>
      </c>
      <c r="C133" s="161" t="s">
        <v>149</v>
      </c>
      <c r="D133" s="163">
        <v>2006</v>
      </c>
      <c r="E133" s="163" t="s">
        <v>136</v>
      </c>
      <c r="F133" s="163"/>
      <c r="G133" s="46" t="s">
        <v>39</v>
      </c>
      <c r="H133" s="13">
        <v>8</v>
      </c>
      <c r="I133" s="14">
        <v>8.6999999999999993</v>
      </c>
      <c r="J133" s="15">
        <v>8.8000000000000007</v>
      </c>
      <c r="K133" s="16">
        <v>8.6</v>
      </c>
      <c r="L133" s="17">
        <v>0</v>
      </c>
      <c r="M133" s="18">
        <f t="shared" si="45"/>
        <v>8.65</v>
      </c>
      <c r="N133" s="19">
        <f t="shared" si="46"/>
        <v>17.3</v>
      </c>
      <c r="O133" s="17">
        <v>0.5</v>
      </c>
      <c r="P133" s="51">
        <v>0.5</v>
      </c>
      <c r="Q133" s="13">
        <v>8</v>
      </c>
      <c r="R133" s="14">
        <v>8</v>
      </c>
      <c r="S133" s="15">
        <v>8.1</v>
      </c>
      <c r="T133" s="22">
        <v>8.1999999999999993</v>
      </c>
      <c r="U133" s="18">
        <f t="shared" si="47"/>
        <v>8.0499999999999989</v>
      </c>
      <c r="V133" s="19">
        <v>1.6</v>
      </c>
      <c r="W133" s="52">
        <f t="shared" si="48"/>
        <v>24.25</v>
      </c>
      <c r="X133" s="192"/>
    </row>
    <row r="134" spans="1:24" s="113" customFormat="1" ht="15.75" thickBot="1">
      <c r="A134" s="157"/>
      <c r="B134" s="194"/>
      <c r="C134" s="179"/>
      <c r="D134" s="167"/>
      <c r="E134" s="167"/>
      <c r="F134" s="174"/>
      <c r="G134" s="195" t="s">
        <v>36</v>
      </c>
      <c r="H134" s="196"/>
      <c r="I134" s="196"/>
      <c r="J134" s="196"/>
      <c r="K134" s="196"/>
      <c r="L134" s="197"/>
      <c r="M134" s="25">
        <f>SUM(M131:M133)-L131-L132-L133</f>
        <v>25.65</v>
      </c>
      <c r="N134" s="26"/>
      <c r="O134" s="198" t="s">
        <v>40</v>
      </c>
      <c r="P134" s="199"/>
      <c r="Q134" s="199"/>
      <c r="R134" s="199"/>
      <c r="S134" s="199"/>
      <c r="T134" s="199"/>
      <c r="U134" s="199"/>
      <c r="V134" s="200"/>
      <c r="W134" s="45">
        <f>SUM(W131:W133)</f>
        <v>74.049999999999983</v>
      </c>
      <c r="X134" s="70">
        <f t="shared" ref="X134" si="49">M134</f>
        <v>25.65</v>
      </c>
    </row>
    <row r="135" spans="1:24" s="113" customFormat="1" ht="15.75" thickBot="1">
      <c r="A135" s="155">
        <v>7</v>
      </c>
      <c r="B135" s="164" t="s">
        <v>106</v>
      </c>
      <c r="C135" s="160" t="s">
        <v>146</v>
      </c>
      <c r="D135" s="162">
        <v>2006</v>
      </c>
      <c r="E135" s="162" t="s">
        <v>60</v>
      </c>
      <c r="F135" s="158" t="s">
        <v>148</v>
      </c>
      <c r="G135" s="3" t="s">
        <v>4</v>
      </c>
      <c r="H135" s="13">
        <v>8.5</v>
      </c>
      <c r="I135" s="14">
        <v>8.6999999999999993</v>
      </c>
      <c r="J135" s="15">
        <v>8.5</v>
      </c>
      <c r="K135" s="16">
        <v>8.6999999999999993</v>
      </c>
      <c r="L135" s="17">
        <v>0</v>
      </c>
      <c r="M135" s="18">
        <f>(H135+I135+J135+K135-MAX(H135:K135)-MIN(H135:K135))/2</f>
        <v>8.6</v>
      </c>
      <c r="N135" s="19">
        <f>M135*2</f>
        <v>17.2</v>
      </c>
      <c r="O135" s="17">
        <v>0.5</v>
      </c>
      <c r="P135" s="51">
        <v>0.5</v>
      </c>
      <c r="Q135" s="13">
        <v>8.1999999999999993</v>
      </c>
      <c r="R135" s="14">
        <v>8.3000000000000007</v>
      </c>
      <c r="S135" s="15">
        <v>8.3000000000000007</v>
      </c>
      <c r="T135" s="22">
        <v>8.3000000000000007</v>
      </c>
      <c r="U135" s="18">
        <f>(Q135+R135+S135+T135-MAX(Q135:T135)-MIN(Q135:T135))/2</f>
        <v>8.3000000000000007</v>
      </c>
      <c r="V135" s="19">
        <v>0.4</v>
      </c>
      <c r="W135" s="52">
        <f>SUM(U135,N135,P135)-L135-V135</f>
        <v>25.6</v>
      </c>
      <c r="X135" s="190" t="str">
        <f>IF(M138&gt;=27,"МС","б\р")</f>
        <v>б\р</v>
      </c>
    </row>
    <row r="136" spans="1:24" s="113" customFormat="1" ht="15.75" thickBot="1">
      <c r="A136" s="156"/>
      <c r="B136" s="165"/>
      <c r="C136" s="161"/>
      <c r="D136" s="163"/>
      <c r="E136" s="163"/>
      <c r="F136" s="163"/>
      <c r="G136" s="4" t="s">
        <v>18</v>
      </c>
      <c r="H136" s="13">
        <v>7.6</v>
      </c>
      <c r="I136" s="14">
        <v>7.6</v>
      </c>
      <c r="J136" s="15">
        <v>7.3</v>
      </c>
      <c r="K136" s="16">
        <v>7.7</v>
      </c>
      <c r="L136" s="17">
        <v>0</v>
      </c>
      <c r="M136" s="18">
        <f t="shared" ref="M136:M137" si="50">(H136+I136+J136+K136-MAX(H136:K136)-MIN(H136:K136))/2</f>
        <v>7.6</v>
      </c>
      <c r="N136" s="19">
        <f t="shared" ref="N136:N137" si="51">M136*2</f>
        <v>15.2</v>
      </c>
      <c r="O136" s="17">
        <v>0.5</v>
      </c>
      <c r="P136" s="51">
        <v>0.5</v>
      </c>
      <c r="Q136" s="13">
        <v>8</v>
      </c>
      <c r="R136" s="14">
        <v>8.4</v>
      </c>
      <c r="S136" s="15">
        <v>7.8</v>
      </c>
      <c r="T136" s="22">
        <v>8.3000000000000007</v>
      </c>
      <c r="U136" s="18">
        <f t="shared" ref="U136:U137" si="52">(Q136+R136+S136+T136-MAX(Q136:T136)-MIN(Q136:T136))/2</f>
        <v>8.15</v>
      </c>
      <c r="V136" s="19">
        <v>0.4</v>
      </c>
      <c r="W136" s="52">
        <f t="shared" ref="W136:W137" si="53">SUM(U136,N136,P136)-L136-V136</f>
        <v>23.450000000000003</v>
      </c>
      <c r="X136" s="191"/>
    </row>
    <row r="137" spans="1:24" s="113" customFormat="1" ht="21" thickBot="1">
      <c r="A137" s="156"/>
      <c r="B137" s="193" t="s">
        <v>107</v>
      </c>
      <c r="C137" s="161" t="s">
        <v>147</v>
      </c>
      <c r="D137" s="163">
        <v>2003</v>
      </c>
      <c r="E137" s="163" t="s">
        <v>60</v>
      </c>
      <c r="F137" s="163"/>
      <c r="G137" s="6" t="s">
        <v>39</v>
      </c>
      <c r="H137" s="13">
        <v>7</v>
      </c>
      <c r="I137" s="14">
        <v>7.1</v>
      </c>
      <c r="J137" s="15">
        <v>7</v>
      </c>
      <c r="K137" s="16">
        <v>7.3</v>
      </c>
      <c r="L137" s="17">
        <v>0</v>
      </c>
      <c r="M137" s="18">
        <f t="shared" si="50"/>
        <v>7.0500000000000007</v>
      </c>
      <c r="N137" s="19">
        <f t="shared" si="51"/>
        <v>14.100000000000001</v>
      </c>
      <c r="O137" s="17">
        <v>0.4</v>
      </c>
      <c r="P137" s="51">
        <v>0.4</v>
      </c>
      <c r="Q137" s="13">
        <v>7.8</v>
      </c>
      <c r="R137" s="14">
        <v>8</v>
      </c>
      <c r="S137" s="15">
        <v>7.9</v>
      </c>
      <c r="T137" s="22">
        <v>7.3</v>
      </c>
      <c r="U137" s="18">
        <f t="shared" si="52"/>
        <v>7.8500000000000014</v>
      </c>
      <c r="V137" s="19">
        <v>1.4</v>
      </c>
      <c r="W137" s="52">
        <f t="shared" si="53"/>
        <v>20.950000000000003</v>
      </c>
      <c r="X137" s="192"/>
    </row>
    <row r="138" spans="1:24" s="113" customFormat="1" ht="15.75" thickBot="1">
      <c r="A138" s="157"/>
      <c r="B138" s="194"/>
      <c r="C138" s="179"/>
      <c r="D138" s="167"/>
      <c r="E138" s="167"/>
      <c r="F138" s="174"/>
      <c r="G138" s="195" t="s">
        <v>36</v>
      </c>
      <c r="H138" s="196"/>
      <c r="I138" s="196"/>
      <c r="J138" s="196"/>
      <c r="K138" s="196"/>
      <c r="L138" s="197"/>
      <c r="M138" s="25">
        <f>SUM(M135:M137)-L135-L136-L137</f>
        <v>23.25</v>
      </c>
      <c r="N138" s="26"/>
      <c r="O138" s="198" t="s">
        <v>40</v>
      </c>
      <c r="P138" s="199"/>
      <c r="Q138" s="199"/>
      <c r="R138" s="199"/>
      <c r="S138" s="199"/>
      <c r="T138" s="199"/>
      <c r="U138" s="199"/>
      <c r="V138" s="200"/>
      <c r="W138" s="45">
        <f>SUM(W135:W137)</f>
        <v>70</v>
      </c>
      <c r="X138" s="70">
        <f>M138</f>
        <v>23.25</v>
      </c>
    </row>
    <row r="139" spans="1:24" s="113" customFormat="1" ht="15.75" thickBot="1">
      <c r="A139" s="155">
        <v>8</v>
      </c>
      <c r="B139" s="164" t="s">
        <v>106</v>
      </c>
      <c r="C139" s="160" t="s">
        <v>143</v>
      </c>
      <c r="D139" s="162">
        <v>2007</v>
      </c>
      <c r="E139" s="162" t="s">
        <v>102</v>
      </c>
      <c r="F139" s="158" t="s">
        <v>145</v>
      </c>
      <c r="G139" s="3" t="s">
        <v>4</v>
      </c>
      <c r="H139" s="13">
        <v>8.1999999999999993</v>
      </c>
      <c r="I139" s="14">
        <v>8.3000000000000007</v>
      </c>
      <c r="J139" s="15">
        <v>8.6</v>
      </c>
      <c r="K139" s="16">
        <v>8.4</v>
      </c>
      <c r="L139" s="17">
        <v>0</v>
      </c>
      <c r="M139" s="18">
        <f>(H139+I139+J139+K139-MAX(H139:K139)-MIN(H139:K139))/2</f>
        <v>8.35</v>
      </c>
      <c r="N139" s="19">
        <f>M139*2</f>
        <v>16.7</v>
      </c>
      <c r="O139" s="17">
        <v>0.6</v>
      </c>
      <c r="P139" s="51">
        <v>0.6</v>
      </c>
      <c r="Q139" s="13">
        <v>8.1999999999999993</v>
      </c>
      <c r="R139" s="14">
        <v>8.4</v>
      </c>
      <c r="S139" s="15">
        <v>7.9</v>
      </c>
      <c r="T139" s="22">
        <v>8.5</v>
      </c>
      <c r="U139" s="18">
        <f>(Q139+R139+S139+T139-MAX(Q139:T139)-MIN(Q139:T139))/2</f>
        <v>8.3000000000000007</v>
      </c>
      <c r="V139" s="19">
        <v>0.3</v>
      </c>
      <c r="W139" s="52">
        <f>SUM(U139,N139,P139)-L139-V139</f>
        <v>25.3</v>
      </c>
      <c r="X139" s="190" t="s">
        <v>66</v>
      </c>
    </row>
    <row r="140" spans="1:24" s="113" customFormat="1" ht="15.75" thickBot="1">
      <c r="A140" s="156"/>
      <c r="B140" s="165"/>
      <c r="C140" s="161"/>
      <c r="D140" s="163"/>
      <c r="E140" s="163"/>
      <c r="F140" s="163"/>
      <c r="G140" s="4" t="s">
        <v>18</v>
      </c>
      <c r="H140" s="13">
        <v>7.5</v>
      </c>
      <c r="I140" s="14">
        <v>7.7</v>
      </c>
      <c r="J140" s="15">
        <v>7.6</v>
      </c>
      <c r="K140" s="16">
        <v>8</v>
      </c>
      <c r="L140" s="17">
        <v>0</v>
      </c>
      <c r="M140" s="18">
        <f t="shared" ref="M140:M141" si="54">(H140+I140+J140+K140-MAX(H140:K140)-MIN(H140:K140))/2</f>
        <v>7.6499999999999986</v>
      </c>
      <c r="N140" s="19">
        <f t="shared" ref="N140:N141" si="55">M140*2</f>
        <v>15.299999999999997</v>
      </c>
      <c r="O140" s="17">
        <v>0.5</v>
      </c>
      <c r="P140" s="51">
        <v>0.5</v>
      </c>
      <c r="Q140" s="13">
        <v>7.8</v>
      </c>
      <c r="R140" s="14">
        <v>8</v>
      </c>
      <c r="S140" s="15">
        <v>7.6</v>
      </c>
      <c r="T140" s="22">
        <v>8</v>
      </c>
      <c r="U140" s="18">
        <f t="shared" ref="U140:U141" si="56">(Q140+R140+S140+T140-MAX(Q140:T140)-MIN(Q140:T140))/2</f>
        <v>7.8999999999999995</v>
      </c>
      <c r="V140" s="19">
        <v>0.6</v>
      </c>
      <c r="W140" s="52">
        <f t="shared" ref="W140:W141" si="57">SUM(U140,N140,P140)-L140-V140</f>
        <v>23.099999999999994</v>
      </c>
      <c r="X140" s="191"/>
    </row>
    <row r="141" spans="1:24" s="113" customFormat="1" ht="20.25" thickBot="1">
      <c r="A141" s="156"/>
      <c r="B141" s="193" t="s">
        <v>107</v>
      </c>
      <c r="C141" s="161" t="s">
        <v>144</v>
      </c>
      <c r="D141" s="163">
        <v>2003</v>
      </c>
      <c r="E141" s="163" t="s">
        <v>136</v>
      </c>
      <c r="F141" s="163"/>
      <c r="G141" s="46" t="s">
        <v>39</v>
      </c>
      <c r="H141" s="13">
        <v>7.5</v>
      </c>
      <c r="I141" s="14">
        <v>7.5</v>
      </c>
      <c r="J141" s="15">
        <v>7.5</v>
      </c>
      <c r="K141" s="16">
        <v>7.7</v>
      </c>
      <c r="L141" s="17">
        <v>0</v>
      </c>
      <c r="M141" s="18">
        <f t="shared" si="54"/>
        <v>7.5</v>
      </c>
      <c r="N141" s="19">
        <f t="shared" si="55"/>
        <v>15</v>
      </c>
      <c r="O141" s="17">
        <v>0.5</v>
      </c>
      <c r="P141" s="51">
        <v>0.5</v>
      </c>
      <c r="Q141" s="13">
        <v>7.5</v>
      </c>
      <c r="R141" s="14">
        <v>7.7</v>
      </c>
      <c r="S141" s="15">
        <v>7.8</v>
      </c>
      <c r="T141" s="22">
        <v>7.5</v>
      </c>
      <c r="U141" s="18">
        <f t="shared" si="56"/>
        <v>7.6</v>
      </c>
      <c r="V141" s="19">
        <v>1.6</v>
      </c>
      <c r="W141" s="52">
        <f t="shared" si="57"/>
        <v>21.5</v>
      </c>
      <c r="X141" s="192"/>
    </row>
    <row r="142" spans="1:24" s="113" customFormat="1" ht="15.75" thickBot="1">
      <c r="A142" s="157"/>
      <c r="B142" s="194"/>
      <c r="C142" s="179"/>
      <c r="D142" s="167"/>
      <c r="E142" s="167"/>
      <c r="F142" s="174"/>
      <c r="G142" s="195" t="s">
        <v>36</v>
      </c>
      <c r="H142" s="196"/>
      <c r="I142" s="196"/>
      <c r="J142" s="196"/>
      <c r="K142" s="196"/>
      <c r="L142" s="197"/>
      <c r="M142" s="25">
        <f>SUM(M139:M141)-L139-L140-L141</f>
        <v>23.5</v>
      </c>
      <c r="N142" s="26"/>
      <c r="O142" s="198" t="s">
        <v>40</v>
      </c>
      <c r="P142" s="199"/>
      <c r="Q142" s="199"/>
      <c r="R142" s="199"/>
      <c r="S142" s="199"/>
      <c r="T142" s="199"/>
      <c r="U142" s="199"/>
      <c r="V142" s="200"/>
      <c r="W142" s="45">
        <f>SUM(W139:W141)</f>
        <v>69.899999999999991</v>
      </c>
      <c r="X142" s="70">
        <f>M142</f>
        <v>23.5</v>
      </c>
    </row>
    <row r="143" spans="1:24">
      <c r="A143" s="38"/>
      <c r="B143" s="49"/>
      <c r="C143" s="189" t="s">
        <v>41</v>
      </c>
      <c r="D143" s="189"/>
      <c r="E143" s="189"/>
      <c r="F143" s="189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67"/>
      <c r="S143" s="33"/>
      <c r="T143" s="116" t="s">
        <v>71</v>
      </c>
      <c r="U143" s="116"/>
      <c r="V143" s="50"/>
      <c r="W143" s="30"/>
      <c r="X143" s="31"/>
    </row>
    <row r="144" spans="1:24">
      <c r="A144" s="38"/>
      <c r="B144" s="49"/>
      <c r="C144" s="119" t="s">
        <v>75</v>
      </c>
      <c r="D144" s="33"/>
      <c r="E144" s="33"/>
      <c r="F144" s="67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67"/>
      <c r="S144" s="33"/>
      <c r="T144" s="116" t="s">
        <v>45</v>
      </c>
      <c r="U144" s="116"/>
      <c r="V144" s="50"/>
      <c r="W144" s="30"/>
      <c r="X144" s="31"/>
    </row>
    <row r="145" spans="1:24" ht="15.75">
      <c r="A145" s="38"/>
      <c r="B145" s="49"/>
      <c r="C145" s="119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67"/>
      <c r="S145" s="33"/>
      <c r="T145" s="117"/>
      <c r="U145" s="117"/>
      <c r="V145" s="50"/>
      <c r="W145" s="30"/>
      <c r="X145" s="31"/>
    </row>
    <row r="146" spans="1:24">
      <c r="A146" s="38"/>
      <c r="B146" s="49"/>
      <c r="C146" s="189" t="s">
        <v>13</v>
      </c>
      <c r="D146" s="189"/>
      <c r="E146" s="189"/>
      <c r="F146" s="189"/>
      <c r="G146" s="189"/>
      <c r="H146" s="189"/>
      <c r="I146" s="33"/>
      <c r="J146" s="33"/>
      <c r="K146" s="33"/>
      <c r="L146" s="67"/>
      <c r="M146" s="33"/>
      <c r="N146" s="33"/>
      <c r="O146" s="33"/>
      <c r="P146" s="33"/>
      <c r="Q146" s="33"/>
      <c r="R146" s="33"/>
      <c r="S146" s="33"/>
      <c r="T146" s="116" t="s">
        <v>70</v>
      </c>
      <c r="U146" s="116"/>
      <c r="V146" s="50"/>
      <c r="W146" s="30"/>
      <c r="X146" s="31"/>
    </row>
    <row r="147" spans="1:24">
      <c r="A147" s="38"/>
      <c r="B147" s="49"/>
      <c r="C147" s="119" t="s">
        <v>74</v>
      </c>
      <c r="D147" s="119"/>
      <c r="E147" s="119"/>
      <c r="F147" s="33"/>
      <c r="G147" s="33"/>
      <c r="H147" s="33"/>
      <c r="I147" s="33"/>
      <c r="J147" s="33"/>
      <c r="K147" s="33"/>
      <c r="L147" s="67"/>
      <c r="M147" s="33"/>
      <c r="N147" s="33"/>
      <c r="O147" s="33"/>
      <c r="P147" s="33"/>
      <c r="Q147" s="33"/>
      <c r="R147" s="33"/>
      <c r="S147" s="33"/>
      <c r="T147" s="116" t="s">
        <v>61</v>
      </c>
      <c r="U147" s="116"/>
      <c r="V147" s="50"/>
      <c r="W147" s="30"/>
      <c r="X147" s="31"/>
    </row>
    <row r="148" spans="1:24">
      <c r="A148" s="38"/>
      <c r="B148" s="49"/>
      <c r="C148" s="67"/>
      <c r="D148" s="67"/>
      <c r="E148" s="67"/>
      <c r="F148" s="67"/>
      <c r="G148" s="67"/>
      <c r="H148" s="67"/>
      <c r="I148" s="67"/>
      <c r="J148" s="67"/>
      <c r="K148" s="67"/>
      <c r="L148" s="68"/>
      <c r="M148" s="68"/>
      <c r="N148" s="68"/>
      <c r="O148" s="68"/>
      <c r="P148" s="68"/>
      <c r="Q148" s="68"/>
      <c r="R148" s="68"/>
      <c r="S148" s="68"/>
      <c r="T148" s="116"/>
      <c r="U148" s="116"/>
      <c r="V148" s="50"/>
      <c r="W148" s="30"/>
      <c r="X148" s="31"/>
    </row>
    <row r="149" spans="1:24">
      <c r="A149" s="38"/>
      <c r="B149" s="49"/>
      <c r="C149" s="189" t="s">
        <v>14</v>
      </c>
      <c r="D149" s="189"/>
      <c r="E149" s="189"/>
      <c r="F149" s="189"/>
      <c r="G149" s="189"/>
      <c r="H149" s="189"/>
      <c r="I149" s="66"/>
      <c r="J149" s="58"/>
      <c r="K149" s="58"/>
      <c r="L149" s="58"/>
      <c r="M149" s="58"/>
      <c r="N149" s="58"/>
      <c r="O149" s="58"/>
      <c r="P149" s="58"/>
      <c r="Q149" s="67"/>
      <c r="R149" s="33"/>
      <c r="S149" s="33"/>
      <c r="T149" s="116" t="s">
        <v>72</v>
      </c>
      <c r="U149" s="116"/>
      <c r="V149" s="50"/>
      <c r="W149" s="30"/>
      <c r="X149" s="31"/>
    </row>
    <row r="150" spans="1:24">
      <c r="A150" s="38"/>
      <c r="B150" s="49"/>
      <c r="C150" s="119" t="s">
        <v>74</v>
      </c>
      <c r="D150" s="119"/>
      <c r="E150" s="119"/>
      <c r="F150" s="33"/>
      <c r="G150" s="33"/>
      <c r="H150" s="33"/>
      <c r="I150" s="66"/>
      <c r="J150" s="58"/>
      <c r="K150" s="58"/>
      <c r="L150" s="58"/>
      <c r="M150" s="58"/>
      <c r="N150" s="58"/>
      <c r="O150" s="58"/>
      <c r="P150" s="58"/>
      <c r="Q150" s="67"/>
      <c r="R150" s="33"/>
      <c r="S150" s="33"/>
      <c r="T150" s="116" t="s">
        <v>73</v>
      </c>
      <c r="U150" s="116"/>
      <c r="V150" s="50"/>
      <c r="W150" s="30"/>
      <c r="X150" s="31"/>
    </row>
    <row r="151" spans="1:24">
      <c r="A151" s="38"/>
      <c r="B151" s="43"/>
      <c r="C151" s="72"/>
      <c r="D151" s="39"/>
      <c r="E151" s="39"/>
      <c r="F151" s="7"/>
      <c r="G151" s="40"/>
      <c r="H151" s="40"/>
      <c r="I151" s="40"/>
      <c r="J151" s="40"/>
      <c r="K151" s="40"/>
      <c r="L151" s="40"/>
      <c r="M151" s="28"/>
      <c r="N151" s="29"/>
      <c r="O151" s="41"/>
      <c r="P151" s="41"/>
      <c r="Q151" s="41"/>
      <c r="R151" s="41"/>
      <c r="S151" s="41"/>
      <c r="T151" s="48"/>
      <c r="U151" s="48"/>
      <c r="V151" s="48"/>
      <c r="W151" s="30"/>
      <c r="X151" s="31"/>
    </row>
  </sheetData>
  <mergeCells count="270">
    <mergeCell ref="X131:X133"/>
    <mergeCell ref="C131:C132"/>
    <mergeCell ref="E111:E112"/>
    <mergeCell ref="E113:E114"/>
    <mergeCell ref="C111:C112"/>
    <mergeCell ref="C113:C114"/>
    <mergeCell ref="D111:D112"/>
    <mergeCell ref="D113:D114"/>
    <mergeCell ref="F111:F114"/>
    <mergeCell ref="X119:X121"/>
    <mergeCell ref="D123:D124"/>
    <mergeCell ref="E123:E124"/>
    <mergeCell ref="G126:L126"/>
    <mergeCell ref="O126:V126"/>
    <mergeCell ref="O122:V122"/>
    <mergeCell ref="X123:X125"/>
    <mergeCell ref="O118:V118"/>
    <mergeCell ref="X115:X117"/>
    <mergeCell ref="C117:C118"/>
    <mergeCell ref="D117:D118"/>
    <mergeCell ref="E117:E118"/>
    <mergeCell ref="G118:L118"/>
    <mergeCell ref="X127:X129"/>
    <mergeCell ref="A123:A126"/>
    <mergeCell ref="C123:C124"/>
    <mergeCell ref="A119:A122"/>
    <mergeCell ref="C121:C122"/>
    <mergeCell ref="D121:D122"/>
    <mergeCell ref="B61:B62"/>
    <mergeCell ref="C59:C60"/>
    <mergeCell ref="C63:C64"/>
    <mergeCell ref="E63:E64"/>
    <mergeCell ref="B73:B76"/>
    <mergeCell ref="D63:D64"/>
    <mergeCell ref="A111:A114"/>
    <mergeCell ref="D73:D74"/>
    <mergeCell ref="D75:D76"/>
    <mergeCell ref="A115:A118"/>
    <mergeCell ref="B71:B72"/>
    <mergeCell ref="C71:C72"/>
    <mergeCell ref="D71:D72"/>
    <mergeCell ref="E71:E72"/>
    <mergeCell ref="B121:B122"/>
    <mergeCell ref="B119:B120"/>
    <mergeCell ref="C119:C120"/>
    <mergeCell ref="D119:D120"/>
    <mergeCell ref="B117:B118"/>
    <mergeCell ref="W109:W110"/>
    <mergeCell ref="C75:C76"/>
    <mergeCell ref="L109:L110"/>
    <mergeCell ref="M109:M110"/>
    <mergeCell ref="P109:P110"/>
    <mergeCell ref="F109:F110"/>
    <mergeCell ref="C109:C110"/>
    <mergeCell ref="A104:X104"/>
    <mergeCell ref="N109:N110"/>
    <mergeCell ref="O109:O110"/>
    <mergeCell ref="F73:F76"/>
    <mergeCell ref="X73:X75"/>
    <mergeCell ref="C78:F78"/>
    <mergeCell ref="C81:H81"/>
    <mergeCell ref="B107:D107"/>
    <mergeCell ref="A108:X108"/>
    <mergeCell ref="A103:X103"/>
    <mergeCell ref="X109:X110"/>
    <mergeCell ref="G76:L76"/>
    <mergeCell ref="O76:V76"/>
    <mergeCell ref="A109:A110"/>
    <mergeCell ref="E75:E76"/>
    <mergeCell ref="A73:A76"/>
    <mergeCell ref="C73:C74"/>
    <mergeCell ref="A139:A142"/>
    <mergeCell ref="B139:B140"/>
    <mergeCell ref="C139:C140"/>
    <mergeCell ref="D139:D140"/>
    <mergeCell ref="E139:E140"/>
    <mergeCell ref="A127:A130"/>
    <mergeCell ref="B137:B138"/>
    <mergeCell ref="B133:B134"/>
    <mergeCell ref="C133:C134"/>
    <mergeCell ref="D133:D134"/>
    <mergeCell ref="E133:E134"/>
    <mergeCell ref="E137:E138"/>
    <mergeCell ref="A131:A134"/>
    <mergeCell ref="B131:B132"/>
    <mergeCell ref="A135:A138"/>
    <mergeCell ref="B135:B136"/>
    <mergeCell ref="C135:C136"/>
    <mergeCell ref="D135:D136"/>
    <mergeCell ref="E135:E136"/>
    <mergeCell ref="C137:C138"/>
    <mergeCell ref="D137:D138"/>
    <mergeCell ref="D131:D132"/>
    <mergeCell ref="D127:D128"/>
    <mergeCell ref="E131:E132"/>
    <mergeCell ref="G14:G15"/>
    <mergeCell ref="M14:M15"/>
    <mergeCell ref="X16:X18"/>
    <mergeCell ref="F123:F126"/>
    <mergeCell ref="E109:E110"/>
    <mergeCell ref="E18:E19"/>
    <mergeCell ref="G19:L19"/>
    <mergeCell ref="X65:X67"/>
    <mergeCell ref="X59:X60"/>
    <mergeCell ref="E119:E120"/>
    <mergeCell ref="X111:X113"/>
    <mergeCell ref="G114:L114"/>
    <mergeCell ref="O114:V114"/>
    <mergeCell ref="G59:G60"/>
    <mergeCell ref="H59:K59"/>
    <mergeCell ref="L59:L60"/>
    <mergeCell ref="M59:M60"/>
    <mergeCell ref="O64:V64"/>
    <mergeCell ref="E59:E60"/>
    <mergeCell ref="E73:E74"/>
    <mergeCell ref="X69:X71"/>
    <mergeCell ref="E67:E68"/>
    <mergeCell ref="F16:F19"/>
    <mergeCell ref="O68:V68"/>
    <mergeCell ref="A1:X1"/>
    <mergeCell ref="A2:X2"/>
    <mergeCell ref="A13:X13"/>
    <mergeCell ref="C26:F26"/>
    <mergeCell ref="C29:H29"/>
    <mergeCell ref="C32:H32"/>
    <mergeCell ref="O14:O15"/>
    <mergeCell ref="P14:P15"/>
    <mergeCell ref="Q14:T14"/>
    <mergeCell ref="N14:N15"/>
    <mergeCell ref="A14:A15"/>
    <mergeCell ref="C14:C15"/>
    <mergeCell ref="H14:K14"/>
    <mergeCell ref="L14:L15"/>
    <mergeCell ref="X14:X15"/>
    <mergeCell ref="A16:A19"/>
    <mergeCell ref="F14:F15"/>
    <mergeCell ref="W7:W8"/>
    <mergeCell ref="G12:L12"/>
    <mergeCell ref="O12:V12"/>
    <mergeCell ref="A6:X6"/>
    <mergeCell ref="A7:A8"/>
    <mergeCell ref="C7:C8"/>
    <mergeCell ref="D18:D19"/>
    <mergeCell ref="C18:C19"/>
    <mergeCell ref="V59:V60"/>
    <mergeCell ref="O59:O60"/>
    <mergeCell ref="B67:B68"/>
    <mergeCell ref="C67:C68"/>
    <mergeCell ref="D59:D60"/>
    <mergeCell ref="B65:B66"/>
    <mergeCell ref="C65:C66"/>
    <mergeCell ref="D65:D66"/>
    <mergeCell ref="U14:U15"/>
    <mergeCell ref="V14:V15"/>
    <mergeCell ref="W14:W15"/>
    <mergeCell ref="U59:U60"/>
    <mergeCell ref="U109:U110"/>
    <mergeCell ref="Q59:T59"/>
    <mergeCell ref="F61:F64"/>
    <mergeCell ref="E65:E66"/>
    <mergeCell ref="D67:D68"/>
    <mergeCell ref="G72:L72"/>
    <mergeCell ref="O72:V72"/>
    <mergeCell ref="O19:V19"/>
    <mergeCell ref="B57:D57"/>
    <mergeCell ref="P59:P60"/>
    <mergeCell ref="N59:N60"/>
    <mergeCell ref="G64:L64"/>
    <mergeCell ref="A53:X53"/>
    <mergeCell ref="A54:X54"/>
    <mergeCell ref="G68:L68"/>
    <mergeCell ref="F65:F68"/>
    <mergeCell ref="F59:F60"/>
    <mergeCell ref="W59:W60"/>
    <mergeCell ref="X61:X63"/>
    <mergeCell ref="B18:B19"/>
    <mergeCell ref="E115:E116"/>
    <mergeCell ref="F115:F118"/>
    <mergeCell ref="E121:E122"/>
    <mergeCell ref="G122:L122"/>
    <mergeCell ref="B111:B112"/>
    <mergeCell ref="B113:B114"/>
    <mergeCell ref="E14:E15"/>
    <mergeCell ref="A61:A64"/>
    <mergeCell ref="C61:C62"/>
    <mergeCell ref="D61:D62"/>
    <mergeCell ref="E61:E62"/>
    <mergeCell ref="B63:B64"/>
    <mergeCell ref="A59:A60"/>
    <mergeCell ref="D69:D70"/>
    <mergeCell ref="E69:E70"/>
    <mergeCell ref="A65:A68"/>
    <mergeCell ref="A69:A72"/>
    <mergeCell ref="B69:B70"/>
    <mergeCell ref="C69:C70"/>
    <mergeCell ref="F69:F72"/>
    <mergeCell ref="G109:G110"/>
    <mergeCell ref="H109:K109"/>
    <mergeCell ref="D109:D110"/>
    <mergeCell ref="A58:X58"/>
    <mergeCell ref="V109:V110"/>
    <mergeCell ref="Q109:T109"/>
    <mergeCell ref="F131:F134"/>
    <mergeCell ref="E127:E128"/>
    <mergeCell ref="F127:F130"/>
    <mergeCell ref="B123:B124"/>
    <mergeCell ref="D125:D126"/>
    <mergeCell ref="E125:E126"/>
    <mergeCell ref="F119:F122"/>
    <mergeCell ref="B125:B126"/>
    <mergeCell ref="O134:V134"/>
    <mergeCell ref="G134:L134"/>
    <mergeCell ref="C125:C126"/>
    <mergeCell ref="B129:B130"/>
    <mergeCell ref="C129:C130"/>
    <mergeCell ref="D129:D130"/>
    <mergeCell ref="E129:E130"/>
    <mergeCell ref="G130:L130"/>
    <mergeCell ref="O130:V130"/>
    <mergeCell ref="B127:B128"/>
    <mergeCell ref="C127:C128"/>
    <mergeCell ref="B115:B116"/>
    <mergeCell ref="C115:C116"/>
    <mergeCell ref="D115:D116"/>
    <mergeCell ref="C149:H149"/>
    <mergeCell ref="X139:X141"/>
    <mergeCell ref="B141:B142"/>
    <mergeCell ref="C141:C142"/>
    <mergeCell ref="D141:D142"/>
    <mergeCell ref="E141:E142"/>
    <mergeCell ref="G142:L142"/>
    <mergeCell ref="O142:V142"/>
    <mergeCell ref="F135:F138"/>
    <mergeCell ref="O138:V138"/>
    <mergeCell ref="C143:F143"/>
    <mergeCell ref="C146:H146"/>
    <mergeCell ref="G138:L138"/>
    <mergeCell ref="F139:F142"/>
    <mergeCell ref="X135:X137"/>
    <mergeCell ref="Q7:T7"/>
    <mergeCell ref="U7:U8"/>
    <mergeCell ref="V7:V8"/>
    <mergeCell ref="X7:X8"/>
    <mergeCell ref="F9:F12"/>
    <mergeCell ref="X9:X11"/>
    <mergeCell ref="B11:B12"/>
    <mergeCell ref="C11:C12"/>
    <mergeCell ref="D11:D12"/>
    <mergeCell ref="E7:E8"/>
    <mergeCell ref="F7:F8"/>
    <mergeCell ref="G7:G8"/>
    <mergeCell ref="H7:K7"/>
    <mergeCell ref="L7:L8"/>
    <mergeCell ref="M7:M8"/>
    <mergeCell ref="N7:N8"/>
    <mergeCell ref="O7:O8"/>
    <mergeCell ref="P7:P8"/>
    <mergeCell ref="D7:D8"/>
    <mergeCell ref="B5:D5"/>
    <mergeCell ref="A9:A12"/>
    <mergeCell ref="B9:B10"/>
    <mergeCell ref="C9:C10"/>
    <mergeCell ref="D9:D10"/>
    <mergeCell ref="E9:E10"/>
    <mergeCell ref="D16:D17"/>
    <mergeCell ref="E16:E17"/>
    <mergeCell ref="B16:B17"/>
    <mergeCell ref="C16:C17"/>
    <mergeCell ref="D14:D15"/>
    <mergeCell ref="E11:E12"/>
  </mergeCells>
  <phoneticPr fontId="0" type="noConversion"/>
  <printOptions horizontalCentered="1"/>
  <pageMargins left="0.23622047244094491" right="0.23622047244094491" top="0.31496062992125984" bottom="0.31496062992125984" header="3.937007874015748E-2" footer="3.937007874015748E-2"/>
  <pageSetup paperSize="9" scale="68" orientation="landscape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A120"/>
  <sheetViews>
    <sheetView view="pageBreakPreview" topLeftCell="A30" zoomScale="80" zoomScaleSheetLayoutView="80" workbookViewId="0">
      <selection activeCell="J44" sqref="J42:J44"/>
    </sheetView>
  </sheetViews>
  <sheetFormatPr defaultColWidth="9.140625" defaultRowHeight="15"/>
  <cols>
    <col min="1" max="1" width="4" style="8" customWidth="1"/>
    <col min="2" max="2" width="15.5703125" style="42" customWidth="1"/>
    <col min="3" max="3" width="23.85546875" style="8" customWidth="1"/>
    <col min="4" max="4" width="6.42578125" style="8" customWidth="1"/>
    <col min="5" max="5" width="6" style="8" customWidth="1"/>
    <col min="6" max="6" width="17.28515625" style="8" customWidth="1"/>
    <col min="7" max="7" width="14.7109375" style="8" customWidth="1"/>
    <col min="8" max="11" width="5.7109375" style="8" customWidth="1"/>
    <col min="12" max="12" width="8.7109375" style="8" customWidth="1"/>
    <col min="13" max="13" width="8.42578125" style="8" customWidth="1"/>
    <col min="14" max="15" width="8.5703125" style="8" customWidth="1"/>
    <col min="16" max="16" width="8.28515625" style="8" customWidth="1"/>
    <col min="17" max="20" width="5.7109375" style="8" customWidth="1"/>
    <col min="21" max="21" width="8.5703125" style="8" customWidth="1"/>
    <col min="22" max="22" width="8.7109375" style="8" customWidth="1"/>
    <col min="23" max="23" width="10.7109375" style="8" customWidth="1"/>
    <col min="24" max="24" width="8.28515625" style="8" customWidth="1"/>
    <col min="25" max="16384" width="9.140625" style="1"/>
  </cols>
  <sheetData>
    <row r="1" spans="1:27" ht="20.100000000000001" customHeight="1">
      <c r="A1" s="220" t="s">
        <v>68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</row>
    <row r="2" spans="1:27" ht="20.100000000000001" customHeight="1">
      <c r="A2" s="220" t="s">
        <v>255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</row>
    <row r="3" spans="1:27" ht="20.100000000000001" customHeight="1">
      <c r="B3" s="8"/>
      <c r="C3" s="9"/>
      <c r="D3" s="9"/>
    </row>
    <row r="4" spans="1:27" ht="18" customHeight="1" thickBot="1">
      <c r="B4" s="240" t="s">
        <v>223</v>
      </c>
      <c r="C4" s="240"/>
      <c r="G4" s="9"/>
      <c r="P4" s="9" t="s">
        <v>69</v>
      </c>
    </row>
    <row r="5" spans="1:27" ht="18" customHeight="1" thickBot="1">
      <c r="A5" s="212" t="s">
        <v>90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4"/>
    </row>
    <row r="6" spans="1:27" ht="18" customHeight="1" thickBot="1">
      <c r="A6" s="209" t="s">
        <v>0</v>
      </c>
      <c r="B6" s="10" t="s">
        <v>2</v>
      </c>
      <c r="C6" s="209" t="s">
        <v>1</v>
      </c>
      <c r="D6" s="166" t="s">
        <v>28</v>
      </c>
      <c r="E6" s="205" t="s">
        <v>27</v>
      </c>
      <c r="F6" s="221" t="s">
        <v>17</v>
      </c>
      <c r="G6" s="211" t="s">
        <v>3</v>
      </c>
      <c r="H6" s="202" t="s">
        <v>37</v>
      </c>
      <c r="I6" s="203"/>
      <c r="J6" s="203"/>
      <c r="K6" s="204"/>
      <c r="L6" s="201" t="s">
        <v>32</v>
      </c>
      <c r="M6" s="201" t="s">
        <v>33</v>
      </c>
      <c r="N6" s="201" t="s">
        <v>34</v>
      </c>
      <c r="O6" s="222" t="s">
        <v>26</v>
      </c>
      <c r="P6" s="205" t="s">
        <v>31</v>
      </c>
      <c r="Q6" s="202" t="s">
        <v>38</v>
      </c>
      <c r="R6" s="203"/>
      <c r="S6" s="203"/>
      <c r="T6" s="204"/>
      <c r="U6" s="201" t="s">
        <v>30</v>
      </c>
      <c r="V6" s="201" t="s">
        <v>29</v>
      </c>
      <c r="W6" s="201" t="s">
        <v>35</v>
      </c>
      <c r="X6" s="201" t="s">
        <v>42</v>
      </c>
    </row>
    <row r="7" spans="1:27" ht="18" customHeight="1" thickBot="1">
      <c r="A7" s="210"/>
      <c r="B7" s="37" t="s">
        <v>16</v>
      </c>
      <c r="C7" s="226"/>
      <c r="D7" s="167"/>
      <c r="E7" s="181"/>
      <c r="F7" s="183"/>
      <c r="G7" s="185"/>
      <c r="H7" s="110" t="s">
        <v>19</v>
      </c>
      <c r="I7" s="110" t="s">
        <v>20</v>
      </c>
      <c r="J7" s="110" t="s">
        <v>21</v>
      </c>
      <c r="K7" s="110" t="s">
        <v>22</v>
      </c>
      <c r="L7" s="173" t="s">
        <v>11</v>
      </c>
      <c r="M7" s="173" t="s">
        <v>23</v>
      </c>
      <c r="N7" s="173" t="s">
        <v>24</v>
      </c>
      <c r="O7" s="187"/>
      <c r="P7" s="181" t="s">
        <v>25</v>
      </c>
      <c r="Q7" s="110" t="s">
        <v>5</v>
      </c>
      <c r="R7" s="110" t="s">
        <v>6</v>
      </c>
      <c r="S7" s="110" t="s">
        <v>7</v>
      </c>
      <c r="T7" s="110" t="s">
        <v>8</v>
      </c>
      <c r="U7" s="173" t="s">
        <v>10</v>
      </c>
      <c r="V7" s="173" t="s">
        <v>9</v>
      </c>
      <c r="W7" s="173" t="s">
        <v>12</v>
      </c>
      <c r="X7" s="173" t="s">
        <v>15</v>
      </c>
    </row>
    <row r="8" spans="1:27" s="113" customFormat="1" ht="18" customHeight="1" thickBot="1">
      <c r="A8" s="155">
        <v>1</v>
      </c>
      <c r="B8" s="164" t="s">
        <v>101</v>
      </c>
      <c r="C8" s="160" t="s">
        <v>157</v>
      </c>
      <c r="D8" s="162">
        <v>1999</v>
      </c>
      <c r="E8" s="162" t="s">
        <v>44</v>
      </c>
      <c r="F8" s="158" t="s">
        <v>159</v>
      </c>
      <c r="G8" s="3" t="s">
        <v>4</v>
      </c>
      <c r="H8" s="13">
        <v>9</v>
      </c>
      <c r="I8" s="14">
        <v>8.4</v>
      </c>
      <c r="J8" s="15">
        <v>9.1999999999999993</v>
      </c>
      <c r="K8" s="16">
        <v>8.9</v>
      </c>
      <c r="L8" s="17">
        <v>0</v>
      </c>
      <c r="M8" s="18">
        <f>(H8+I8+J8+K8-MAX(H8:K8)-MIN(H8:K8))/2</f>
        <v>8.9499999999999993</v>
      </c>
      <c r="N8" s="47">
        <f>M8*2</f>
        <v>17.899999999999999</v>
      </c>
      <c r="O8" s="20">
        <v>93</v>
      </c>
      <c r="P8" s="51">
        <v>0.93</v>
      </c>
      <c r="Q8" s="13">
        <v>8.6999999999999993</v>
      </c>
      <c r="R8" s="14">
        <v>9</v>
      </c>
      <c r="S8" s="15">
        <v>9</v>
      </c>
      <c r="T8" s="16">
        <v>8.6</v>
      </c>
      <c r="U8" s="18">
        <f>(Q8+R8+S8+T8-MAX(Q8:T8)-MIN(Q8:T8))/2</f>
        <v>8.8499999999999979</v>
      </c>
      <c r="V8" s="19">
        <v>0.3</v>
      </c>
      <c r="W8" s="52">
        <f>SUM(U8,N8,P8)-L8-V8</f>
        <v>27.379999999999995</v>
      </c>
      <c r="X8" s="175" t="s">
        <v>66</v>
      </c>
      <c r="Y8" s="1"/>
      <c r="Z8" s="1"/>
      <c r="AA8" s="1"/>
    </row>
    <row r="9" spans="1:27" s="113" customFormat="1" ht="18" customHeight="1" thickBot="1">
      <c r="A9" s="156"/>
      <c r="B9" s="165"/>
      <c r="C9" s="161"/>
      <c r="D9" s="163"/>
      <c r="E9" s="163"/>
      <c r="F9" s="163"/>
      <c r="G9" s="4" t="s">
        <v>18</v>
      </c>
      <c r="H9" s="13">
        <v>8.5</v>
      </c>
      <c r="I9" s="14">
        <v>8</v>
      </c>
      <c r="J9" s="15">
        <v>8.4</v>
      </c>
      <c r="K9" s="16">
        <v>8.5</v>
      </c>
      <c r="L9" s="17">
        <v>0</v>
      </c>
      <c r="M9" s="18">
        <f t="shared" ref="M9:M10" si="0">(H9+I9+J9+K9-MAX(H9:K9)-MIN(H9:K9))/2</f>
        <v>8.4499999999999993</v>
      </c>
      <c r="N9" s="47">
        <f t="shared" ref="N9:N10" si="1">M9*2</f>
        <v>16.899999999999999</v>
      </c>
      <c r="O9" s="20">
        <v>79</v>
      </c>
      <c r="P9" s="51">
        <v>0.79</v>
      </c>
      <c r="Q9" s="13">
        <v>8.8000000000000007</v>
      </c>
      <c r="R9" s="14">
        <v>8</v>
      </c>
      <c r="S9" s="15">
        <v>8.4</v>
      </c>
      <c r="T9" s="16">
        <v>8.5</v>
      </c>
      <c r="U9" s="18">
        <f t="shared" ref="U9:U10" si="2">(Q9+R9+S9+T9-MAX(Q9:T9)-MIN(Q9:T9))/2</f>
        <v>8.4500000000000011</v>
      </c>
      <c r="V9" s="19">
        <v>0</v>
      </c>
      <c r="W9" s="52">
        <f>SUM(U9,N9,P9)-L9-V9</f>
        <v>26.14</v>
      </c>
      <c r="X9" s="176"/>
      <c r="Y9" s="1"/>
      <c r="Z9" s="1"/>
      <c r="AA9" s="1"/>
    </row>
    <row r="10" spans="1:27" s="113" customFormat="1" ht="18" customHeight="1" thickBot="1">
      <c r="A10" s="156"/>
      <c r="B10" s="193"/>
      <c r="C10" s="161" t="s">
        <v>158</v>
      </c>
      <c r="D10" s="163">
        <v>2004</v>
      </c>
      <c r="E10" s="163" t="s">
        <v>60</v>
      </c>
      <c r="F10" s="163"/>
      <c r="G10" s="46" t="s">
        <v>39</v>
      </c>
      <c r="H10" s="13">
        <v>8.5</v>
      </c>
      <c r="I10" s="14">
        <v>8.5</v>
      </c>
      <c r="J10" s="15">
        <v>8.4</v>
      </c>
      <c r="K10" s="16">
        <v>8.6</v>
      </c>
      <c r="L10" s="17">
        <v>0</v>
      </c>
      <c r="M10" s="18">
        <f t="shared" si="0"/>
        <v>8.5</v>
      </c>
      <c r="N10" s="47">
        <f t="shared" si="1"/>
        <v>17</v>
      </c>
      <c r="O10" s="20">
        <v>95</v>
      </c>
      <c r="P10" s="51">
        <v>0.95</v>
      </c>
      <c r="Q10" s="13">
        <v>8.6</v>
      </c>
      <c r="R10" s="14">
        <v>8.8000000000000007</v>
      </c>
      <c r="S10" s="15">
        <v>9.1</v>
      </c>
      <c r="T10" s="16">
        <v>8.6999999999999993</v>
      </c>
      <c r="U10" s="18">
        <f t="shared" si="2"/>
        <v>8.75</v>
      </c>
      <c r="V10" s="19">
        <v>0</v>
      </c>
      <c r="W10" s="52">
        <f t="shared" ref="W10" si="3">SUM(U10,N10,P10)-L10-V10</f>
        <v>26.7</v>
      </c>
      <c r="X10" s="177"/>
      <c r="Y10" s="1"/>
      <c r="Z10" s="1"/>
      <c r="AA10" s="1"/>
    </row>
    <row r="11" spans="1:27" s="113" customFormat="1" ht="18" customHeight="1" thickBot="1">
      <c r="A11" s="157"/>
      <c r="B11" s="194"/>
      <c r="C11" s="179"/>
      <c r="D11" s="174"/>
      <c r="E11" s="168"/>
      <c r="F11" s="174"/>
      <c r="G11" s="195" t="s">
        <v>36</v>
      </c>
      <c r="H11" s="196"/>
      <c r="I11" s="196"/>
      <c r="J11" s="196"/>
      <c r="K11" s="196"/>
      <c r="L11" s="197"/>
      <c r="M11" s="25">
        <f>SUM(M8:M10)-L8-L9-L10</f>
        <v>25.9</v>
      </c>
      <c r="N11" s="26"/>
      <c r="O11" s="198" t="s">
        <v>40</v>
      </c>
      <c r="P11" s="199"/>
      <c r="Q11" s="199"/>
      <c r="R11" s="199"/>
      <c r="S11" s="199"/>
      <c r="T11" s="199"/>
      <c r="U11" s="199"/>
      <c r="V11" s="200"/>
      <c r="W11" s="45">
        <f>SUM(W8:W10)</f>
        <v>80.22</v>
      </c>
      <c r="X11" s="27">
        <f>M11</f>
        <v>25.9</v>
      </c>
      <c r="Y11" s="1"/>
      <c r="Z11" s="1"/>
      <c r="AA11" s="1"/>
    </row>
    <row r="12" spans="1:27" ht="20.100000000000001" customHeight="1" thickBot="1">
      <c r="A12" s="212" t="s">
        <v>117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4"/>
    </row>
    <row r="13" spans="1:27" ht="20.100000000000001" customHeight="1" thickBot="1">
      <c r="A13" s="209" t="s">
        <v>0</v>
      </c>
      <c r="B13" s="10" t="s">
        <v>2</v>
      </c>
      <c r="C13" s="209" t="s">
        <v>1</v>
      </c>
      <c r="D13" s="166" t="s">
        <v>28</v>
      </c>
      <c r="E13" s="205" t="s">
        <v>27</v>
      </c>
      <c r="F13" s="221" t="s">
        <v>17</v>
      </c>
      <c r="G13" s="211" t="s">
        <v>3</v>
      </c>
      <c r="H13" s="202" t="s">
        <v>37</v>
      </c>
      <c r="I13" s="203"/>
      <c r="J13" s="203"/>
      <c r="K13" s="204"/>
      <c r="L13" s="201" t="s">
        <v>32</v>
      </c>
      <c r="M13" s="201" t="s">
        <v>33</v>
      </c>
      <c r="N13" s="201" t="s">
        <v>34</v>
      </c>
      <c r="O13" s="222" t="s">
        <v>26</v>
      </c>
      <c r="P13" s="205" t="s">
        <v>31</v>
      </c>
      <c r="Q13" s="202" t="s">
        <v>38</v>
      </c>
      <c r="R13" s="203"/>
      <c r="S13" s="203"/>
      <c r="T13" s="204"/>
      <c r="U13" s="201" t="s">
        <v>30</v>
      </c>
      <c r="V13" s="201" t="s">
        <v>29</v>
      </c>
      <c r="W13" s="201" t="s">
        <v>35</v>
      </c>
      <c r="X13" s="201" t="s">
        <v>42</v>
      </c>
    </row>
    <row r="14" spans="1:27" ht="20.100000000000001" customHeight="1" thickBot="1">
      <c r="A14" s="210"/>
      <c r="B14" s="37" t="s">
        <v>16</v>
      </c>
      <c r="C14" s="226"/>
      <c r="D14" s="167"/>
      <c r="E14" s="181"/>
      <c r="F14" s="183"/>
      <c r="G14" s="185"/>
      <c r="H14" s="110" t="s">
        <v>19</v>
      </c>
      <c r="I14" s="110" t="s">
        <v>20</v>
      </c>
      <c r="J14" s="110" t="s">
        <v>21</v>
      </c>
      <c r="K14" s="110" t="s">
        <v>22</v>
      </c>
      <c r="L14" s="173" t="s">
        <v>11</v>
      </c>
      <c r="M14" s="173" t="s">
        <v>23</v>
      </c>
      <c r="N14" s="173" t="s">
        <v>24</v>
      </c>
      <c r="O14" s="187"/>
      <c r="P14" s="181" t="s">
        <v>25</v>
      </c>
      <c r="Q14" s="110" t="s">
        <v>5</v>
      </c>
      <c r="R14" s="110" t="s">
        <v>6</v>
      </c>
      <c r="S14" s="110" t="s">
        <v>7</v>
      </c>
      <c r="T14" s="110" t="s">
        <v>8</v>
      </c>
      <c r="U14" s="173" t="s">
        <v>10</v>
      </c>
      <c r="V14" s="173" t="s">
        <v>9</v>
      </c>
      <c r="W14" s="173" t="s">
        <v>12</v>
      </c>
      <c r="X14" s="173" t="s">
        <v>15</v>
      </c>
    </row>
    <row r="15" spans="1:27" s="113" customFormat="1" ht="20.100000000000001" customHeight="1" thickBot="1">
      <c r="A15" s="155">
        <v>1</v>
      </c>
      <c r="B15" s="158" t="s">
        <v>195</v>
      </c>
      <c r="C15" s="160" t="s">
        <v>200</v>
      </c>
      <c r="D15" s="162">
        <v>2000</v>
      </c>
      <c r="E15" s="227" t="s">
        <v>60</v>
      </c>
      <c r="F15" s="158" t="s">
        <v>199</v>
      </c>
      <c r="G15" s="3" t="s">
        <v>4</v>
      </c>
      <c r="H15" s="13">
        <v>9</v>
      </c>
      <c r="I15" s="14">
        <v>9.1999999999999993</v>
      </c>
      <c r="J15" s="15">
        <v>9.1</v>
      </c>
      <c r="K15" s="16">
        <v>9.1999999999999993</v>
      </c>
      <c r="L15" s="17">
        <v>0</v>
      </c>
      <c r="M15" s="18">
        <f>(H15+I15+J15+K15-MAX(H15:K15)-MIN(H15:K15))/2</f>
        <v>9.15</v>
      </c>
      <c r="N15" s="47">
        <f>M15*2</f>
        <v>18.3</v>
      </c>
      <c r="O15" s="20">
        <v>94</v>
      </c>
      <c r="P15" s="51">
        <v>0.94</v>
      </c>
      <c r="Q15" s="13">
        <v>8.6</v>
      </c>
      <c r="R15" s="14">
        <v>8.4</v>
      </c>
      <c r="S15" s="15">
        <v>8.5</v>
      </c>
      <c r="T15" s="16">
        <v>8.5</v>
      </c>
      <c r="U15" s="18">
        <f>(Q15+R15+S15+T15-MAX(Q15:T15)-MIN(Q15:T15))/2</f>
        <v>8.5</v>
      </c>
      <c r="V15" s="19">
        <v>0.5</v>
      </c>
      <c r="W15" s="52">
        <f>SUM(U15,N15,P15)-L15-V15</f>
        <v>27.240000000000002</v>
      </c>
      <c r="X15" s="175" t="s">
        <v>44</v>
      </c>
      <c r="Y15" s="1"/>
      <c r="Z15" s="1"/>
      <c r="AA15" s="1"/>
    </row>
    <row r="16" spans="1:27" s="113" customFormat="1" ht="20.100000000000001" customHeight="1" thickBot="1">
      <c r="A16" s="156"/>
      <c r="B16" s="159"/>
      <c r="C16" s="161"/>
      <c r="D16" s="234"/>
      <c r="E16" s="228"/>
      <c r="F16" s="163"/>
      <c r="G16" s="4" t="s">
        <v>18</v>
      </c>
      <c r="H16" s="13">
        <v>8.8000000000000007</v>
      </c>
      <c r="I16" s="14">
        <v>9</v>
      </c>
      <c r="J16" s="15">
        <v>9</v>
      </c>
      <c r="K16" s="16">
        <v>8.6999999999999993</v>
      </c>
      <c r="L16" s="17">
        <v>0</v>
      </c>
      <c r="M16" s="18">
        <f t="shared" ref="M16:M17" si="4">(H16+I16+J16+K16-MAX(H16:K16)-MIN(H16:K16))/2</f>
        <v>8.9</v>
      </c>
      <c r="N16" s="47">
        <f t="shared" ref="N16:N17" si="5">M16*2</f>
        <v>17.8</v>
      </c>
      <c r="O16" s="20">
        <v>84</v>
      </c>
      <c r="P16" s="51">
        <v>0.84</v>
      </c>
      <c r="Q16" s="13">
        <v>8.5</v>
      </c>
      <c r="R16" s="14">
        <v>8.5</v>
      </c>
      <c r="S16" s="15">
        <v>8.6</v>
      </c>
      <c r="T16" s="16">
        <v>8.6999999999999993</v>
      </c>
      <c r="U16" s="18">
        <f t="shared" ref="U16:U17" si="6">(Q16+R16+S16+T16-MAX(Q16:T16)-MIN(Q16:T16))/2</f>
        <v>8.5499999999999989</v>
      </c>
      <c r="V16" s="19">
        <v>0.5</v>
      </c>
      <c r="W16" s="52">
        <f t="shared" ref="W16:W17" si="7">SUM(U16,N16,P16)-L16-V16</f>
        <v>26.69</v>
      </c>
      <c r="X16" s="176"/>
      <c r="Y16" s="1"/>
      <c r="Z16" s="1"/>
      <c r="AA16" s="1"/>
    </row>
    <row r="17" spans="1:27" s="113" customFormat="1" ht="20.100000000000001" customHeight="1" thickBot="1">
      <c r="A17" s="156"/>
      <c r="B17" s="159" t="s">
        <v>196</v>
      </c>
      <c r="C17" s="161" t="s">
        <v>201</v>
      </c>
      <c r="D17" s="163">
        <v>2005</v>
      </c>
      <c r="E17" s="163" t="s">
        <v>60</v>
      </c>
      <c r="F17" s="163"/>
      <c r="G17" s="46" t="s">
        <v>39</v>
      </c>
      <c r="H17" s="13">
        <v>9</v>
      </c>
      <c r="I17" s="14">
        <v>9</v>
      </c>
      <c r="J17" s="15">
        <v>9.1</v>
      </c>
      <c r="K17" s="16">
        <v>9.1</v>
      </c>
      <c r="L17" s="17">
        <v>0</v>
      </c>
      <c r="M17" s="18">
        <f t="shared" si="4"/>
        <v>9.0500000000000007</v>
      </c>
      <c r="N17" s="47">
        <f t="shared" si="5"/>
        <v>18.100000000000001</v>
      </c>
      <c r="O17" s="20">
        <v>111</v>
      </c>
      <c r="P17" s="51">
        <v>1.1100000000000001</v>
      </c>
      <c r="Q17" s="13">
        <v>8.6999999999999993</v>
      </c>
      <c r="R17" s="14">
        <v>8.6999999999999993</v>
      </c>
      <c r="S17" s="15">
        <v>8.6</v>
      </c>
      <c r="T17" s="16">
        <v>8.4</v>
      </c>
      <c r="U17" s="18">
        <f t="shared" si="6"/>
        <v>8.6499999999999986</v>
      </c>
      <c r="V17" s="19">
        <v>0.5</v>
      </c>
      <c r="W17" s="52">
        <f t="shared" si="7"/>
        <v>27.36</v>
      </c>
      <c r="X17" s="177"/>
      <c r="Y17" s="1"/>
      <c r="Z17" s="1"/>
      <c r="AA17" s="1"/>
    </row>
    <row r="18" spans="1:27" s="113" customFormat="1" ht="20.100000000000001" customHeight="1" thickBot="1">
      <c r="A18" s="157"/>
      <c r="B18" s="178"/>
      <c r="C18" s="179"/>
      <c r="D18" s="174"/>
      <c r="E18" s="174"/>
      <c r="F18" s="174"/>
      <c r="G18" s="195" t="s">
        <v>36</v>
      </c>
      <c r="H18" s="196"/>
      <c r="I18" s="196"/>
      <c r="J18" s="196"/>
      <c r="K18" s="196"/>
      <c r="L18" s="197"/>
      <c r="M18" s="25">
        <f>SUM(M15:M17)-L15-L16-L17</f>
        <v>27.1</v>
      </c>
      <c r="N18" s="26"/>
      <c r="O18" s="198" t="s">
        <v>40</v>
      </c>
      <c r="P18" s="199"/>
      <c r="Q18" s="199"/>
      <c r="R18" s="199"/>
      <c r="S18" s="199"/>
      <c r="T18" s="199"/>
      <c r="U18" s="199"/>
      <c r="V18" s="200"/>
      <c r="W18" s="45">
        <f>SUM(W15:W17)</f>
        <v>81.290000000000006</v>
      </c>
      <c r="X18" s="27">
        <f>M18</f>
        <v>27.1</v>
      </c>
      <c r="Y18" s="1"/>
      <c r="Z18" s="1"/>
      <c r="AA18" s="1"/>
    </row>
    <row r="19" spans="1:27" s="113" customFormat="1" ht="20.100000000000001" customHeight="1" thickBot="1">
      <c r="A19" s="155">
        <v>2</v>
      </c>
      <c r="B19" s="158" t="s">
        <v>118</v>
      </c>
      <c r="C19" s="160" t="s">
        <v>120</v>
      </c>
      <c r="D19" s="162">
        <v>2005</v>
      </c>
      <c r="E19" s="227" t="s">
        <v>60</v>
      </c>
      <c r="F19" s="158" t="s">
        <v>256</v>
      </c>
      <c r="G19" s="3" t="s">
        <v>4</v>
      </c>
      <c r="H19" s="13">
        <v>9</v>
      </c>
      <c r="I19" s="14">
        <v>9.1999999999999993</v>
      </c>
      <c r="J19" s="15">
        <v>9.1</v>
      </c>
      <c r="K19" s="16">
        <v>9.1999999999999993</v>
      </c>
      <c r="L19" s="17">
        <v>0</v>
      </c>
      <c r="M19" s="18">
        <f>(H19+I19+J19+K19-MAX(H19:K19)-MIN(H19:K19))/2</f>
        <v>9.15</v>
      </c>
      <c r="N19" s="47">
        <f>M19*2</f>
        <v>18.3</v>
      </c>
      <c r="O19" s="20">
        <v>91</v>
      </c>
      <c r="P19" s="51">
        <v>0.91</v>
      </c>
      <c r="Q19" s="13">
        <v>8</v>
      </c>
      <c r="R19" s="14">
        <v>8</v>
      </c>
      <c r="S19" s="15">
        <v>8.5</v>
      </c>
      <c r="T19" s="16">
        <v>7.9</v>
      </c>
      <c r="U19" s="18">
        <f>(Q19+R19+S19+T19-MAX(Q19:T19)-MIN(Q19:T19))/2</f>
        <v>7.9999999999999991</v>
      </c>
      <c r="V19" s="19">
        <v>0.5</v>
      </c>
      <c r="W19" s="52">
        <f>SUM(U19,N19,P19)-L19-V19</f>
        <v>26.71</v>
      </c>
      <c r="X19" s="175" t="s">
        <v>44</v>
      </c>
      <c r="Y19" s="1"/>
      <c r="Z19" s="1"/>
      <c r="AA19" s="1"/>
    </row>
    <row r="20" spans="1:27" s="113" customFormat="1" ht="20.100000000000001" customHeight="1" thickBot="1">
      <c r="A20" s="156"/>
      <c r="B20" s="159"/>
      <c r="C20" s="161"/>
      <c r="D20" s="234"/>
      <c r="E20" s="228"/>
      <c r="F20" s="163"/>
      <c r="G20" s="4" t="s">
        <v>18</v>
      </c>
      <c r="H20" s="13">
        <v>8.6999999999999993</v>
      </c>
      <c r="I20" s="14">
        <v>9</v>
      </c>
      <c r="J20" s="15">
        <v>9</v>
      </c>
      <c r="K20" s="16">
        <v>8.8000000000000007</v>
      </c>
      <c r="L20" s="17">
        <v>0</v>
      </c>
      <c r="M20" s="18">
        <f t="shared" ref="M20:M21" si="8">(H20+I20+J20+K20-MAX(H20:K20)-MIN(H20:K20))/2</f>
        <v>8.9</v>
      </c>
      <c r="N20" s="47">
        <f t="shared" ref="N20:N21" si="9">M20*2</f>
        <v>17.8</v>
      </c>
      <c r="O20" s="20">
        <v>81</v>
      </c>
      <c r="P20" s="51">
        <v>0.81</v>
      </c>
      <c r="Q20" s="13">
        <v>8.5</v>
      </c>
      <c r="R20" s="14">
        <v>8.3000000000000007</v>
      </c>
      <c r="S20" s="15">
        <v>8.5</v>
      </c>
      <c r="T20" s="16">
        <v>8.5</v>
      </c>
      <c r="U20" s="18">
        <f t="shared" ref="U20:U21" si="10">(Q20+R20+S20+T20-MAX(Q20:T20)-MIN(Q20:T20))/2</f>
        <v>8.4999999999999982</v>
      </c>
      <c r="V20" s="19">
        <v>0.5</v>
      </c>
      <c r="W20" s="52">
        <f t="shared" ref="W20:W21" si="11">SUM(U20,N20,P20)-L20-V20</f>
        <v>26.609999999999996</v>
      </c>
      <c r="X20" s="176"/>
      <c r="Y20" s="1"/>
      <c r="Z20" s="1"/>
      <c r="AA20" s="1"/>
    </row>
    <row r="21" spans="1:27" s="113" customFormat="1" ht="20.100000000000001" customHeight="1" thickBot="1">
      <c r="A21" s="156"/>
      <c r="B21" s="159" t="s">
        <v>119</v>
      </c>
      <c r="C21" s="161" t="s">
        <v>121</v>
      </c>
      <c r="D21" s="163">
        <v>2001</v>
      </c>
      <c r="E21" s="163" t="s">
        <v>60</v>
      </c>
      <c r="F21" s="163"/>
      <c r="G21" s="46" t="s">
        <v>39</v>
      </c>
      <c r="H21" s="13">
        <v>9.1999999999999993</v>
      </c>
      <c r="I21" s="14">
        <v>9.1</v>
      </c>
      <c r="J21" s="15">
        <v>9</v>
      </c>
      <c r="K21" s="16">
        <v>9</v>
      </c>
      <c r="L21" s="17">
        <v>0</v>
      </c>
      <c r="M21" s="18">
        <f t="shared" si="8"/>
        <v>9.0499999999999989</v>
      </c>
      <c r="N21" s="47">
        <f t="shared" si="9"/>
        <v>18.099999999999998</v>
      </c>
      <c r="O21" s="20">
        <v>114</v>
      </c>
      <c r="P21" s="51">
        <v>1.1399999999999999</v>
      </c>
      <c r="Q21" s="13">
        <v>8.5</v>
      </c>
      <c r="R21" s="14">
        <v>8.5</v>
      </c>
      <c r="S21" s="15">
        <v>8.3000000000000007</v>
      </c>
      <c r="T21" s="16">
        <v>8.1999999999999993</v>
      </c>
      <c r="U21" s="18">
        <f t="shared" si="10"/>
        <v>8.4</v>
      </c>
      <c r="V21" s="19">
        <v>0.5</v>
      </c>
      <c r="W21" s="52">
        <f t="shared" si="11"/>
        <v>27.14</v>
      </c>
      <c r="X21" s="177"/>
      <c r="Y21" s="1"/>
      <c r="Z21" s="1"/>
      <c r="AA21" s="1"/>
    </row>
    <row r="22" spans="1:27" s="113" customFormat="1" ht="20.100000000000001" customHeight="1" thickBot="1">
      <c r="A22" s="157"/>
      <c r="B22" s="178"/>
      <c r="C22" s="179"/>
      <c r="D22" s="174"/>
      <c r="E22" s="174"/>
      <c r="F22" s="174"/>
      <c r="G22" s="195" t="s">
        <v>36</v>
      </c>
      <c r="H22" s="196"/>
      <c r="I22" s="196"/>
      <c r="J22" s="196"/>
      <c r="K22" s="196"/>
      <c r="L22" s="197"/>
      <c r="M22" s="25">
        <f>SUM(M19:M21)-L19-L20-L21</f>
        <v>27.1</v>
      </c>
      <c r="N22" s="26"/>
      <c r="O22" s="198" t="s">
        <v>40</v>
      </c>
      <c r="P22" s="199"/>
      <c r="Q22" s="199"/>
      <c r="R22" s="199"/>
      <c r="S22" s="199"/>
      <c r="T22" s="199"/>
      <c r="U22" s="199"/>
      <c r="V22" s="200"/>
      <c r="W22" s="45">
        <f>SUM(W19:W21)</f>
        <v>80.459999999999994</v>
      </c>
      <c r="X22" s="27">
        <f>M22</f>
        <v>27.1</v>
      </c>
      <c r="Y22" s="1"/>
      <c r="Z22" s="1"/>
      <c r="AA22" s="1"/>
    </row>
    <row r="23" spans="1:27">
      <c r="A23" s="38"/>
      <c r="B23" s="49"/>
      <c r="C23" s="231" t="s">
        <v>41</v>
      </c>
      <c r="D23" s="231"/>
      <c r="E23" s="231"/>
      <c r="F23" s="231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32"/>
      <c r="S23" s="5"/>
      <c r="T23" s="63" t="s">
        <v>71</v>
      </c>
      <c r="U23" s="63"/>
      <c r="V23" s="50"/>
      <c r="W23" s="30"/>
      <c r="X23" s="31"/>
    </row>
    <row r="24" spans="1:27">
      <c r="A24" s="38"/>
      <c r="B24" s="49"/>
      <c r="C24" s="105" t="s">
        <v>75</v>
      </c>
      <c r="D24" s="5"/>
      <c r="E24" s="5"/>
      <c r="F24" s="32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32"/>
      <c r="S24" s="5"/>
      <c r="T24" s="63" t="s">
        <v>45</v>
      </c>
      <c r="U24" s="63"/>
      <c r="V24" s="50"/>
      <c r="W24" s="30"/>
      <c r="X24" s="31"/>
    </row>
    <row r="25" spans="1:27" ht="15.75">
      <c r="A25" s="38"/>
      <c r="B25" s="49"/>
      <c r="C25" s="10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32"/>
      <c r="S25" s="5"/>
      <c r="T25" s="115"/>
      <c r="U25" s="115"/>
      <c r="V25" s="50"/>
      <c r="W25" s="30"/>
      <c r="X25" s="31"/>
    </row>
    <row r="26" spans="1:27">
      <c r="A26" s="38"/>
      <c r="B26" s="49"/>
      <c r="C26" s="189" t="s">
        <v>13</v>
      </c>
      <c r="D26" s="189"/>
      <c r="E26" s="189"/>
      <c r="F26" s="189"/>
      <c r="G26" s="189"/>
      <c r="H26" s="189"/>
      <c r="I26" s="5"/>
      <c r="J26" s="5"/>
      <c r="K26" s="5"/>
      <c r="L26" s="32"/>
      <c r="M26" s="5"/>
      <c r="N26" s="5"/>
      <c r="O26" s="5"/>
      <c r="P26" s="5"/>
      <c r="Q26" s="5"/>
      <c r="R26" s="5"/>
      <c r="S26" s="5"/>
      <c r="T26" s="63" t="s">
        <v>70</v>
      </c>
      <c r="U26" s="63"/>
      <c r="V26" s="50"/>
      <c r="W26" s="30"/>
      <c r="X26" s="31"/>
    </row>
    <row r="27" spans="1:27">
      <c r="A27" s="38"/>
      <c r="B27" s="49"/>
      <c r="C27" s="105" t="s">
        <v>74</v>
      </c>
      <c r="D27" s="105"/>
      <c r="E27" s="105"/>
      <c r="F27" s="5"/>
      <c r="G27" s="5"/>
      <c r="H27" s="5"/>
      <c r="I27" s="33"/>
      <c r="J27" s="5"/>
      <c r="K27" s="5"/>
      <c r="L27" s="32"/>
      <c r="M27" s="5"/>
      <c r="N27" s="5"/>
      <c r="O27" s="5"/>
      <c r="P27" s="5"/>
      <c r="Q27" s="5"/>
      <c r="R27" s="5"/>
      <c r="S27" s="5"/>
      <c r="T27" s="63" t="s">
        <v>61</v>
      </c>
      <c r="U27" s="63"/>
      <c r="V27" s="50"/>
      <c r="W27" s="30"/>
      <c r="X27" s="31"/>
    </row>
    <row r="28" spans="1:27">
      <c r="A28" s="38"/>
      <c r="B28" s="49"/>
      <c r="C28" s="32"/>
      <c r="D28" s="32"/>
      <c r="E28" s="32"/>
      <c r="F28" s="32"/>
      <c r="G28" s="32"/>
      <c r="H28" s="32"/>
      <c r="I28" s="32"/>
      <c r="J28" s="32"/>
      <c r="K28" s="32"/>
      <c r="L28" s="34"/>
      <c r="M28" s="34"/>
      <c r="N28" s="34"/>
      <c r="O28" s="34"/>
      <c r="P28" s="34"/>
      <c r="Q28" s="34"/>
      <c r="R28" s="34"/>
      <c r="S28" s="34"/>
      <c r="T28" s="63"/>
      <c r="U28" s="63"/>
      <c r="V28" s="50"/>
      <c r="W28" s="30"/>
      <c r="X28" s="31"/>
    </row>
    <row r="29" spans="1:27">
      <c r="A29" s="38"/>
      <c r="B29" s="49"/>
      <c r="C29" s="189" t="s">
        <v>14</v>
      </c>
      <c r="D29" s="189"/>
      <c r="E29" s="189"/>
      <c r="F29" s="189"/>
      <c r="G29" s="189"/>
      <c r="H29" s="189"/>
      <c r="I29" s="35"/>
      <c r="J29" s="36"/>
      <c r="K29" s="36"/>
      <c r="L29" s="36"/>
      <c r="M29" s="36"/>
      <c r="N29" s="36"/>
      <c r="O29" s="36"/>
      <c r="P29" s="36"/>
      <c r="Q29" s="32"/>
      <c r="R29" s="5"/>
      <c r="S29" s="5"/>
      <c r="T29" s="63" t="s">
        <v>72</v>
      </c>
      <c r="U29" s="63"/>
      <c r="V29" s="50"/>
      <c r="W29" s="30"/>
      <c r="X29" s="31"/>
    </row>
    <row r="30" spans="1:27">
      <c r="A30" s="38"/>
      <c r="B30" s="49"/>
      <c r="C30" s="105" t="s">
        <v>74</v>
      </c>
      <c r="D30" s="105"/>
      <c r="E30" s="105"/>
      <c r="F30" s="5"/>
      <c r="G30" s="5"/>
      <c r="H30" s="5"/>
      <c r="I30" s="35"/>
      <c r="J30" s="36"/>
      <c r="K30" s="36"/>
      <c r="L30" s="36"/>
      <c r="M30" s="36"/>
      <c r="N30" s="36"/>
      <c r="O30" s="36"/>
      <c r="P30" s="36"/>
      <c r="Q30" s="32"/>
      <c r="R30" s="5"/>
      <c r="S30" s="5"/>
      <c r="T30" s="63" t="s">
        <v>73</v>
      </c>
      <c r="U30" s="63"/>
      <c r="V30" s="50"/>
      <c r="W30" s="30"/>
      <c r="X30" s="31"/>
    </row>
    <row r="31" spans="1:27">
      <c r="A31" s="38"/>
      <c r="B31" s="49"/>
      <c r="C31" s="124"/>
      <c r="D31" s="124"/>
      <c r="E31" s="124"/>
      <c r="F31" s="5"/>
      <c r="G31" s="5"/>
      <c r="H31" s="5"/>
      <c r="I31" s="35"/>
      <c r="J31" s="36"/>
      <c r="K31" s="36"/>
      <c r="L31" s="36"/>
      <c r="M31" s="36"/>
      <c r="N31" s="36"/>
      <c r="O31" s="36"/>
      <c r="P31" s="36"/>
      <c r="Q31" s="32"/>
      <c r="R31" s="5"/>
      <c r="S31" s="5"/>
      <c r="T31" s="63"/>
      <c r="U31" s="63"/>
      <c r="V31" s="50"/>
      <c r="W31" s="30"/>
      <c r="X31" s="31"/>
    </row>
    <row r="32" spans="1:27">
      <c r="A32" s="38"/>
      <c r="B32" s="49"/>
      <c r="C32" s="124"/>
      <c r="D32" s="124"/>
      <c r="E32" s="124"/>
      <c r="F32" s="5"/>
      <c r="G32" s="5"/>
      <c r="H32" s="5"/>
      <c r="I32" s="35"/>
      <c r="J32" s="36"/>
      <c r="K32" s="36"/>
      <c r="L32" s="36"/>
      <c r="M32" s="36"/>
      <c r="N32" s="36"/>
      <c r="O32" s="36"/>
      <c r="P32" s="36"/>
      <c r="Q32" s="32"/>
      <c r="R32" s="5"/>
      <c r="S32" s="5"/>
      <c r="T32" s="63"/>
      <c r="U32" s="63"/>
      <c r="V32" s="50"/>
      <c r="W32" s="30"/>
      <c r="X32" s="31"/>
    </row>
    <row r="33" spans="1:24">
      <c r="A33" s="38"/>
      <c r="B33" s="49"/>
      <c r="C33" s="124"/>
      <c r="D33" s="124"/>
      <c r="E33" s="124"/>
      <c r="F33" s="5"/>
      <c r="G33" s="5"/>
      <c r="H33" s="5"/>
      <c r="I33" s="35"/>
      <c r="J33" s="36"/>
      <c r="K33" s="36"/>
      <c r="L33" s="36"/>
      <c r="M33" s="36"/>
      <c r="N33" s="36"/>
      <c r="O33" s="36"/>
      <c r="P33" s="36"/>
      <c r="Q33" s="32"/>
      <c r="R33" s="5"/>
      <c r="S33" s="5"/>
      <c r="T33" s="63"/>
      <c r="U33" s="63"/>
      <c r="V33" s="50"/>
      <c r="W33" s="30"/>
      <c r="X33" s="31"/>
    </row>
    <row r="34" spans="1:24">
      <c r="A34" s="38"/>
      <c r="B34" s="49"/>
      <c r="C34" s="124"/>
      <c r="D34" s="124"/>
      <c r="E34" s="124"/>
      <c r="F34" s="5"/>
      <c r="G34" s="5"/>
      <c r="H34" s="5"/>
      <c r="I34" s="35"/>
      <c r="J34" s="36"/>
      <c r="K34" s="36"/>
      <c r="L34" s="36"/>
      <c r="M34" s="36"/>
      <c r="N34" s="36"/>
      <c r="O34" s="36"/>
      <c r="P34" s="36"/>
      <c r="Q34" s="32"/>
      <c r="R34" s="5"/>
      <c r="S34" s="5"/>
      <c r="T34" s="63"/>
      <c r="U34" s="63"/>
      <c r="V34" s="50"/>
      <c r="W34" s="30"/>
      <c r="X34" s="31"/>
    </row>
    <row r="35" spans="1:24">
      <c r="A35" s="38"/>
      <c r="B35" s="49"/>
      <c r="C35" s="124"/>
      <c r="D35" s="124"/>
      <c r="E35" s="124"/>
      <c r="F35" s="5"/>
      <c r="G35" s="5"/>
      <c r="H35" s="5"/>
      <c r="I35" s="35"/>
      <c r="J35" s="36"/>
      <c r="K35" s="36"/>
      <c r="L35" s="36"/>
      <c r="M35" s="36"/>
      <c r="N35" s="36"/>
      <c r="O35" s="36"/>
      <c r="P35" s="36"/>
      <c r="Q35" s="32"/>
      <c r="R35" s="5"/>
      <c r="S35" s="5"/>
      <c r="T35" s="63"/>
      <c r="U35" s="63"/>
      <c r="V35" s="50"/>
      <c r="W35" s="30"/>
      <c r="X35" s="31"/>
    </row>
    <row r="36" spans="1:24">
      <c r="A36" s="38"/>
      <c r="B36" s="49"/>
      <c r="C36" s="124"/>
      <c r="D36" s="124"/>
      <c r="E36" s="124"/>
      <c r="F36" s="5"/>
      <c r="G36" s="5"/>
      <c r="H36" s="5"/>
      <c r="I36" s="35"/>
      <c r="J36" s="36"/>
      <c r="K36" s="36"/>
      <c r="L36" s="36"/>
      <c r="M36" s="36"/>
      <c r="N36" s="36"/>
      <c r="O36" s="36"/>
      <c r="P36" s="36"/>
      <c r="Q36" s="32"/>
      <c r="R36" s="5"/>
      <c r="S36" s="5"/>
      <c r="T36" s="63"/>
      <c r="U36" s="63"/>
      <c r="V36" s="50"/>
      <c r="W36" s="30"/>
      <c r="X36" s="31"/>
    </row>
    <row r="37" spans="1:24">
      <c r="A37" s="38"/>
      <c r="B37" s="49"/>
      <c r="C37" s="124"/>
      <c r="D37" s="124"/>
      <c r="E37" s="124"/>
      <c r="F37" s="5"/>
      <c r="G37" s="5"/>
      <c r="H37" s="5"/>
      <c r="I37" s="35"/>
      <c r="J37" s="36"/>
      <c r="K37" s="36"/>
      <c r="L37" s="36"/>
      <c r="M37" s="36"/>
      <c r="N37" s="36"/>
      <c r="O37" s="36"/>
      <c r="P37" s="36"/>
      <c r="Q37" s="32"/>
      <c r="R37" s="5"/>
      <c r="S37" s="5"/>
      <c r="T37" s="63"/>
      <c r="U37" s="63"/>
      <c r="V37" s="50"/>
      <c r="W37" s="30"/>
      <c r="X37" s="31"/>
    </row>
    <row r="38" spans="1:24">
      <c r="A38" s="38"/>
      <c r="B38" s="49"/>
      <c r="C38" s="124"/>
      <c r="D38" s="124"/>
      <c r="E38" s="124"/>
      <c r="F38" s="5"/>
      <c r="G38" s="5"/>
      <c r="H38" s="5"/>
      <c r="I38" s="35"/>
      <c r="J38" s="36"/>
      <c r="K38" s="36"/>
      <c r="L38" s="36"/>
      <c r="M38" s="36"/>
      <c r="N38" s="36"/>
      <c r="O38" s="36"/>
      <c r="P38" s="36"/>
      <c r="Q38" s="32"/>
      <c r="R38" s="5"/>
      <c r="S38" s="5"/>
      <c r="T38" s="63"/>
      <c r="U38" s="63"/>
      <c r="V38" s="50"/>
      <c r="W38" s="30"/>
      <c r="X38" s="31"/>
    </row>
    <row r="39" spans="1:24">
      <c r="A39" s="38"/>
      <c r="B39" s="49"/>
      <c r="C39" s="124"/>
      <c r="D39" s="124"/>
      <c r="E39" s="124"/>
      <c r="F39" s="5"/>
      <c r="G39" s="5"/>
      <c r="H39" s="5"/>
      <c r="I39" s="35"/>
      <c r="J39" s="36"/>
      <c r="K39" s="36"/>
      <c r="L39" s="36"/>
      <c r="M39" s="36"/>
      <c r="N39" s="36"/>
      <c r="O39" s="36"/>
      <c r="P39" s="36"/>
      <c r="Q39" s="32"/>
      <c r="R39" s="5"/>
      <c r="S39" s="5"/>
      <c r="T39" s="63"/>
      <c r="U39" s="63"/>
      <c r="V39" s="50"/>
      <c r="W39" s="30"/>
      <c r="X39" s="31"/>
    </row>
    <row r="40" spans="1:24">
      <c r="A40" s="38"/>
      <c r="B40" s="49"/>
      <c r="C40" s="124"/>
      <c r="D40" s="124"/>
      <c r="E40" s="124"/>
      <c r="F40" s="5"/>
      <c r="G40" s="5"/>
      <c r="H40" s="5"/>
      <c r="I40" s="35"/>
      <c r="J40" s="36"/>
      <c r="K40" s="36"/>
      <c r="L40" s="36"/>
      <c r="M40" s="36"/>
      <c r="N40" s="36"/>
      <c r="O40" s="36"/>
      <c r="P40" s="36"/>
      <c r="Q40" s="32"/>
      <c r="R40" s="5"/>
      <c r="S40" s="5"/>
      <c r="T40" s="63"/>
      <c r="U40" s="63"/>
      <c r="V40" s="50"/>
      <c r="W40" s="30"/>
      <c r="X40" s="31"/>
    </row>
    <row r="41" spans="1:24">
      <c r="A41" s="38"/>
      <c r="B41" s="49"/>
      <c r="C41" s="124"/>
      <c r="D41" s="124"/>
      <c r="E41" s="124"/>
      <c r="F41" s="5"/>
      <c r="G41" s="5"/>
      <c r="H41" s="5"/>
      <c r="I41" s="35"/>
      <c r="J41" s="36"/>
      <c r="K41" s="36"/>
      <c r="L41" s="36"/>
      <c r="M41" s="36"/>
      <c r="N41" s="36"/>
      <c r="O41" s="36"/>
      <c r="P41" s="36"/>
      <c r="Q41" s="32"/>
      <c r="R41" s="5"/>
      <c r="S41" s="5"/>
      <c r="T41" s="63"/>
      <c r="U41" s="63"/>
      <c r="V41" s="50"/>
      <c r="W41" s="30"/>
      <c r="X41" s="31"/>
    </row>
    <row r="42" spans="1:24">
      <c r="A42" s="38"/>
      <c r="B42" s="49"/>
      <c r="C42" s="124"/>
      <c r="D42" s="124"/>
      <c r="E42" s="124"/>
      <c r="F42" s="5"/>
      <c r="G42" s="5"/>
      <c r="H42" s="5"/>
      <c r="I42" s="35"/>
      <c r="J42" s="36"/>
      <c r="K42" s="36"/>
      <c r="L42" s="36"/>
      <c r="M42" s="36"/>
      <c r="N42" s="36"/>
      <c r="O42" s="36"/>
      <c r="P42" s="36"/>
      <c r="Q42" s="32"/>
      <c r="R42" s="5"/>
      <c r="S42" s="5"/>
      <c r="T42" s="63"/>
      <c r="U42" s="63"/>
      <c r="V42" s="50"/>
      <c r="W42" s="30"/>
      <c r="X42" s="31"/>
    </row>
    <row r="43" spans="1:24">
      <c r="A43" s="38"/>
      <c r="B43" s="49"/>
      <c r="C43" s="124"/>
      <c r="D43" s="124"/>
      <c r="E43" s="124"/>
      <c r="F43" s="5"/>
      <c r="G43" s="5"/>
      <c r="H43" s="5"/>
      <c r="I43" s="35"/>
      <c r="J43" s="36"/>
      <c r="K43" s="36"/>
      <c r="L43" s="36"/>
      <c r="M43" s="36"/>
      <c r="N43" s="36"/>
      <c r="O43" s="36"/>
      <c r="P43" s="36"/>
      <c r="Q43" s="32"/>
      <c r="R43" s="5"/>
      <c r="S43" s="5"/>
      <c r="T43" s="63"/>
      <c r="U43" s="63"/>
      <c r="V43" s="50"/>
      <c r="W43" s="30"/>
      <c r="X43" s="31"/>
    </row>
    <row r="44" spans="1:24">
      <c r="A44" s="38"/>
      <c r="B44" s="49"/>
      <c r="C44" s="124"/>
      <c r="D44" s="124"/>
      <c r="E44" s="124"/>
      <c r="F44" s="5"/>
      <c r="G44" s="5"/>
      <c r="H44" s="5"/>
      <c r="I44" s="35"/>
      <c r="J44" s="36"/>
      <c r="K44" s="36"/>
      <c r="L44" s="36"/>
      <c r="M44" s="36"/>
      <c r="N44" s="36"/>
      <c r="O44" s="36"/>
      <c r="P44" s="36"/>
      <c r="Q44" s="32"/>
      <c r="R44" s="5"/>
      <c r="S44" s="5"/>
      <c r="T44" s="63"/>
      <c r="U44" s="63"/>
      <c r="V44" s="50"/>
      <c r="W44" s="30"/>
      <c r="X44" s="31"/>
    </row>
    <row r="45" spans="1:24">
      <c r="A45" s="38"/>
      <c r="B45" s="49"/>
      <c r="C45" s="124"/>
      <c r="D45" s="124"/>
      <c r="E45" s="124"/>
      <c r="F45" s="5"/>
      <c r="G45" s="5"/>
      <c r="H45" s="5"/>
      <c r="I45" s="35"/>
      <c r="J45" s="36"/>
      <c r="K45" s="36"/>
      <c r="L45" s="36"/>
      <c r="M45" s="36"/>
      <c r="N45" s="36"/>
      <c r="O45" s="36"/>
      <c r="P45" s="36"/>
      <c r="Q45" s="32"/>
      <c r="R45" s="5"/>
      <c r="S45" s="5"/>
      <c r="T45" s="63"/>
      <c r="U45" s="63"/>
      <c r="V45" s="50"/>
      <c r="W45" s="30"/>
      <c r="X45" s="31"/>
    </row>
    <row r="46" spans="1:24">
      <c r="A46" s="38"/>
      <c r="B46" s="49"/>
      <c r="C46" s="124"/>
      <c r="D46" s="124"/>
      <c r="E46" s="124"/>
      <c r="F46" s="5"/>
      <c r="G46" s="5"/>
      <c r="H46" s="5"/>
      <c r="I46" s="35"/>
      <c r="J46" s="36"/>
      <c r="K46" s="36"/>
      <c r="L46" s="36"/>
      <c r="M46" s="36"/>
      <c r="N46" s="36"/>
      <c r="O46" s="36"/>
      <c r="P46" s="36"/>
      <c r="Q46" s="32"/>
      <c r="R46" s="5"/>
      <c r="S46" s="5"/>
      <c r="T46" s="63"/>
      <c r="U46" s="63"/>
      <c r="V46" s="50"/>
      <c r="W46" s="30"/>
      <c r="X46" s="31"/>
    </row>
    <row r="47" spans="1:24">
      <c r="A47" s="38"/>
      <c r="B47" s="49"/>
      <c r="C47" s="124"/>
      <c r="D47" s="124"/>
      <c r="E47" s="124"/>
      <c r="F47" s="5"/>
      <c r="G47" s="5"/>
      <c r="H47" s="5"/>
      <c r="I47" s="35"/>
      <c r="J47" s="36"/>
      <c r="K47" s="36"/>
      <c r="L47" s="36"/>
      <c r="M47" s="36"/>
      <c r="N47" s="36"/>
      <c r="O47" s="36"/>
      <c r="P47" s="36"/>
      <c r="Q47" s="32"/>
      <c r="R47" s="5"/>
      <c r="S47" s="5"/>
      <c r="T47" s="63"/>
      <c r="U47" s="63"/>
      <c r="V47" s="50"/>
      <c r="W47" s="30"/>
      <c r="X47" s="31"/>
    </row>
    <row r="48" spans="1:24">
      <c r="A48" s="38"/>
      <c r="B48" s="49"/>
      <c r="C48" s="124"/>
      <c r="D48" s="124"/>
      <c r="E48" s="124"/>
      <c r="F48" s="5"/>
      <c r="G48" s="5"/>
      <c r="H48" s="5"/>
      <c r="I48" s="35"/>
      <c r="J48" s="36"/>
      <c r="K48" s="36"/>
      <c r="L48" s="36"/>
      <c r="M48" s="36"/>
      <c r="N48" s="36"/>
      <c r="O48" s="36"/>
      <c r="P48" s="36"/>
      <c r="Q48" s="32"/>
      <c r="R48" s="5"/>
      <c r="S48" s="5"/>
      <c r="T48" s="63"/>
      <c r="U48" s="63"/>
      <c r="V48" s="50"/>
      <c r="W48" s="30"/>
      <c r="X48" s="31"/>
    </row>
    <row r="49" spans="1:27" ht="20.100000000000001" customHeight="1">
      <c r="A49" s="38"/>
      <c r="B49" s="43"/>
      <c r="C49" s="72"/>
      <c r="D49" s="39"/>
      <c r="E49" s="39"/>
      <c r="F49" s="7"/>
      <c r="G49" s="40"/>
      <c r="H49" s="40"/>
      <c r="I49" s="40"/>
      <c r="J49" s="40"/>
      <c r="K49" s="40"/>
      <c r="L49" s="40"/>
      <c r="M49" s="28"/>
      <c r="N49" s="29"/>
      <c r="O49" s="41"/>
      <c r="P49" s="41"/>
      <c r="Q49" s="41"/>
      <c r="R49" s="41"/>
      <c r="S49" s="41"/>
      <c r="T49" s="48"/>
      <c r="U49" s="48"/>
      <c r="V49" s="48"/>
      <c r="W49" s="30"/>
      <c r="X49" s="31"/>
    </row>
    <row r="50" spans="1:27" ht="20.100000000000001" customHeight="1">
      <c r="A50" s="38"/>
      <c r="B50" s="60"/>
      <c r="C50" s="72"/>
      <c r="D50" s="39"/>
      <c r="E50" s="39"/>
      <c r="F50" s="7"/>
      <c r="G50" s="40"/>
      <c r="H50" s="40"/>
      <c r="I50" s="40"/>
      <c r="J50" s="40"/>
      <c r="K50" s="40"/>
      <c r="L50" s="40"/>
      <c r="M50" s="28"/>
      <c r="N50" s="29"/>
      <c r="O50" s="41"/>
      <c r="P50" s="41"/>
      <c r="Q50" s="41"/>
      <c r="R50" s="41"/>
      <c r="S50" s="41"/>
      <c r="T50" s="41"/>
      <c r="U50" s="41"/>
      <c r="V50" s="41"/>
      <c r="W50" s="30"/>
      <c r="X50" s="31"/>
    </row>
    <row r="51" spans="1:27" ht="20.100000000000001" customHeight="1">
      <c r="A51" s="38"/>
      <c r="B51" s="60"/>
      <c r="C51" s="72"/>
      <c r="D51" s="39"/>
      <c r="E51" s="39"/>
      <c r="F51" s="7"/>
      <c r="G51" s="40"/>
      <c r="H51" s="40"/>
      <c r="I51" s="40"/>
      <c r="J51" s="40"/>
      <c r="K51" s="40"/>
      <c r="L51" s="40"/>
      <c r="M51" s="28"/>
      <c r="N51" s="29"/>
      <c r="O51" s="41"/>
      <c r="P51" s="41"/>
      <c r="Q51" s="41"/>
      <c r="R51" s="41"/>
      <c r="S51" s="41"/>
      <c r="T51" s="41"/>
      <c r="U51" s="41"/>
      <c r="V51" s="41"/>
      <c r="W51" s="30"/>
      <c r="X51" s="31"/>
    </row>
    <row r="52" spans="1:27" ht="20.100000000000001" customHeight="1"/>
    <row r="53" spans="1:27" ht="20.100000000000001" customHeight="1">
      <c r="A53" s="220" t="s">
        <v>68</v>
      </c>
      <c r="B53" s="220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</row>
    <row r="54" spans="1:27" ht="20.100000000000001" customHeight="1">
      <c r="A54" s="220" t="s">
        <v>255</v>
      </c>
      <c r="B54" s="220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</row>
    <row r="55" spans="1:27" ht="20.100000000000001" customHeight="1">
      <c r="B55" s="8"/>
      <c r="C55" s="9"/>
      <c r="D55" s="9"/>
    </row>
    <row r="56" spans="1:27" ht="20.100000000000001" customHeight="1">
      <c r="B56" s="8"/>
      <c r="C56" s="9"/>
      <c r="D56" s="9"/>
    </row>
    <row r="57" spans="1:27" ht="20.100000000000001" customHeight="1">
      <c r="B57" s="240" t="s">
        <v>223</v>
      </c>
      <c r="C57" s="240"/>
      <c r="G57" s="9"/>
      <c r="T57" s="9" t="s">
        <v>69</v>
      </c>
    </row>
    <row r="58" spans="1:27" ht="20.100000000000001" customHeight="1">
      <c r="A58" s="38"/>
      <c r="B58" s="60"/>
      <c r="C58" s="72"/>
      <c r="D58" s="39"/>
      <c r="E58" s="39"/>
      <c r="F58" s="7"/>
      <c r="G58" s="40"/>
      <c r="H58" s="40"/>
      <c r="I58" s="40"/>
      <c r="J58" s="40"/>
      <c r="K58" s="40"/>
      <c r="L58" s="40"/>
      <c r="M58" s="28"/>
      <c r="N58" s="29"/>
      <c r="O58" s="41"/>
      <c r="P58" s="41"/>
      <c r="Q58" s="41"/>
      <c r="R58" s="41"/>
      <c r="S58" s="41"/>
      <c r="T58" s="41"/>
      <c r="U58" s="41"/>
      <c r="V58" s="41"/>
      <c r="W58" s="30"/>
      <c r="X58" s="31"/>
    </row>
    <row r="59" spans="1:27" ht="20.100000000000001" customHeight="1" thickBot="1">
      <c r="A59" s="38"/>
      <c r="B59" s="60"/>
      <c r="C59" s="72"/>
      <c r="D59" s="39"/>
      <c r="E59" s="39"/>
      <c r="F59" s="7"/>
      <c r="G59" s="40"/>
      <c r="H59" s="40"/>
      <c r="I59" s="40"/>
      <c r="J59" s="40"/>
      <c r="K59" s="40"/>
      <c r="L59" s="40"/>
      <c r="M59" s="28"/>
      <c r="N59" s="29"/>
      <c r="O59" s="41"/>
      <c r="P59" s="41"/>
      <c r="Q59" s="41"/>
      <c r="R59" s="41"/>
      <c r="S59" s="41"/>
      <c r="T59" s="41"/>
      <c r="U59" s="41"/>
      <c r="V59" s="41"/>
      <c r="W59" s="30"/>
      <c r="X59" s="31"/>
    </row>
    <row r="60" spans="1:27" ht="20.100000000000001" customHeight="1" thickBot="1">
      <c r="A60" s="212" t="s">
        <v>47</v>
      </c>
      <c r="B60" s="213"/>
      <c r="C60" s="213"/>
      <c r="D60" s="213"/>
      <c r="E60" s="213"/>
      <c r="F60" s="213"/>
      <c r="G60" s="213"/>
      <c r="H60" s="213"/>
      <c r="I60" s="213"/>
      <c r="J60" s="213"/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4"/>
      <c r="Y60" s="2"/>
      <c r="Z60" s="2"/>
      <c r="AA60" s="2"/>
    </row>
    <row r="61" spans="1:27" ht="15.75" customHeight="1" thickBot="1">
      <c r="A61" s="209" t="s">
        <v>0</v>
      </c>
      <c r="B61" s="10" t="s">
        <v>2</v>
      </c>
      <c r="C61" s="209" t="s">
        <v>1</v>
      </c>
      <c r="D61" s="166" t="s">
        <v>28</v>
      </c>
      <c r="E61" s="205" t="s">
        <v>27</v>
      </c>
      <c r="F61" s="221" t="s">
        <v>17</v>
      </c>
      <c r="G61" s="211" t="s">
        <v>3</v>
      </c>
      <c r="H61" s="202" t="s">
        <v>37</v>
      </c>
      <c r="I61" s="203"/>
      <c r="J61" s="203"/>
      <c r="K61" s="204"/>
      <c r="L61" s="201" t="s">
        <v>32</v>
      </c>
      <c r="M61" s="201" t="s">
        <v>33</v>
      </c>
      <c r="N61" s="201" t="s">
        <v>34</v>
      </c>
      <c r="O61" s="222" t="s">
        <v>26</v>
      </c>
      <c r="P61" s="205" t="s">
        <v>31</v>
      </c>
      <c r="Q61" s="202" t="s">
        <v>38</v>
      </c>
      <c r="R61" s="203"/>
      <c r="S61" s="203"/>
      <c r="T61" s="204"/>
      <c r="U61" s="201" t="s">
        <v>30</v>
      </c>
      <c r="V61" s="201" t="s">
        <v>29</v>
      </c>
      <c r="W61" s="201" t="s">
        <v>35</v>
      </c>
      <c r="X61" s="201" t="s">
        <v>42</v>
      </c>
    </row>
    <row r="62" spans="1:27" ht="15.75" thickBot="1">
      <c r="A62" s="210"/>
      <c r="B62" s="37" t="s">
        <v>16</v>
      </c>
      <c r="C62" s="226"/>
      <c r="D62" s="167"/>
      <c r="E62" s="181"/>
      <c r="F62" s="183"/>
      <c r="G62" s="185"/>
      <c r="H62" s="110" t="s">
        <v>19</v>
      </c>
      <c r="I62" s="110" t="s">
        <v>20</v>
      </c>
      <c r="J62" s="110" t="s">
        <v>21</v>
      </c>
      <c r="K62" s="110" t="s">
        <v>22</v>
      </c>
      <c r="L62" s="173" t="s">
        <v>11</v>
      </c>
      <c r="M62" s="173" t="s">
        <v>23</v>
      </c>
      <c r="N62" s="173" t="s">
        <v>24</v>
      </c>
      <c r="O62" s="187"/>
      <c r="P62" s="181" t="s">
        <v>25</v>
      </c>
      <c r="Q62" s="110" t="s">
        <v>5</v>
      </c>
      <c r="R62" s="110" t="s">
        <v>6</v>
      </c>
      <c r="S62" s="110" t="s">
        <v>7</v>
      </c>
      <c r="T62" s="110" t="s">
        <v>8</v>
      </c>
      <c r="U62" s="173" t="s">
        <v>10</v>
      </c>
      <c r="V62" s="173" t="s">
        <v>9</v>
      </c>
      <c r="W62" s="173" t="s">
        <v>12</v>
      </c>
      <c r="X62" s="173" t="s">
        <v>15</v>
      </c>
    </row>
    <row r="63" spans="1:27" s="113" customFormat="1" ht="15.75" customHeight="1" thickBot="1">
      <c r="A63" s="155">
        <v>1</v>
      </c>
      <c r="B63" s="164" t="s">
        <v>101</v>
      </c>
      <c r="C63" s="160" t="s">
        <v>181</v>
      </c>
      <c r="D63" s="162">
        <v>2000</v>
      </c>
      <c r="E63" s="162" t="s">
        <v>60</v>
      </c>
      <c r="F63" s="158" t="s">
        <v>184</v>
      </c>
      <c r="G63" s="3" t="s">
        <v>4</v>
      </c>
      <c r="H63" s="13">
        <v>8.9</v>
      </c>
      <c r="I63" s="14">
        <v>8.6999999999999993</v>
      </c>
      <c r="J63" s="15">
        <v>8.6</v>
      </c>
      <c r="K63" s="16">
        <v>8.9</v>
      </c>
      <c r="L63" s="17">
        <v>0</v>
      </c>
      <c r="M63" s="18">
        <f>(H63+I63+J63+K63-MAX(H63:K63)-MIN(H63:K63))/2</f>
        <v>8.8000000000000007</v>
      </c>
      <c r="N63" s="47">
        <f>M63*2</f>
        <v>17.600000000000001</v>
      </c>
      <c r="O63" s="20">
        <v>84</v>
      </c>
      <c r="P63" s="51">
        <v>0.84</v>
      </c>
      <c r="Q63" s="13">
        <v>8.1999999999999993</v>
      </c>
      <c r="R63" s="14">
        <v>8.1</v>
      </c>
      <c r="S63" s="15">
        <v>8.5</v>
      </c>
      <c r="T63" s="16">
        <v>8.3000000000000007</v>
      </c>
      <c r="U63" s="18">
        <f>(Q63+R63+S63+T63-MAX(Q63:T63)-MIN(Q63:T63))/2</f>
        <v>8.2499999999999964</v>
      </c>
      <c r="V63" s="19">
        <v>0</v>
      </c>
      <c r="W63" s="52">
        <f>SUM(U63,N63,P63)-L63-V63</f>
        <v>26.689999999999998</v>
      </c>
      <c r="X63" s="175" t="s">
        <v>60</v>
      </c>
      <c r="Y63" s="1"/>
      <c r="Z63" s="1"/>
      <c r="AA63" s="1"/>
    </row>
    <row r="64" spans="1:27" s="113" customFormat="1" ht="15.75" thickBot="1">
      <c r="A64" s="156"/>
      <c r="B64" s="165"/>
      <c r="C64" s="161"/>
      <c r="D64" s="163"/>
      <c r="E64" s="163"/>
      <c r="F64" s="163"/>
      <c r="G64" s="4" t="s">
        <v>18</v>
      </c>
      <c r="H64" s="13">
        <v>9</v>
      </c>
      <c r="I64" s="14">
        <v>8.8000000000000007</v>
      </c>
      <c r="J64" s="15">
        <v>8.8000000000000007</v>
      </c>
      <c r="K64" s="16">
        <v>9</v>
      </c>
      <c r="L64" s="17">
        <v>0</v>
      </c>
      <c r="M64" s="18">
        <f t="shared" ref="M64:M65" si="12">(H64+I64+J64+K64-MAX(H64:K64)-MIN(H64:K64))/2</f>
        <v>8.9</v>
      </c>
      <c r="N64" s="47">
        <f t="shared" ref="N64:N65" si="13">M64*2</f>
        <v>17.8</v>
      </c>
      <c r="O64" s="20">
        <v>71</v>
      </c>
      <c r="P64" s="51">
        <v>0.71</v>
      </c>
      <c r="Q64" s="13">
        <v>8.4</v>
      </c>
      <c r="R64" s="14">
        <v>8.1</v>
      </c>
      <c r="S64" s="15">
        <v>8</v>
      </c>
      <c r="T64" s="16">
        <v>8.3000000000000007</v>
      </c>
      <c r="U64" s="18">
        <f t="shared" ref="U64:U65" si="14">(Q64+R64+S64+T64-MAX(Q64:T64)-MIN(Q64:T64))/2</f>
        <v>8.1999999999999993</v>
      </c>
      <c r="V64" s="19">
        <v>0</v>
      </c>
      <c r="W64" s="52">
        <f t="shared" ref="W64:W65" si="15">SUM(U64,N64,P64)-L64-V64</f>
        <v>26.71</v>
      </c>
      <c r="X64" s="176"/>
      <c r="Y64" s="1"/>
      <c r="Z64" s="1"/>
      <c r="AA64" s="1"/>
    </row>
    <row r="65" spans="1:27" s="113" customFormat="1" ht="21" thickBot="1">
      <c r="A65" s="156"/>
      <c r="B65" s="193"/>
      <c r="C65" s="161" t="s">
        <v>182</v>
      </c>
      <c r="D65" s="163">
        <v>2006</v>
      </c>
      <c r="E65" s="163" t="s">
        <v>60</v>
      </c>
      <c r="F65" s="163"/>
      <c r="G65" s="6" t="s">
        <v>39</v>
      </c>
      <c r="H65" s="13">
        <v>8.5</v>
      </c>
      <c r="I65" s="14">
        <v>8.1999999999999993</v>
      </c>
      <c r="J65" s="15">
        <v>8.1999999999999993</v>
      </c>
      <c r="K65" s="16">
        <v>8</v>
      </c>
      <c r="L65" s="17">
        <v>0</v>
      </c>
      <c r="M65" s="18">
        <f t="shared" si="12"/>
        <v>8.1999999999999993</v>
      </c>
      <c r="N65" s="47">
        <f t="shared" si="13"/>
        <v>16.399999999999999</v>
      </c>
      <c r="O65" s="20">
        <v>92</v>
      </c>
      <c r="P65" s="51">
        <v>0.92</v>
      </c>
      <c r="Q65" s="13">
        <v>8.4</v>
      </c>
      <c r="R65" s="14">
        <v>8.3000000000000007</v>
      </c>
      <c r="S65" s="15">
        <v>8</v>
      </c>
      <c r="T65" s="16">
        <v>8</v>
      </c>
      <c r="U65" s="18">
        <f t="shared" si="14"/>
        <v>8.1500000000000021</v>
      </c>
      <c r="V65" s="19">
        <v>0</v>
      </c>
      <c r="W65" s="52">
        <f t="shared" si="15"/>
        <v>25.470000000000002</v>
      </c>
      <c r="X65" s="177"/>
      <c r="Y65" s="1"/>
      <c r="Z65" s="1"/>
      <c r="AA65" s="1"/>
    </row>
    <row r="66" spans="1:27" s="113" customFormat="1" ht="15.75" thickBot="1">
      <c r="A66" s="157"/>
      <c r="B66" s="193"/>
      <c r="C66" s="179"/>
      <c r="D66" s="174"/>
      <c r="E66" s="168"/>
      <c r="F66" s="174"/>
      <c r="G66" s="195" t="s">
        <v>36</v>
      </c>
      <c r="H66" s="196"/>
      <c r="I66" s="196"/>
      <c r="J66" s="196"/>
      <c r="K66" s="196"/>
      <c r="L66" s="197"/>
      <c r="M66" s="25">
        <f>SUM(M63:M65)-L63-L64-L65</f>
        <v>25.900000000000002</v>
      </c>
      <c r="N66" s="26"/>
      <c r="O66" s="198" t="s">
        <v>40</v>
      </c>
      <c r="P66" s="199"/>
      <c r="Q66" s="199"/>
      <c r="R66" s="199"/>
      <c r="S66" s="199"/>
      <c r="T66" s="199"/>
      <c r="U66" s="199"/>
      <c r="V66" s="200"/>
      <c r="W66" s="45">
        <f>SUM(W63:W65)</f>
        <v>78.87</v>
      </c>
      <c r="X66" s="27">
        <f>M66</f>
        <v>25.900000000000002</v>
      </c>
      <c r="Y66" s="1"/>
      <c r="Z66" s="1"/>
      <c r="AA66" s="1"/>
    </row>
    <row r="67" spans="1:27" ht="20.100000000000001" customHeight="1" thickBot="1">
      <c r="A67" s="212" t="s">
        <v>48</v>
      </c>
      <c r="B67" s="213"/>
      <c r="C67" s="213"/>
      <c r="D67" s="213"/>
      <c r="E67" s="213"/>
      <c r="F67" s="213"/>
      <c r="G67" s="213"/>
      <c r="H67" s="213"/>
      <c r="I67" s="213"/>
      <c r="J67" s="213"/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14"/>
      <c r="Y67" s="2"/>
      <c r="Z67" s="2"/>
      <c r="AA67" s="2"/>
    </row>
    <row r="68" spans="1:27" ht="15.75" thickBot="1">
      <c r="A68" s="209" t="s">
        <v>0</v>
      </c>
      <c r="B68" s="10" t="s">
        <v>2</v>
      </c>
      <c r="C68" s="209" t="s">
        <v>1</v>
      </c>
      <c r="D68" s="166" t="s">
        <v>28</v>
      </c>
      <c r="E68" s="205" t="s">
        <v>27</v>
      </c>
      <c r="F68" s="221" t="s">
        <v>17</v>
      </c>
      <c r="G68" s="211" t="s">
        <v>3</v>
      </c>
      <c r="H68" s="202" t="s">
        <v>37</v>
      </c>
      <c r="I68" s="203"/>
      <c r="J68" s="203"/>
      <c r="K68" s="204"/>
      <c r="L68" s="201" t="s">
        <v>32</v>
      </c>
      <c r="M68" s="201" t="s">
        <v>33</v>
      </c>
      <c r="N68" s="201" t="s">
        <v>34</v>
      </c>
      <c r="O68" s="222" t="s">
        <v>26</v>
      </c>
      <c r="P68" s="205" t="s">
        <v>31</v>
      </c>
      <c r="Q68" s="202" t="s">
        <v>38</v>
      </c>
      <c r="R68" s="203"/>
      <c r="S68" s="203"/>
      <c r="T68" s="204"/>
      <c r="U68" s="201" t="s">
        <v>30</v>
      </c>
      <c r="V68" s="201" t="s">
        <v>29</v>
      </c>
      <c r="W68" s="201" t="s">
        <v>35</v>
      </c>
      <c r="X68" s="201" t="s">
        <v>42</v>
      </c>
    </row>
    <row r="69" spans="1:27" ht="15.75" thickBot="1">
      <c r="A69" s="210"/>
      <c r="B69" s="37" t="s">
        <v>16</v>
      </c>
      <c r="C69" s="226"/>
      <c r="D69" s="167"/>
      <c r="E69" s="181"/>
      <c r="F69" s="183"/>
      <c r="G69" s="185"/>
      <c r="H69" s="110" t="s">
        <v>19</v>
      </c>
      <c r="I69" s="110" t="s">
        <v>20</v>
      </c>
      <c r="J69" s="110" t="s">
        <v>21</v>
      </c>
      <c r="K69" s="110" t="s">
        <v>22</v>
      </c>
      <c r="L69" s="173" t="s">
        <v>11</v>
      </c>
      <c r="M69" s="173" t="s">
        <v>23</v>
      </c>
      <c r="N69" s="173" t="s">
        <v>24</v>
      </c>
      <c r="O69" s="187"/>
      <c r="P69" s="181" t="s">
        <v>25</v>
      </c>
      <c r="Q69" s="110" t="s">
        <v>5</v>
      </c>
      <c r="R69" s="110" t="s">
        <v>6</v>
      </c>
      <c r="S69" s="110" t="s">
        <v>7</v>
      </c>
      <c r="T69" s="110" t="s">
        <v>8</v>
      </c>
      <c r="U69" s="173" t="s">
        <v>10</v>
      </c>
      <c r="V69" s="173" t="s">
        <v>9</v>
      </c>
      <c r="W69" s="173" t="s">
        <v>12</v>
      </c>
      <c r="X69" s="173" t="s">
        <v>15</v>
      </c>
    </row>
    <row r="70" spans="1:27" s="113" customFormat="1" ht="15.75" customHeight="1" thickBot="1">
      <c r="A70" s="155">
        <v>1</v>
      </c>
      <c r="B70" s="164" t="s">
        <v>106</v>
      </c>
      <c r="C70" s="160" t="s">
        <v>154</v>
      </c>
      <c r="D70" s="162">
        <v>2007</v>
      </c>
      <c r="E70" s="162" t="s">
        <v>102</v>
      </c>
      <c r="F70" s="158" t="s">
        <v>151</v>
      </c>
      <c r="G70" s="3" t="s">
        <v>4</v>
      </c>
      <c r="H70" s="13">
        <v>7</v>
      </c>
      <c r="I70" s="14">
        <v>7.3</v>
      </c>
      <c r="J70" s="15">
        <v>6.9</v>
      </c>
      <c r="K70" s="16">
        <v>7.7</v>
      </c>
      <c r="L70" s="17">
        <v>0</v>
      </c>
      <c r="M70" s="18">
        <f>(H70+I70+J70+K70-MAX(H70:K70)-MIN(H70:K70))/2</f>
        <v>7.1500000000000012</v>
      </c>
      <c r="N70" s="47">
        <f>M70*2</f>
        <v>14.300000000000002</v>
      </c>
      <c r="O70" s="20">
        <v>50</v>
      </c>
      <c r="P70" s="51">
        <v>0.5</v>
      </c>
      <c r="Q70" s="13">
        <v>8</v>
      </c>
      <c r="R70" s="14">
        <v>8.1999999999999993</v>
      </c>
      <c r="S70" s="15">
        <v>7.7</v>
      </c>
      <c r="T70" s="16">
        <v>8</v>
      </c>
      <c r="U70" s="18">
        <f>(Q70+R70+S70+T70-MAX(Q70:T70)-MIN(Q70:T70))/2</f>
        <v>8</v>
      </c>
      <c r="V70" s="19">
        <v>2.5</v>
      </c>
      <c r="W70" s="52">
        <f>SUM(U70,N70,P70)-L70-V70</f>
        <v>20.300000000000004</v>
      </c>
      <c r="X70" s="175" t="s">
        <v>66</v>
      </c>
      <c r="Y70" s="1"/>
      <c r="Z70" s="1"/>
      <c r="AA70" s="1"/>
    </row>
    <row r="71" spans="1:27" s="113" customFormat="1" ht="15.75" thickBot="1">
      <c r="A71" s="156"/>
      <c r="B71" s="165"/>
      <c r="C71" s="161"/>
      <c r="D71" s="163"/>
      <c r="E71" s="163"/>
      <c r="F71" s="163"/>
      <c r="G71" s="4" t="s">
        <v>18</v>
      </c>
      <c r="H71" s="13">
        <v>8.3000000000000007</v>
      </c>
      <c r="I71" s="14">
        <v>7.8</v>
      </c>
      <c r="J71" s="15">
        <v>8.1999999999999993</v>
      </c>
      <c r="K71" s="16">
        <v>7.8</v>
      </c>
      <c r="L71" s="17">
        <v>0</v>
      </c>
      <c r="M71" s="18">
        <f t="shared" ref="M71:M72" si="16">(H71+I71+J71+K71-MAX(H71:K71)-MIN(H71:K71))/2</f>
        <v>8</v>
      </c>
      <c r="N71" s="47">
        <f t="shared" ref="N71:N72" si="17">M71*2</f>
        <v>16</v>
      </c>
      <c r="O71" s="20">
        <v>50</v>
      </c>
      <c r="P71" s="51">
        <v>0.5</v>
      </c>
      <c r="Q71" s="13">
        <v>8</v>
      </c>
      <c r="R71" s="14">
        <v>7.6</v>
      </c>
      <c r="S71" s="15">
        <v>7.8</v>
      </c>
      <c r="T71" s="16">
        <v>8.1999999999999993</v>
      </c>
      <c r="U71" s="18">
        <f t="shared" ref="U71:U72" si="18">(Q71+R71+S71+T71-MAX(Q71:T71)-MIN(Q71:T71))/2</f>
        <v>7.8999999999999995</v>
      </c>
      <c r="V71" s="19">
        <v>0</v>
      </c>
      <c r="W71" s="52">
        <f t="shared" ref="W71:W72" si="19">SUM(U71,N71,P71)-L71-V71</f>
        <v>24.4</v>
      </c>
      <c r="X71" s="176"/>
      <c r="Y71" s="1"/>
      <c r="Z71" s="1"/>
      <c r="AA71" s="1"/>
    </row>
    <row r="72" spans="1:27" s="113" customFormat="1" ht="20.25" thickBot="1">
      <c r="A72" s="156"/>
      <c r="B72" s="159" t="s">
        <v>107</v>
      </c>
      <c r="C72" s="161" t="s">
        <v>155</v>
      </c>
      <c r="D72" s="163">
        <v>2005</v>
      </c>
      <c r="E72" s="163" t="s">
        <v>102</v>
      </c>
      <c r="F72" s="163"/>
      <c r="G72" s="46" t="s">
        <v>39</v>
      </c>
      <c r="H72" s="13">
        <v>8.5</v>
      </c>
      <c r="I72" s="14">
        <v>8</v>
      </c>
      <c r="J72" s="15">
        <v>8.5</v>
      </c>
      <c r="K72" s="16">
        <v>8.3000000000000007</v>
      </c>
      <c r="L72" s="17">
        <v>0</v>
      </c>
      <c r="M72" s="18">
        <f t="shared" si="16"/>
        <v>8.3999999999999986</v>
      </c>
      <c r="N72" s="47">
        <f t="shared" si="17"/>
        <v>16.799999999999997</v>
      </c>
      <c r="O72" s="20">
        <v>0.6</v>
      </c>
      <c r="P72" s="51">
        <v>0.5</v>
      </c>
      <c r="Q72" s="13">
        <v>7.8</v>
      </c>
      <c r="R72" s="14">
        <v>8</v>
      </c>
      <c r="S72" s="15">
        <v>7.8</v>
      </c>
      <c r="T72" s="16">
        <v>8.1999999999999993</v>
      </c>
      <c r="U72" s="18">
        <f t="shared" si="18"/>
        <v>7.9</v>
      </c>
      <c r="V72" s="19">
        <v>0</v>
      </c>
      <c r="W72" s="52">
        <f t="shared" si="19"/>
        <v>25.199999999999996</v>
      </c>
      <c r="X72" s="177"/>
      <c r="Y72" s="1"/>
      <c r="Z72" s="1"/>
      <c r="AA72" s="1"/>
    </row>
    <row r="73" spans="1:27" s="113" customFormat="1" ht="15.75" thickBot="1">
      <c r="A73" s="157"/>
      <c r="B73" s="241"/>
      <c r="C73" s="179"/>
      <c r="D73" s="167"/>
      <c r="E73" s="167"/>
      <c r="F73" s="174"/>
      <c r="G73" s="195" t="s">
        <v>36</v>
      </c>
      <c r="H73" s="196"/>
      <c r="I73" s="196"/>
      <c r="J73" s="196"/>
      <c r="K73" s="196"/>
      <c r="L73" s="197"/>
      <c r="M73" s="25">
        <f>SUM(M70:M72)-L70-L71-L72</f>
        <v>23.55</v>
      </c>
      <c r="N73" s="26"/>
      <c r="O73" s="198" t="s">
        <v>40</v>
      </c>
      <c r="P73" s="199"/>
      <c r="Q73" s="199"/>
      <c r="R73" s="199"/>
      <c r="S73" s="199"/>
      <c r="T73" s="199"/>
      <c r="U73" s="199"/>
      <c r="V73" s="200"/>
      <c r="W73" s="45">
        <f>SUM(W70:W72)</f>
        <v>69.900000000000006</v>
      </c>
      <c r="X73" s="27">
        <f>M73</f>
        <v>23.55</v>
      </c>
      <c r="Y73" s="1"/>
      <c r="Z73" s="1"/>
      <c r="AA73" s="1"/>
    </row>
    <row r="74" spans="1:27">
      <c r="A74" s="38"/>
      <c r="B74" s="43"/>
      <c r="C74" s="72"/>
      <c r="D74" s="39"/>
      <c r="E74" s="39"/>
      <c r="F74" s="7"/>
      <c r="G74" s="40"/>
      <c r="H74" s="40"/>
      <c r="I74" s="40"/>
      <c r="J74" s="40"/>
      <c r="K74" s="40"/>
      <c r="L74" s="40"/>
      <c r="M74" s="28"/>
      <c r="N74" s="29"/>
      <c r="O74" s="41"/>
      <c r="P74" s="41"/>
      <c r="Q74" s="41"/>
      <c r="R74" s="41"/>
      <c r="S74" s="41"/>
      <c r="T74" s="41"/>
      <c r="U74" s="41"/>
      <c r="V74" s="41"/>
      <c r="W74" s="30"/>
      <c r="X74" s="31"/>
    </row>
    <row r="75" spans="1:27">
      <c r="A75" s="38"/>
      <c r="B75" s="49"/>
      <c r="C75" s="231" t="s">
        <v>41</v>
      </c>
      <c r="D75" s="231"/>
      <c r="E75" s="231"/>
      <c r="F75" s="231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32"/>
      <c r="S75" s="5"/>
      <c r="T75" s="63" t="s">
        <v>71</v>
      </c>
      <c r="U75" s="63"/>
      <c r="V75" s="50"/>
      <c r="W75" s="30"/>
      <c r="X75" s="31"/>
    </row>
    <row r="76" spans="1:27">
      <c r="A76" s="38"/>
      <c r="B76" s="49"/>
      <c r="C76" s="105" t="s">
        <v>75</v>
      </c>
      <c r="D76" s="5"/>
      <c r="E76" s="5"/>
      <c r="F76" s="32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32"/>
      <c r="S76" s="5"/>
      <c r="T76" s="63" t="s">
        <v>45</v>
      </c>
      <c r="U76" s="63"/>
      <c r="V76" s="50"/>
      <c r="W76" s="30"/>
      <c r="X76" s="31"/>
    </row>
    <row r="77" spans="1:27" ht="15.75">
      <c r="A77" s="38"/>
      <c r="B77" s="49"/>
      <c r="C77" s="10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32"/>
      <c r="S77" s="5"/>
      <c r="T77" s="115"/>
      <c r="U77" s="115"/>
      <c r="V77" s="50"/>
      <c r="W77" s="30"/>
      <c r="X77" s="31"/>
    </row>
    <row r="78" spans="1:27">
      <c r="A78" s="38"/>
      <c r="B78" s="49"/>
      <c r="C78" s="189" t="s">
        <v>13</v>
      </c>
      <c r="D78" s="189"/>
      <c r="E78" s="189"/>
      <c r="F78" s="189"/>
      <c r="G78" s="189"/>
      <c r="H78" s="189"/>
      <c r="I78" s="5"/>
      <c r="J78" s="5"/>
      <c r="K78" s="5"/>
      <c r="L78" s="32"/>
      <c r="M78" s="5"/>
      <c r="N78" s="5"/>
      <c r="O78" s="5"/>
      <c r="P78" s="5"/>
      <c r="Q78" s="5"/>
      <c r="R78" s="5"/>
      <c r="S78" s="5"/>
      <c r="T78" s="63" t="s">
        <v>70</v>
      </c>
      <c r="U78" s="63"/>
      <c r="V78" s="50"/>
      <c r="W78" s="30"/>
      <c r="X78" s="31"/>
    </row>
    <row r="79" spans="1:27">
      <c r="A79" s="38"/>
      <c r="B79" s="49"/>
      <c r="C79" s="105" t="s">
        <v>74</v>
      </c>
      <c r="D79" s="105"/>
      <c r="E79" s="105"/>
      <c r="F79" s="5"/>
      <c r="G79" s="5"/>
      <c r="H79" s="5"/>
      <c r="I79" s="33"/>
      <c r="J79" s="5"/>
      <c r="K79" s="5"/>
      <c r="L79" s="32"/>
      <c r="M79" s="5"/>
      <c r="N79" s="5"/>
      <c r="O79" s="5"/>
      <c r="P79" s="5"/>
      <c r="Q79" s="5"/>
      <c r="R79" s="5"/>
      <c r="S79" s="5"/>
      <c r="T79" s="63" t="s">
        <v>61</v>
      </c>
      <c r="U79" s="63"/>
      <c r="V79" s="50"/>
      <c r="W79" s="30"/>
      <c r="X79" s="31"/>
    </row>
    <row r="80" spans="1:27">
      <c r="A80" s="38"/>
      <c r="B80" s="49"/>
      <c r="C80" s="32"/>
      <c r="D80" s="32"/>
      <c r="E80" s="32"/>
      <c r="F80" s="32"/>
      <c r="G80" s="32"/>
      <c r="H80" s="32"/>
      <c r="I80" s="32"/>
      <c r="J80" s="32"/>
      <c r="K80" s="32"/>
      <c r="L80" s="34"/>
      <c r="M80" s="34"/>
      <c r="N80" s="34"/>
      <c r="O80" s="34"/>
      <c r="P80" s="34"/>
      <c r="Q80" s="34"/>
      <c r="R80" s="34"/>
      <c r="S80" s="34"/>
      <c r="T80" s="63"/>
      <c r="U80" s="63"/>
      <c r="V80" s="50"/>
      <c r="W80" s="30"/>
      <c r="X80" s="31"/>
    </row>
    <row r="81" spans="1:24">
      <c r="A81" s="38"/>
      <c r="B81" s="49"/>
      <c r="C81" s="189" t="s">
        <v>14</v>
      </c>
      <c r="D81" s="189"/>
      <c r="E81" s="189"/>
      <c r="F81" s="189"/>
      <c r="G81" s="189"/>
      <c r="H81" s="189"/>
      <c r="I81" s="35"/>
      <c r="J81" s="36"/>
      <c r="K81" s="36"/>
      <c r="L81" s="36"/>
      <c r="M81" s="36"/>
      <c r="N81" s="36"/>
      <c r="O81" s="36"/>
      <c r="P81" s="36"/>
      <c r="Q81" s="32"/>
      <c r="R81" s="5"/>
      <c r="S81" s="5"/>
      <c r="T81" s="63" t="s">
        <v>72</v>
      </c>
      <c r="U81" s="63"/>
      <c r="V81" s="50"/>
      <c r="W81" s="30"/>
      <c r="X81" s="31"/>
    </row>
    <row r="82" spans="1:24">
      <c r="A82" s="38"/>
      <c r="B82" s="49"/>
      <c r="C82" s="105" t="s">
        <v>74</v>
      </c>
      <c r="D82" s="105"/>
      <c r="E82" s="105"/>
      <c r="F82" s="5"/>
      <c r="G82" s="5"/>
      <c r="H82" s="5"/>
      <c r="I82" s="35"/>
      <c r="J82" s="36"/>
      <c r="K82" s="36"/>
      <c r="L82" s="36"/>
      <c r="M82" s="36"/>
      <c r="N82" s="36"/>
      <c r="O82" s="36"/>
      <c r="P82" s="36"/>
      <c r="Q82" s="32"/>
      <c r="R82" s="5"/>
      <c r="S82" s="5"/>
      <c r="T82" s="63" t="s">
        <v>73</v>
      </c>
      <c r="U82" s="63"/>
      <c r="V82" s="50"/>
      <c r="W82" s="30"/>
      <c r="X82" s="31"/>
    </row>
    <row r="83" spans="1:24">
      <c r="A83" s="38"/>
      <c r="B83" s="43"/>
      <c r="C83" s="72"/>
      <c r="D83" s="39"/>
      <c r="E83" s="39"/>
      <c r="F83" s="7"/>
      <c r="G83" s="40"/>
      <c r="H83" s="40"/>
      <c r="I83" s="40"/>
      <c r="J83" s="40"/>
      <c r="K83" s="40"/>
      <c r="L83" s="40"/>
      <c r="M83" s="28"/>
      <c r="N83" s="29"/>
      <c r="O83" s="41"/>
      <c r="P83" s="41"/>
      <c r="Q83" s="41"/>
      <c r="R83" s="41"/>
      <c r="S83" s="41"/>
      <c r="T83" s="48"/>
      <c r="U83" s="48"/>
      <c r="V83" s="48"/>
      <c r="W83" s="30"/>
      <c r="X83" s="31"/>
    </row>
    <row r="84" spans="1:24">
      <c r="A84" s="38"/>
      <c r="B84" s="43"/>
      <c r="C84" s="72"/>
      <c r="D84" s="39"/>
      <c r="E84" s="39"/>
      <c r="F84" s="7"/>
      <c r="G84" s="40"/>
      <c r="H84" s="40"/>
      <c r="I84" s="40"/>
      <c r="J84" s="40"/>
      <c r="K84" s="40"/>
      <c r="L84" s="40"/>
      <c r="M84" s="28"/>
      <c r="N84" s="29"/>
      <c r="O84" s="41"/>
      <c r="P84" s="41"/>
      <c r="Q84" s="41"/>
      <c r="R84" s="41"/>
      <c r="S84" s="41"/>
      <c r="T84" s="48"/>
      <c r="U84" s="48"/>
      <c r="V84" s="48"/>
      <c r="W84" s="30"/>
      <c r="X84" s="31"/>
    </row>
    <row r="85" spans="1:24">
      <c r="A85" s="38"/>
      <c r="B85" s="43"/>
      <c r="C85" s="72"/>
      <c r="D85" s="39"/>
      <c r="E85" s="39"/>
      <c r="F85" s="7"/>
      <c r="G85" s="40"/>
      <c r="H85" s="40"/>
      <c r="I85" s="40"/>
      <c r="J85" s="40"/>
      <c r="K85" s="40"/>
      <c r="L85" s="40"/>
      <c r="M85" s="28"/>
      <c r="N85" s="29"/>
      <c r="O85" s="41"/>
      <c r="P85" s="41"/>
      <c r="Q85" s="41"/>
      <c r="R85" s="41"/>
      <c r="S85" s="41"/>
      <c r="T85" s="48"/>
      <c r="U85" s="48"/>
      <c r="V85" s="48"/>
      <c r="W85" s="30"/>
      <c r="X85" s="31"/>
    </row>
    <row r="86" spans="1:24">
      <c r="A86" s="38"/>
      <c r="B86" s="43"/>
      <c r="C86" s="72"/>
      <c r="D86" s="39"/>
      <c r="E86" s="39"/>
      <c r="F86" s="7"/>
      <c r="G86" s="40"/>
      <c r="H86" s="40"/>
      <c r="I86" s="40"/>
      <c r="J86" s="40"/>
      <c r="K86" s="40"/>
      <c r="L86" s="40"/>
      <c r="M86" s="28"/>
      <c r="N86" s="29"/>
      <c r="O86" s="41"/>
      <c r="P86" s="41"/>
      <c r="Q86" s="41"/>
      <c r="R86" s="41"/>
      <c r="S86" s="41"/>
      <c r="T86" s="48"/>
      <c r="U86" s="48"/>
      <c r="V86" s="48"/>
      <c r="W86" s="30"/>
      <c r="X86" s="31"/>
    </row>
    <row r="87" spans="1:24">
      <c r="A87" s="38"/>
      <c r="B87" s="43"/>
      <c r="C87" s="72"/>
      <c r="D87" s="39"/>
      <c r="E87" s="39"/>
      <c r="F87" s="7"/>
      <c r="G87" s="40"/>
      <c r="H87" s="40"/>
      <c r="I87" s="40"/>
      <c r="J87" s="40"/>
      <c r="K87" s="40"/>
      <c r="L87" s="40"/>
      <c r="M87" s="28"/>
      <c r="N87" s="29"/>
      <c r="O87" s="41"/>
      <c r="P87" s="41"/>
      <c r="Q87" s="41"/>
      <c r="R87" s="41"/>
      <c r="S87" s="41"/>
      <c r="T87" s="48"/>
      <c r="U87" s="48"/>
      <c r="V87" s="48"/>
      <c r="W87" s="30"/>
      <c r="X87" s="31"/>
    </row>
    <row r="88" spans="1:24">
      <c r="A88" s="38"/>
      <c r="B88" s="43"/>
      <c r="C88" s="72"/>
      <c r="D88" s="39"/>
      <c r="E88" s="39"/>
      <c r="F88" s="7"/>
      <c r="G88" s="40"/>
      <c r="H88" s="40"/>
      <c r="I88" s="40"/>
      <c r="J88" s="40"/>
      <c r="K88" s="40"/>
      <c r="L88" s="40"/>
      <c r="M88" s="28"/>
      <c r="N88" s="29"/>
      <c r="O88" s="41"/>
      <c r="P88" s="41"/>
      <c r="Q88" s="41"/>
      <c r="R88" s="41"/>
      <c r="S88" s="41"/>
      <c r="T88" s="48"/>
      <c r="U88" s="48"/>
      <c r="V88" s="48"/>
      <c r="W88" s="30"/>
      <c r="X88" s="31"/>
    </row>
    <row r="89" spans="1:24">
      <c r="A89" s="38"/>
      <c r="B89" s="43"/>
      <c r="C89" s="72"/>
      <c r="D89" s="39"/>
      <c r="E89" s="39"/>
      <c r="F89" s="7"/>
      <c r="G89" s="40"/>
      <c r="H89" s="40"/>
      <c r="I89" s="40"/>
      <c r="J89" s="40"/>
      <c r="K89" s="40"/>
      <c r="L89" s="40"/>
      <c r="M89" s="28"/>
      <c r="N89" s="29"/>
      <c r="O89" s="41"/>
      <c r="P89" s="41"/>
      <c r="Q89" s="41"/>
      <c r="R89" s="41"/>
      <c r="S89" s="41"/>
      <c r="T89" s="48"/>
      <c r="U89" s="48"/>
      <c r="V89" s="48"/>
      <c r="W89" s="30"/>
      <c r="X89" s="31"/>
    </row>
    <row r="90" spans="1:24">
      <c r="A90" s="38"/>
      <c r="B90" s="43"/>
      <c r="C90" s="72"/>
      <c r="D90" s="39"/>
      <c r="E90" s="39"/>
      <c r="F90" s="7"/>
      <c r="G90" s="40"/>
      <c r="H90" s="40"/>
      <c r="I90" s="40"/>
      <c r="J90" s="40"/>
      <c r="K90" s="40"/>
      <c r="L90" s="40"/>
      <c r="M90" s="28"/>
      <c r="N90" s="29"/>
      <c r="O90" s="41"/>
      <c r="P90" s="41"/>
      <c r="Q90" s="41"/>
      <c r="R90" s="41"/>
      <c r="S90" s="41"/>
      <c r="T90" s="48"/>
      <c r="U90" s="48"/>
      <c r="V90" s="48"/>
      <c r="W90" s="30"/>
      <c r="X90" s="31"/>
    </row>
    <row r="91" spans="1:24">
      <c r="A91" s="38"/>
      <c r="B91" s="43"/>
      <c r="C91" s="72"/>
      <c r="D91" s="39"/>
      <c r="E91" s="39"/>
      <c r="F91" s="7"/>
      <c r="G91" s="40"/>
      <c r="H91" s="40"/>
      <c r="I91" s="40"/>
      <c r="J91" s="40"/>
      <c r="K91" s="40"/>
      <c r="L91" s="40"/>
      <c r="M91" s="28"/>
      <c r="N91" s="29"/>
      <c r="O91" s="41"/>
      <c r="P91" s="41"/>
      <c r="Q91" s="41"/>
      <c r="R91" s="41"/>
      <c r="S91" s="41"/>
      <c r="T91" s="48"/>
      <c r="U91" s="48"/>
      <c r="V91" s="48"/>
      <c r="W91" s="30"/>
      <c r="X91" s="31"/>
    </row>
    <row r="92" spans="1:24">
      <c r="A92" s="38"/>
      <c r="B92" s="43"/>
      <c r="C92" s="72"/>
      <c r="D92" s="39"/>
      <c r="E92" s="39"/>
      <c r="F92" s="7"/>
      <c r="G92" s="40"/>
      <c r="H92" s="40"/>
      <c r="I92" s="40"/>
      <c r="J92" s="40"/>
      <c r="K92" s="40"/>
      <c r="L92" s="40"/>
      <c r="M92" s="28"/>
      <c r="N92" s="29"/>
      <c r="O92" s="41"/>
      <c r="P92" s="41"/>
      <c r="Q92" s="41"/>
      <c r="R92" s="41"/>
      <c r="S92" s="41"/>
      <c r="T92" s="48"/>
      <c r="U92" s="48"/>
      <c r="V92" s="48"/>
      <c r="W92" s="30"/>
      <c r="X92" s="31"/>
    </row>
    <row r="93" spans="1:24">
      <c r="A93" s="38"/>
      <c r="B93" s="43"/>
      <c r="C93" s="72"/>
      <c r="D93" s="39"/>
      <c r="E93" s="39"/>
      <c r="F93" s="7"/>
      <c r="G93" s="40"/>
      <c r="H93" s="40"/>
      <c r="I93" s="40"/>
      <c r="J93" s="40"/>
      <c r="K93" s="40"/>
      <c r="L93" s="40"/>
      <c r="M93" s="28"/>
      <c r="N93" s="29"/>
      <c r="O93" s="41"/>
      <c r="P93" s="41"/>
      <c r="Q93" s="41"/>
      <c r="R93" s="41"/>
      <c r="S93" s="41"/>
      <c r="T93" s="48"/>
      <c r="U93" s="48"/>
      <c r="V93" s="48"/>
      <c r="W93" s="30"/>
      <c r="X93" s="31"/>
    </row>
    <row r="94" spans="1:24">
      <c r="A94" s="38"/>
      <c r="B94" s="43"/>
      <c r="C94" s="72"/>
      <c r="D94" s="39"/>
      <c r="E94" s="39"/>
      <c r="F94" s="7"/>
      <c r="G94" s="40"/>
      <c r="H94" s="40"/>
      <c r="I94" s="40"/>
      <c r="J94" s="40"/>
      <c r="K94" s="40"/>
      <c r="L94" s="40"/>
      <c r="M94" s="28"/>
      <c r="N94" s="29"/>
      <c r="O94" s="41"/>
      <c r="P94" s="41"/>
      <c r="Q94" s="41"/>
      <c r="R94" s="41"/>
      <c r="S94" s="41"/>
      <c r="T94" s="48"/>
      <c r="U94" s="48"/>
      <c r="V94" s="48"/>
      <c r="W94" s="30"/>
      <c r="X94" s="31"/>
    </row>
    <row r="95" spans="1:24">
      <c r="A95" s="38"/>
      <c r="B95" s="43"/>
      <c r="C95" s="72"/>
      <c r="D95" s="39"/>
      <c r="E95" s="39"/>
      <c r="F95" s="7"/>
      <c r="G95" s="40"/>
      <c r="H95" s="40"/>
      <c r="I95" s="40"/>
      <c r="J95" s="40"/>
      <c r="K95" s="40"/>
      <c r="L95" s="40"/>
      <c r="M95" s="28"/>
      <c r="N95" s="29"/>
      <c r="O95" s="41"/>
      <c r="P95" s="41"/>
      <c r="Q95" s="41"/>
      <c r="R95" s="41"/>
      <c r="S95" s="41"/>
      <c r="T95" s="48"/>
      <c r="U95" s="48"/>
      <c r="V95" s="48"/>
      <c r="W95" s="30"/>
      <c r="X95" s="31"/>
    </row>
    <row r="96" spans="1:24">
      <c r="A96" s="38"/>
      <c r="B96" s="43"/>
      <c r="C96" s="72"/>
      <c r="D96" s="39"/>
      <c r="E96" s="39"/>
      <c r="F96" s="7"/>
      <c r="G96" s="40"/>
      <c r="H96" s="40"/>
      <c r="I96" s="40"/>
      <c r="J96" s="40"/>
      <c r="K96" s="40"/>
      <c r="L96" s="40"/>
      <c r="M96" s="28"/>
      <c r="N96" s="29"/>
      <c r="O96" s="41"/>
      <c r="P96" s="41"/>
      <c r="Q96" s="41"/>
      <c r="R96" s="41"/>
      <c r="S96" s="41"/>
      <c r="T96" s="48"/>
      <c r="U96" s="48"/>
      <c r="V96" s="48"/>
      <c r="W96" s="30"/>
      <c r="X96" s="31"/>
    </row>
    <row r="97" spans="1:24">
      <c r="A97" s="38"/>
      <c r="B97" s="43"/>
      <c r="C97" s="72"/>
      <c r="D97" s="39"/>
      <c r="E97" s="39"/>
      <c r="F97" s="7"/>
      <c r="G97" s="40"/>
      <c r="H97" s="40"/>
      <c r="I97" s="40"/>
      <c r="J97" s="40"/>
      <c r="K97" s="40"/>
      <c r="L97" s="40"/>
      <c r="M97" s="28"/>
      <c r="N97" s="29"/>
      <c r="O97" s="41"/>
      <c r="P97" s="41"/>
      <c r="Q97" s="41"/>
      <c r="R97" s="41"/>
      <c r="S97" s="41"/>
      <c r="T97" s="48"/>
      <c r="U97" s="48"/>
      <c r="V97" s="48"/>
      <c r="W97" s="30"/>
      <c r="X97" s="31"/>
    </row>
    <row r="98" spans="1:24">
      <c r="A98" s="38"/>
      <c r="B98" s="43"/>
      <c r="C98" s="72"/>
      <c r="D98" s="39"/>
      <c r="E98" s="39"/>
      <c r="F98" s="7"/>
      <c r="G98" s="40"/>
      <c r="H98" s="40"/>
      <c r="I98" s="40"/>
      <c r="J98" s="40"/>
      <c r="K98" s="40"/>
      <c r="L98" s="40"/>
      <c r="M98" s="28"/>
      <c r="N98" s="29"/>
      <c r="O98" s="41"/>
      <c r="P98" s="41"/>
      <c r="Q98" s="41"/>
      <c r="R98" s="41"/>
      <c r="S98" s="41"/>
      <c r="T98" s="48"/>
      <c r="U98" s="48"/>
      <c r="V98" s="48"/>
      <c r="W98" s="30"/>
      <c r="X98" s="31"/>
    </row>
    <row r="99" spans="1:24">
      <c r="A99" s="38"/>
      <c r="B99" s="43"/>
      <c r="C99" s="72"/>
      <c r="D99" s="39"/>
      <c r="E99" s="39"/>
      <c r="F99" s="7"/>
      <c r="G99" s="40"/>
      <c r="H99" s="40"/>
      <c r="I99" s="40"/>
      <c r="J99" s="40"/>
      <c r="K99" s="40"/>
      <c r="L99" s="40"/>
      <c r="M99" s="28"/>
      <c r="N99" s="29"/>
      <c r="O99" s="41"/>
      <c r="P99" s="41"/>
      <c r="Q99" s="41"/>
      <c r="R99" s="41"/>
      <c r="S99" s="41"/>
      <c r="T99" s="48"/>
      <c r="U99" s="48"/>
      <c r="V99" s="48"/>
      <c r="W99" s="30"/>
      <c r="X99" s="31"/>
    </row>
    <row r="100" spans="1:24">
      <c r="A100" s="38"/>
      <c r="B100" s="43"/>
      <c r="C100" s="72"/>
      <c r="D100" s="39"/>
      <c r="E100" s="39"/>
      <c r="F100" s="7"/>
      <c r="G100" s="40"/>
      <c r="H100" s="40"/>
      <c r="I100" s="40"/>
      <c r="J100" s="40"/>
      <c r="K100" s="40"/>
      <c r="L100" s="40"/>
      <c r="M100" s="28"/>
      <c r="N100" s="29"/>
      <c r="O100" s="41"/>
      <c r="P100" s="41"/>
      <c r="Q100" s="41"/>
      <c r="R100" s="41"/>
      <c r="S100" s="41"/>
      <c r="T100" s="48"/>
      <c r="U100" s="48"/>
      <c r="V100" s="48"/>
      <c r="W100" s="30"/>
      <c r="X100" s="31"/>
    </row>
    <row r="101" spans="1:24">
      <c r="A101" s="38"/>
      <c r="B101" s="43"/>
      <c r="C101" s="72"/>
      <c r="D101" s="39"/>
      <c r="E101" s="39"/>
      <c r="F101" s="7"/>
      <c r="G101" s="40"/>
      <c r="H101" s="40"/>
      <c r="I101" s="40"/>
      <c r="J101" s="40"/>
      <c r="K101" s="40"/>
      <c r="L101" s="40"/>
      <c r="M101" s="28"/>
      <c r="N101" s="29"/>
      <c r="O101" s="41"/>
      <c r="P101" s="41"/>
      <c r="Q101" s="41"/>
      <c r="R101" s="41"/>
      <c r="S101" s="41"/>
      <c r="T101" s="48"/>
      <c r="U101" s="48"/>
      <c r="V101" s="48"/>
      <c r="W101" s="30"/>
      <c r="X101" s="31"/>
    </row>
    <row r="102" spans="1:24">
      <c r="A102" s="38"/>
      <c r="B102" s="43"/>
      <c r="C102" s="72"/>
      <c r="D102" s="39"/>
      <c r="E102" s="39"/>
      <c r="F102" s="7"/>
      <c r="G102" s="40"/>
      <c r="H102" s="40"/>
      <c r="I102" s="40"/>
      <c r="J102" s="40"/>
      <c r="K102" s="40"/>
      <c r="L102" s="40"/>
      <c r="M102" s="28"/>
      <c r="N102" s="29"/>
      <c r="O102" s="41"/>
      <c r="P102" s="41"/>
      <c r="Q102" s="41"/>
      <c r="R102" s="41"/>
      <c r="S102" s="41"/>
      <c r="T102" s="48"/>
      <c r="U102" s="48"/>
      <c r="V102" s="48"/>
      <c r="W102" s="30"/>
      <c r="X102" s="31"/>
    </row>
    <row r="103" spans="1:24">
      <c r="A103" s="38"/>
      <c r="B103" s="43"/>
      <c r="C103" s="72"/>
      <c r="D103" s="39"/>
      <c r="E103" s="39"/>
      <c r="F103" s="7"/>
      <c r="G103" s="40"/>
      <c r="H103" s="40"/>
      <c r="I103" s="40"/>
      <c r="J103" s="40"/>
      <c r="K103" s="40"/>
      <c r="L103" s="40"/>
      <c r="M103" s="28"/>
      <c r="N103" s="29"/>
      <c r="O103" s="41"/>
      <c r="P103" s="41"/>
      <c r="Q103" s="41"/>
      <c r="R103" s="41"/>
      <c r="S103" s="41"/>
      <c r="T103" s="48"/>
      <c r="U103" s="48"/>
      <c r="V103" s="48"/>
      <c r="W103" s="30"/>
      <c r="X103" s="31"/>
    </row>
    <row r="120" spans="3:21">
      <c r="C120" s="105"/>
      <c r="D120" s="105"/>
      <c r="E120" s="105"/>
      <c r="F120" s="5"/>
      <c r="G120" s="5"/>
      <c r="H120" s="5"/>
      <c r="I120" s="35"/>
      <c r="J120" s="36"/>
      <c r="K120" s="36"/>
      <c r="L120" s="36"/>
      <c r="M120" s="36"/>
      <c r="N120" s="36"/>
      <c r="O120" s="36"/>
      <c r="P120" s="36"/>
      <c r="Q120" s="32"/>
      <c r="R120" s="5"/>
      <c r="S120" s="5"/>
      <c r="T120" s="63"/>
      <c r="U120" s="63"/>
    </row>
  </sheetData>
  <mergeCells count="149">
    <mergeCell ref="E65:E66"/>
    <mergeCell ref="G66:L66"/>
    <mergeCell ref="O66:V66"/>
    <mergeCell ref="A19:A22"/>
    <mergeCell ref="B63:B64"/>
    <mergeCell ref="B65:B66"/>
    <mergeCell ref="A15:A18"/>
    <mergeCell ref="B15:B16"/>
    <mergeCell ref="C15:C16"/>
    <mergeCell ref="D15:D16"/>
    <mergeCell ref="E15:E16"/>
    <mergeCell ref="F15:F18"/>
    <mergeCell ref="B19:B20"/>
    <mergeCell ref="C19:C20"/>
    <mergeCell ref="D19:D20"/>
    <mergeCell ref="E19:E20"/>
    <mergeCell ref="F19:F22"/>
    <mergeCell ref="A12:X12"/>
    <mergeCell ref="A13:A14"/>
    <mergeCell ref="C13:C14"/>
    <mergeCell ref="D13:D14"/>
    <mergeCell ref="E13:E14"/>
    <mergeCell ref="F13:F14"/>
    <mergeCell ref="G13:G14"/>
    <mergeCell ref="H13:K13"/>
    <mergeCell ref="L13:L14"/>
    <mergeCell ref="M13:M14"/>
    <mergeCell ref="N13:N14"/>
    <mergeCell ref="O13:O14"/>
    <mergeCell ref="P13:P14"/>
    <mergeCell ref="Q13:T13"/>
    <mergeCell ref="U13:U14"/>
    <mergeCell ref="V13:V14"/>
    <mergeCell ref="W13:W14"/>
    <mergeCell ref="X13:X14"/>
    <mergeCell ref="C75:F75"/>
    <mergeCell ref="C78:H78"/>
    <mergeCell ref="C81:H81"/>
    <mergeCell ref="A70:A73"/>
    <mergeCell ref="C70:C71"/>
    <mergeCell ref="D70:D71"/>
    <mergeCell ref="E70:E71"/>
    <mergeCell ref="F70:F73"/>
    <mergeCell ref="C72:C73"/>
    <mergeCell ref="D72:D73"/>
    <mergeCell ref="B70:B71"/>
    <mergeCell ref="B72:B73"/>
    <mergeCell ref="A1:X1"/>
    <mergeCell ref="A2:X2"/>
    <mergeCell ref="A60:X60"/>
    <mergeCell ref="A61:A62"/>
    <mergeCell ref="C61:C62"/>
    <mergeCell ref="D61:D62"/>
    <mergeCell ref="E61:E62"/>
    <mergeCell ref="F61:F62"/>
    <mergeCell ref="G61:G62"/>
    <mergeCell ref="H61:K61"/>
    <mergeCell ref="L61:L62"/>
    <mergeCell ref="M61:M62"/>
    <mergeCell ref="N61:N62"/>
    <mergeCell ref="O61:O62"/>
    <mergeCell ref="P61:P62"/>
    <mergeCell ref="Q61:T61"/>
    <mergeCell ref="U61:U62"/>
    <mergeCell ref="V61:V62"/>
    <mergeCell ref="W61:W62"/>
    <mergeCell ref="X61:X62"/>
    <mergeCell ref="B4:C4"/>
    <mergeCell ref="A5:X5"/>
    <mergeCell ref="A6:A7"/>
    <mergeCell ref="C6:C7"/>
    <mergeCell ref="X70:X72"/>
    <mergeCell ref="E72:E73"/>
    <mergeCell ref="G73:L73"/>
    <mergeCell ref="O73:V73"/>
    <mergeCell ref="W68:W69"/>
    <mergeCell ref="X68:X69"/>
    <mergeCell ref="G68:G69"/>
    <mergeCell ref="H68:K68"/>
    <mergeCell ref="L68:L69"/>
    <mergeCell ref="M68:M69"/>
    <mergeCell ref="N68:N69"/>
    <mergeCell ref="O68:O69"/>
    <mergeCell ref="P68:P69"/>
    <mergeCell ref="Q68:T68"/>
    <mergeCell ref="E68:E69"/>
    <mergeCell ref="F68:F69"/>
    <mergeCell ref="L6:L7"/>
    <mergeCell ref="M6:M7"/>
    <mergeCell ref="N6:N7"/>
    <mergeCell ref="O6:O7"/>
    <mergeCell ref="U68:U69"/>
    <mergeCell ref="V68:V69"/>
    <mergeCell ref="C23:F23"/>
    <mergeCell ref="C26:H26"/>
    <mergeCell ref="A67:X67"/>
    <mergeCell ref="A68:A69"/>
    <mergeCell ref="C68:C69"/>
    <mergeCell ref="D68:D69"/>
    <mergeCell ref="C29:H29"/>
    <mergeCell ref="A53:X53"/>
    <mergeCell ref="A54:X54"/>
    <mergeCell ref="B57:C57"/>
    <mergeCell ref="A63:A66"/>
    <mergeCell ref="C63:C64"/>
    <mergeCell ref="D63:D64"/>
    <mergeCell ref="E63:E64"/>
    <mergeCell ref="F63:F66"/>
    <mergeCell ref="X63:X65"/>
    <mergeCell ref="C65:C66"/>
    <mergeCell ref="D65:D66"/>
    <mergeCell ref="P6:P7"/>
    <mergeCell ref="Q6:T6"/>
    <mergeCell ref="U6:U7"/>
    <mergeCell ref="V6:V7"/>
    <mergeCell ref="W6:W7"/>
    <mergeCell ref="X6:X7"/>
    <mergeCell ref="A8:A11"/>
    <mergeCell ref="B8:B9"/>
    <mergeCell ref="C8:C9"/>
    <mergeCell ref="D8:D9"/>
    <mergeCell ref="E8:E9"/>
    <mergeCell ref="F8:F11"/>
    <mergeCell ref="X8:X10"/>
    <mergeCell ref="B10:B11"/>
    <mergeCell ref="C10:C11"/>
    <mergeCell ref="D10:D11"/>
    <mergeCell ref="E10:E11"/>
    <mergeCell ref="G11:L11"/>
    <mergeCell ref="O11:V11"/>
    <mergeCell ref="D6:D7"/>
    <mergeCell ref="E6:E7"/>
    <mergeCell ref="F6:F7"/>
    <mergeCell ref="G6:G7"/>
    <mergeCell ref="H6:K6"/>
    <mergeCell ref="X19:X21"/>
    <mergeCell ref="B21:B22"/>
    <mergeCell ref="C21:C22"/>
    <mergeCell ref="D21:D22"/>
    <mergeCell ref="E21:E22"/>
    <mergeCell ref="G22:L22"/>
    <mergeCell ref="O22:V22"/>
    <mergeCell ref="X15:X17"/>
    <mergeCell ref="B17:B18"/>
    <mergeCell ref="C17:C18"/>
    <mergeCell ref="D17:D18"/>
    <mergeCell ref="E17:E18"/>
    <mergeCell ref="G18:L18"/>
    <mergeCell ref="O18:V18"/>
  </mergeCells>
  <printOptions horizontalCentered="1"/>
  <pageMargins left="0.23622047244094491" right="0.23622047244094491" top="0.31496062992125984" bottom="0.31496062992125984" header="0.31496062992125984" footer="0.31496062992125984"/>
  <pageSetup paperSize="9"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A130"/>
  <sheetViews>
    <sheetView view="pageBreakPreview" topLeftCell="A24" zoomScale="80" zoomScaleNormal="80" zoomScaleSheetLayoutView="80" workbookViewId="0">
      <selection activeCell="C28" sqref="C28"/>
    </sheetView>
  </sheetViews>
  <sheetFormatPr defaultColWidth="9.140625" defaultRowHeight="15"/>
  <cols>
    <col min="1" max="1" width="4.140625" style="8" customWidth="1"/>
    <col min="2" max="2" width="15.5703125" style="42" customWidth="1"/>
    <col min="3" max="3" width="23.85546875" style="8" customWidth="1"/>
    <col min="4" max="4" width="6.42578125" style="8" customWidth="1"/>
    <col min="5" max="5" width="6" style="8" customWidth="1"/>
    <col min="6" max="6" width="17.28515625" style="8" customWidth="1"/>
    <col min="7" max="7" width="14.7109375" style="8" customWidth="1"/>
    <col min="8" max="11" width="5.7109375" style="8" customWidth="1"/>
    <col min="12" max="12" width="8.7109375" style="8" customWidth="1"/>
    <col min="13" max="13" width="8.42578125" style="8" customWidth="1"/>
    <col min="14" max="15" width="8.5703125" style="8" customWidth="1"/>
    <col min="16" max="16" width="8.28515625" style="8" customWidth="1"/>
    <col min="17" max="20" width="5.7109375" style="8" customWidth="1"/>
    <col min="21" max="21" width="8.5703125" style="8" customWidth="1"/>
    <col min="22" max="22" width="8.7109375" style="8" customWidth="1"/>
    <col min="23" max="23" width="10.7109375" style="8" customWidth="1"/>
    <col min="24" max="24" width="8.28515625" style="8" customWidth="1"/>
    <col min="25" max="16384" width="9.140625" style="1"/>
  </cols>
  <sheetData>
    <row r="1" spans="1:27" ht="20.100000000000001" customHeight="1">
      <c r="A1" s="220" t="s">
        <v>68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</row>
    <row r="2" spans="1:27" ht="20.100000000000001" customHeight="1">
      <c r="A2" s="220" t="s">
        <v>255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</row>
    <row r="3" spans="1:27" ht="12" customHeight="1">
      <c r="B3" s="8"/>
      <c r="C3" s="9"/>
      <c r="D3" s="9"/>
    </row>
    <row r="4" spans="1:27" ht="11.25" customHeight="1">
      <c r="B4" s="8"/>
      <c r="C4" s="9"/>
      <c r="D4" s="9"/>
    </row>
    <row r="5" spans="1:27" ht="20.25" customHeight="1" thickBot="1">
      <c r="B5" s="240" t="s">
        <v>223</v>
      </c>
      <c r="C5" s="240"/>
      <c r="G5" s="9"/>
      <c r="Q5" s="9" t="s">
        <v>69</v>
      </c>
    </row>
    <row r="6" spans="1:27" ht="20.100000000000001" customHeight="1" thickBot="1">
      <c r="A6" s="212" t="s">
        <v>43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4"/>
      <c r="Y6" s="2"/>
      <c r="Z6" s="2"/>
      <c r="AA6" s="2"/>
    </row>
    <row r="7" spans="1:27" ht="15.75" customHeight="1" thickBot="1">
      <c r="A7" s="209" t="s">
        <v>0</v>
      </c>
      <c r="B7" s="10" t="s">
        <v>2</v>
      </c>
      <c r="C7" s="209" t="s">
        <v>1</v>
      </c>
      <c r="D7" s="166" t="s">
        <v>28</v>
      </c>
      <c r="E7" s="205" t="s">
        <v>27</v>
      </c>
      <c r="F7" s="221" t="s">
        <v>17</v>
      </c>
      <c r="G7" s="211" t="s">
        <v>3</v>
      </c>
      <c r="H7" s="202" t="s">
        <v>37</v>
      </c>
      <c r="I7" s="203"/>
      <c r="J7" s="203"/>
      <c r="K7" s="204"/>
      <c r="L7" s="201" t="s">
        <v>32</v>
      </c>
      <c r="M7" s="201" t="s">
        <v>33</v>
      </c>
      <c r="N7" s="201" t="s">
        <v>34</v>
      </c>
      <c r="O7" s="222" t="s">
        <v>26</v>
      </c>
      <c r="P7" s="205" t="s">
        <v>31</v>
      </c>
      <c r="Q7" s="202" t="s">
        <v>38</v>
      </c>
      <c r="R7" s="203"/>
      <c r="S7" s="203"/>
      <c r="T7" s="204"/>
      <c r="U7" s="201" t="s">
        <v>30</v>
      </c>
      <c r="V7" s="201" t="s">
        <v>29</v>
      </c>
      <c r="W7" s="201" t="s">
        <v>35</v>
      </c>
      <c r="X7" s="201" t="s">
        <v>42</v>
      </c>
    </row>
    <row r="8" spans="1:27" ht="15.75" thickBot="1">
      <c r="A8" s="226"/>
      <c r="B8" s="11" t="s">
        <v>16</v>
      </c>
      <c r="C8" s="226"/>
      <c r="D8" s="247"/>
      <c r="E8" s="180"/>
      <c r="F8" s="182"/>
      <c r="G8" s="184"/>
      <c r="H8" s="112" t="s">
        <v>19</v>
      </c>
      <c r="I8" s="112" t="s">
        <v>20</v>
      </c>
      <c r="J8" s="112" t="s">
        <v>21</v>
      </c>
      <c r="K8" s="112" t="s">
        <v>22</v>
      </c>
      <c r="L8" s="172" t="s">
        <v>11</v>
      </c>
      <c r="M8" s="172" t="s">
        <v>23</v>
      </c>
      <c r="N8" s="172" t="s">
        <v>24</v>
      </c>
      <c r="O8" s="186"/>
      <c r="P8" s="180" t="s">
        <v>25</v>
      </c>
      <c r="Q8" s="112" t="s">
        <v>5</v>
      </c>
      <c r="R8" s="112" t="s">
        <v>6</v>
      </c>
      <c r="S8" s="112" t="s">
        <v>7</v>
      </c>
      <c r="T8" s="112" t="s">
        <v>8</v>
      </c>
      <c r="U8" s="172" t="s">
        <v>10</v>
      </c>
      <c r="V8" s="172" t="s">
        <v>9</v>
      </c>
      <c r="W8" s="172" t="s">
        <v>12</v>
      </c>
      <c r="X8" s="172" t="s">
        <v>15</v>
      </c>
    </row>
    <row r="9" spans="1:27" s="113" customFormat="1" ht="15.75" thickBot="1">
      <c r="A9" s="155">
        <v>1</v>
      </c>
      <c r="B9" s="164" t="s">
        <v>106</v>
      </c>
      <c r="C9" s="160" t="s">
        <v>99</v>
      </c>
      <c r="D9" s="162">
        <v>2003</v>
      </c>
      <c r="E9" s="162" t="s">
        <v>60</v>
      </c>
      <c r="F9" s="158" t="s">
        <v>142</v>
      </c>
      <c r="G9" s="3" t="s">
        <v>4</v>
      </c>
      <c r="H9" s="13">
        <v>8.1999999999999993</v>
      </c>
      <c r="I9" s="14">
        <v>8.8000000000000007</v>
      </c>
      <c r="J9" s="15">
        <v>8.8000000000000007</v>
      </c>
      <c r="K9" s="16">
        <v>8.6</v>
      </c>
      <c r="L9" s="17">
        <v>0</v>
      </c>
      <c r="M9" s="18">
        <f>(H9+I9+J9+K9-MAX(H9:K9)-MIN(H9:K9))/2</f>
        <v>8.6999999999999993</v>
      </c>
      <c r="N9" s="47">
        <f>M9*2</f>
        <v>17.399999999999999</v>
      </c>
      <c r="O9" s="20">
        <v>100</v>
      </c>
      <c r="P9" s="51">
        <v>1</v>
      </c>
      <c r="Q9" s="13">
        <v>8.1999999999999993</v>
      </c>
      <c r="R9" s="14">
        <v>8.8000000000000007</v>
      </c>
      <c r="S9" s="15">
        <v>8.8000000000000007</v>
      </c>
      <c r="T9" s="16">
        <v>8.5</v>
      </c>
      <c r="U9" s="18">
        <f>(Q9+R9+S9+T9-MAX(Q9:T9)-MIN(Q9:T9))/2</f>
        <v>8.6499999999999986</v>
      </c>
      <c r="V9" s="19">
        <v>0</v>
      </c>
      <c r="W9" s="52">
        <f>SUM(U9,N9,P9)-L9-V9</f>
        <v>27.049999999999997</v>
      </c>
      <c r="X9" s="190" t="s">
        <v>44</v>
      </c>
      <c r="Y9" s="1"/>
    </row>
    <row r="10" spans="1:27" s="113" customFormat="1" ht="15.75" thickBot="1">
      <c r="A10" s="156"/>
      <c r="B10" s="165"/>
      <c r="C10" s="161"/>
      <c r="D10" s="163"/>
      <c r="E10" s="163"/>
      <c r="F10" s="163"/>
      <c r="G10" s="4" t="s">
        <v>18</v>
      </c>
      <c r="H10" s="13">
        <v>9.3000000000000007</v>
      </c>
      <c r="I10" s="14">
        <v>9</v>
      </c>
      <c r="J10" s="15">
        <v>9</v>
      </c>
      <c r="K10" s="16">
        <v>8.8000000000000007</v>
      </c>
      <c r="L10" s="17">
        <v>0</v>
      </c>
      <c r="M10" s="18">
        <f t="shared" ref="M10:M11" si="0">(H10+I10+J10+K10-MAX(H10:K10)-MIN(H10:K10))/2</f>
        <v>9</v>
      </c>
      <c r="N10" s="47">
        <f t="shared" ref="N10:N11" si="1">M10*2</f>
        <v>18</v>
      </c>
      <c r="O10" s="20">
        <v>82</v>
      </c>
      <c r="P10" s="51">
        <v>0.82</v>
      </c>
      <c r="Q10" s="13">
        <v>9</v>
      </c>
      <c r="R10" s="14">
        <v>8.9</v>
      </c>
      <c r="S10" s="15">
        <v>8.8000000000000007</v>
      </c>
      <c r="T10" s="16">
        <v>9</v>
      </c>
      <c r="U10" s="18">
        <f t="shared" ref="U10:U11" si="2">(Q10+R10+S10+T10-MAX(Q10:T10)-MIN(Q10:T10))/2</f>
        <v>8.9500000000000011</v>
      </c>
      <c r="V10" s="19">
        <v>0</v>
      </c>
      <c r="W10" s="52">
        <f t="shared" ref="W10:W11" si="3">SUM(U10,N10,P10)-L10-V10</f>
        <v>27.770000000000003</v>
      </c>
      <c r="X10" s="191"/>
      <c r="Y10" s="1"/>
    </row>
    <row r="11" spans="1:27" s="113" customFormat="1" ht="20.25" thickBot="1">
      <c r="A11" s="156"/>
      <c r="B11" s="193" t="s">
        <v>107</v>
      </c>
      <c r="C11" s="161" t="s">
        <v>141</v>
      </c>
      <c r="D11" s="163">
        <v>1997</v>
      </c>
      <c r="E11" s="163" t="s">
        <v>60</v>
      </c>
      <c r="F11" s="163"/>
      <c r="G11" s="46" t="s">
        <v>39</v>
      </c>
      <c r="H11" s="13">
        <v>9</v>
      </c>
      <c r="I11" s="14">
        <v>8.8000000000000007</v>
      </c>
      <c r="J11" s="15">
        <v>9</v>
      </c>
      <c r="K11" s="16">
        <v>9</v>
      </c>
      <c r="L11" s="17">
        <v>0</v>
      </c>
      <c r="M11" s="18">
        <f t="shared" si="0"/>
        <v>8.9999999999999982</v>
      </c>
      <c r="N11" s="47">
        <f t="shared" si="1"/>
        <v>17.999999999999996</v>
      </c>
      <c r="O11" s="20">
        <v>122</v>
      </c>
      <c r="P11" s="51">
        <v>1.22</v>
      </c>
      <c r="Q11" s="13">
        <v>9</v>
      </c>
      <c r="R11" s="14">
        <v>8.9</v>
      </c>
      <c r="S11" s="15">
        <v>9</v>
      </c>
      <c r="T11" s="16">
        <v>8.8000000000000007</v>
      </c>
      <c r="U11" s="18">
        <f t="shared" si="2"/>
        <v>8.9500000000000011</v>
      </c>
      <c r="V11" s="19">
        <v>0</v>
      </c>
      <c r="W11" s="52">
        <f t="shared" si="3"/>
        <v>28.169999999999995</v>
      </c>
      <c r="X11" s="192"/>
      <c r="Y11" s="1"/>
    </row>
    <row r="12" spans="1:27" s="113" customFormat="1" ht="15.75" thickBot="1">
      <c r="A12" s="157"/>
      <c r="B12" s="194"/>
      <c r="C12" s="179"/>
      <c r="D12" s="174"/>
      <c r="E12" s="168"/>
      <c r="F12" s="174"/>
      <c r="G12" s="195" t="s">
        <v>36</v>
      </c>
      <c r="H12" s="196"/>
      <c r="I12" s="196"/>
      <c r="J12" s="196"/>
      <c r="K12" s="196"/>
      <c r="L12" s="197"/>
      <c r="M12" s="25">
        <f>SUM(M9:M11)-L9-L10-L11</f>
        <v>26.699999999999996</v>
      </c>
      <c r="N12" s="26"/>
      <c r="O12" s="198" t="s">
        <v>40</v>
      </c>
      <c r="P12" s="199"/>
      <c r="Q12" s="199"/>
      <c r="R12" s="199"/>
      <c r="S12" s="199"/>
      <c r="T12" s="199"/>
      <c r="U12" s="199"/>
      <c r="V12" s="200"/>
      <c r="W12" s="45">
        <f>SUM(W9:W11)</f>
        <v>82.99</v>
      </c>
      <c r="X12" s="27">
        <f>M12</f>
        <v>26.699999999999996</v>
      </c>
      <c r="Y12" s="1"/>
    </row>
    <row r="13" spans="1:27" s="113" customFormat="1" ht="15.75" thickBot="1">
      <c r="A13" s="155">
        <v>2</v>
      </c>
      <c r="B13" s="158" t="s">
        <v>195</v>
      </c>
      <c r="C13" s="160" t="s">
        <v>197</v>
      </c>
      <c r="D13" s="162">
        <v>2004</v>
      </c>
      <c r="E13" s="162" t="s">
        <v>60</v>
      </c>
      <c r="F13" s="158" t="s">
        <v>199</v>
      </c>
      <c r="G13" s="3" t="s">
        <v>4</v>
      </c>
      <c r="H13" s="13">
        <v>8.6</v>
      </c>
      <c r="I13" s="14">
        <v>8.5</v>
      </c>
      <c r="J13" s="15">
        <v>8.5</v>
      </c>
      <c r="K13" s="22">
        <v>8.5</v>
      </c>
      <c r="L13" s="17">
        <v>0</v>
      </c>
      <c r="M13" s="18">
        <f>(H13+I13+J13+K13-MAX(H13:K13)-MIN(H13:K13))/2</f>
        <v>8.5</v>
      </c>
      <c r="N13" s="19">
        <f>M13*2</f>
        <v>17</v>
      </c>
      <c r="O13" s="20">
        <v>90</v>
      </c>
      <c r="P13" s="21">
        <v>0.9</v>
      </c>
      <c r="Q13" s="13">
        <v>8.9</v>
      </c>
      <c r="R13" s="14">
        <v>8.8000000000000007</v>
      </c>
      <c r="S13" s="15">
        <v>8.9</v>
      </c>
      <c r="T13" s="22">
        <v>8.9</v>
      </c>
      <c r="U13" s="18">
        <f>(Q13+R13+S13+T13-MAX(Q13:T13)-MIN(Q13:T13))/2</f>
        <v>8.9</v>
      </c>
      <c r="V13" s="19">
        <v>0</v>
      </c>
      <c r="W13" s="23">
        <f>SUM(U13,N13,P13)-L13-V13</f>
        <v>26.799999999999997</v>
      </c>
      <c r="X13" s="175" t="s">
        <v>66</v>
      </c>
      <c r="Y13" s="1"/>
    </row>
    <row r="14" spans="1:27" s="113" customFormat="1" ht="15.75" thickBot="1">
      <c r="A14" s="156"/>
      <c r="B14" s="159"/>
      <c r="C14" s="161"/>
      <c r="D14" s="163"/>
      <c r="E14" s="163"/>
      <c r="F14" s="163"/>
      <c r="G14" s="4" t="s">
        <v>18</v>
      </c>
      <c r="H14" s="13">
        <v>8.6999999999999993</v>
      </c>
      <c r="I14" s="14">
        <v>8.6</v>
      </c>
      <c r="J14" s="15">
        <v>8.6</v>
      </c>
      <c r="K14" s="22">
        <v>8.6</v>
      </c>
      <c r="L14" s="17">
        <v>0</v>
      </c>
      <c r="M14" s="18">
        <f>(H14+I14+J14+K14-MAX(H14:K14)-MIN(H14:K14))/2</f>
        <v>8.6000000000000014</v>
      </c>
      <c r="N14" s="19">
        <f>M14*2</f>
        <v>17.200000000000003</v>
      </c>
      <c r="O14" s="20">
        <v>84</v>
      </c>
      <c r="P14" s="21">
        <v>0.84</v>
      </c>
      <c r="Q14" s="13">
        <v>8.5</v>
      </c>
      <c r="R14" s="14">
        <v>8.6</v>
      </c>
      <c r="S14" s="15">
        <v>8.6</v>
      </c>
      <c r="T14" s="22">
        <v>8.5</v>
      </c>
      <c r="U14" s="18">
        <f>(Q14+R14+S14+T14-MAX(Q14:T14)-MIN(Q14:T14))/2</f>
        <v>8.5500000000000007</v>
      </c>
      <c r="V14" s="19">
        <v>0</v>
      </c>
      <c r="W14" s="23">
        <f>SUM(U14,N14,P14)-L14-V14</f>
        <v>26.590000000000003</v>
      </c>
      <c r="X14" s="176"/>
      <c r="Y14" s="1"/>
    </row>
    <row r="15" spans="1:27" s="113" customFormat="1" ht="21" thickBot="1">
      <c r="A15" s="156"/>
      <c r="B15" s="159" t="s">
        <v>196</v>
      </c>
      <c r="C15" s="161" t="s">
        <v>198</v>
      </c>
      <c r="D15" s="163">
        <v>1999</v>
      </c>
      <c r="E15" s="163" t="s">
        <v>60</v>
      </c>
      <c r="F15" s="163"/>
      <c r="G15" s="6" t="s">
        <v>39</v>
      </c>
      <c r="H15" s="13">
        <v>8.9</v>
      </c>
      <c r="I15" s="14">
        <v>8.8000000000000007</v>
      </c>
      <c r="J15" s="15">
        <v>8.9</v>
      </c>
      <c r="K15" s="22">
        <v>8.9</v>
      </c>
      <c r="L15" s="90">
        <v>0</v>
      </c>
      <c r="M15" s="91">
        <f>(H15+I15+J15+K15-MAX(H15:K15)-MIN(H15:K15))/2</f>
        <v>8.9</v>
      </c>
      <c r="N15" s="24">
        <f>M15*2</f>
        <v>17.8</v>
      </c>
      <c r="O15" s="12">
        <v>115</v>
      </c>
      <c r="P15" s="93">
        <v>1</v>
      </c>
      <c r="Q15" s="13">
        <v>8.6999999999999993</v>
      </c>
      <c r="R15" s="14">
        <v>8.6</v>
      </c>
      <c r="S15" s="15">
        <v>8.6</v>
      </c>
      <c r="T15" s="22">
        <v>8.6</v>
      </c>
      <c r="U15" s="18">
        <f>(Q15+R15+S15+T15-MAX(Q15:T15)-MIN(Q15:T15))/2</f>
        <v>8.6000000000000014</v>
      </c>
      <c r="V15" s="24">
        <v>0</v>
      </c>
      <c r="W15" s="23">
        <f>SUM(U15,N15,P15)-L15-V15</f>
        <v>27.400000000000002</v>
      </c>
      <c r="X15" s="177"/>
      <c r="Y15" s="1"/>
    </row>
    <row r="16" spans="1:27" s="113" customFormat="1" ht="15.75" thickBot="1">
      <c r="A16" s="157"/>
      <c r="B16" s="178"/>
      <c r="C16" s="179"/>
      <c r="D16" s="174"/>
      <c r="E16" s="168"/>
      <c r="F16" s="174"/>
      <c r="G16" s="195" t="s">
        <v>36</v>
      </c>
      <c r="H16" s="196"/>
      <c r="I16" s="196"/>
      <c r="J16" s="196"/>
      <c r="K16" s="196"/>
      <c r="L16" s="197"/>
      <c r="M16" s="25">
        <f>SUM(M13:M15)-L13-L14-L15</f>
        <v>26</v>
      </c>
      <c r="N16" s="26"/>
      <c r="O16" s="198" t="s">
        <v>40</v>
      </c>
      <c r="P16" s="199"/>
      <c r="Q16" s="199"/>
      <c r="R16" s="199"/>
      <c r="S16" s="199"/>
      <c r="T16" s="199"/>
      <c r="U16" s="199"/>
      <c r="V16" s="200"/>
      <c r="W16" s="45">
        <f>SUM(W13:W15)</f>
        <v>80.790000000000006</v>
      </c>
      <c r="X16" s="27">
        <f>M16</f>
        <v>26</v>
      </c>
      <c r="Y16" s="1"/>
    </row>
    <row r="17" spans="1:27" ht="20.100000000000001" customHeight="1" thickBot="1">
      <c r="A17" s="212" t="s">
        <v>49</v>
      </c>
      <c r="B17" s="213"/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4"/>
      <c r="Y17" s="2"/>
      <c r="Z17" s="2"/>
      <c r="AA17" s="2"/>
    </row>
    <row r="18" spans="1:27" ht="15.75" customHeight="1" thickBot="1">
      <c r="A18" s="209" t="s">
        <v>0</v>
      </c>
      <c r="B18" s="10" t="s">
        <v>2</v>
      </c>
      <c r="C18" s="209" t="s">
        <v>1</v>
      </c>
      <c r="D18" s="166" t="s">
        <v>28</v>
      </c>
      <c r="E18" s="205" t="s">
        <v>27</v>
      </c>
      <c r="F18" s="221" t="s">
        <v>17</v>
      </c>
      <c r="G18" s="211" t="s">
        <v>3</v>
      </c>
      <c r="H18" s="202" t="s">
        <v>37</v>
      </c>
      <c r="I18" s="203"/>
      <c r="J18" s="203"/>
      <c r="K18" s="204"/>
      <c r="L18" s="201" t="s">
        <v>32</v>
      </c>
      <c r="M18" s="201" t="s">
        <v>33</v>
      </c>
      <c r="N18" s="201" t="s">
        <v>34</v>
      </c>
      <c r="O18" s="222" t="s">
        <v>26</v>
      </c>
      <c r="P18" s="205" t="s">
        <v>31</v>
      </c>
      <c r="Q18" s="202" t="s">
        <v>38</v>
      </c>
      <c r="R18" s="203"/>
      <c r="S18" s="203"/>
      <c r="T18" s="204"/>
      <c r="U18" s="201" t="s">
        <v>30</v>
      </c>
      <c r="V18" s="201" t="s">
        <v>29</v>
      </c>
      <c r="W18" s="201" t="s">
        <v>35</v>
      </c>
      <c r="X18" s="201" t="s">
        <v>42</v>
      </c>
    </row>
    <row r="19" spans="1:27" ht="15.75" thickBot="1">
      <c r="A19" s="210"/>
      <c r="B19" s="37" t="s">
        <v>16</v>
      </c>
      <c r="C19" s="226"/>
      <c r="D19" s="167"/>
      <c r="E19" s="181"/>
      <c r="F19" s="183"/>
      <c r="G19" s="185"/>
      <c r="H19" s="110" t="s">
        <v>19</v>
      </c>
      <c r="I19" s="110" t="s">
        <v>20</v>
      </c>
      <c r="J19" s="110" t="s">
        <v>21</v>
      </c>
      <c r="K19" s="110" t="s">
        <v>22</v>
      </c>
      <c r="L19" s="173" t="s">
        <v>11</v>
      </c>
      <c r="M19" s="173" t="s">
        <v>23</v>
      </c>
      <c r="N19" s="173" t="s">
        <v>24</v>
      </c>
      <c r="O19" s="187"/>
      <c r="P19" s="181" t="s">
        <v>25</v>
      </c>
      <c r="Q19" s="110" t="s">
        <v>5</v>
      </c>
      <c r="R19" s="110" t="s">
        <v>6</v>
      </c>
      <c r="S19" s="110" t="s">
        <v>7</v>
      </c>
      <c r="T19" s="110" t="s">
        <v>8</v>
      </c>
      <c r="U19" s="173" t="s">
        <v>10</v>
      </c>
      <c r="V19" s="173" t="s">
        <v>9</v>
      </c>
      <c r="W19" s="173" t="s">
        <v>12</v>
      </c>
      <c r="X19" s="173" t="s">
        <v>15</v>
      </c>
    </row>
    <row r="20" spans="1:27" s="113" customFormat="1" ht="15.75" thickBot="1">
      <c r="A20" s="155">
        <v>1</v>
      </c>
      <c r="B20" s="92" t="s">
        <v>114</v>
      </c>
      <c r="C20" s="160" t="s">
        <v>115</v>
      </c>
      <c r="D20" s="162">
        <v>2004</v>
      </c>
      <c r="E20" s="162" t="s">
        <v>60</v>
      </c>
      <c r="F20" s="158" t="s">
        <v>254</v>
      </c>
      <c r="G20" s="3" t="s">
        <v>4</v>
      </c>
      <c r="H20" s="13">
        <v>9.4</v>
      </c>
      <c r="I20" s="14">
        <v>9.3000000000000007</v>
      </c>
      <c r="J20" s="15">
        <v>9.3000000000000007</v>
      </c>
      <c r="K20" s="16">
        <v>9.3000000000000007</v>
      </c>
      <c r="L20" s="17">
        <v>0</v>
      </c>
      <c r="M20" s="18">
        <f>(H20+I20+J20+K20-MAX(H20:K20)-MIN(H20:K20))/2</f>
        <v>9.3000000000000025</v>
      </c>
      <c r="N20" s="47">
        <f>M20*2</f>
        <v>18.600000000000005</v>
      </c>
      <c r="O20" s="20">
        <v>94</v>
      </c>
      <c r="P20" s="51">
        <v>0.94</v>
      </c>
      <c r="Q20" s="13">
        <v>9</v>
      </c>
      <c r="R20" s="14">
        <v>8.9</v>
      </c>
      <c r="S20" s="15">
        <v>9.1</v>
      </c>
      <c r="T20" s="16">
        <v>9.1999999999999993</v>
      </c>
      <c r="U20" s="18">
        <f>(Q20+R20+S20+T20-MAX(Q20:T20)-MIN(Q20:T20))/2</f>
        <v>9.0500000000000007</v>
      </c>
      <c r="V20" s="19">
        <v>0.5</v>
      </c>
      <c r="W20" s="52">
        <f>SUM(U20,N20,P20)-L20-V20</f>
        <v>28.090000000000007</v>
      </c>
      <c r="X20" s="190" t="s">
        <v>44</v>
      </c>
      <c r="Y20" s="1"/>
    </row>
    <row r="21" spans="1:27" s="113" customFormat="1" ht="15.75" thickBot="1">
      <c r="A21" s="156"/>
      <c r="B21" s="2" t="s">
        <v>113</v>
      </c>
      <c r="C21" s="161"/>
      <c r="D21" s="163"/>
      <c r="E21" s="163"/>
      <c r="F21" s="163"/>
      <c r="G21" s="4" t="s">
        <v>18</v>
      </c>
      <c r="H21" s="13">
        <v>8.8000000000000007</v>
      </c>
      <c r="I21" s="14">
        <v>9</v>
      </c>
      <c r="J21" s="15">
        <v>9</v>
      </c>
      <c r="K21" s="16">
        <v>8.9</v>
      </c>
      <c r="L21" s="17">
        <v>0</v>
      </c>
      <c r="M21" s="18">
        <f t="shared" ref="M21:M22" si="4">(H21+I21+J21+K21-MAX(H21:K21)-MIN(H21:K21))/2</f>
        <v>8.9500000000000011</v>
      </c>
      <c r="N21" s="47">
        <f t="shared" ref="N21:N22" si="5">M21*2</f>
        <v>17.900000000000002</v>
      </c>
      <c r="O21" s="20">
        <v>81</v>
      </c>
      <c r="P21" s="51">
        <v>0.8</v>
      </c>
      <c r="Q21" s="13">
        <v>8.6999999999999993</v>
      </c>
      <c r="R21" s="14">
        <v>8.8000000000000007</v>
      </c>
      <c r="S21" s="15">
        <v>8.8000000000000007</v>
      </c>
      <c r="T21" s="16">
        <v>8.8000000000000007</v>
      </c>
      <c r="U21" s="18">
        <f t="shared" ref="U21:U22" si="6">(Q21+R21+S21+T21-MAX(Q21:T21)-MIN(Q21:T21))/2</f>
        <v>8.8000000000000007</v>
      </c>
      <c r="V21" s="19">
        <v>0.5</v>
      </c>
      <c r="W21" s="52">
        <f t="shared" ref="W21:W22" si="7">SUM(U21,N21,P21)-L21-V21</f>
        <v>27.000000000000004</v>
      </c>
      <c r="X21" s="191"/>
      <c r="Y21" s="1"/>
    </row>
    <row r="22" spans="1:27" s="113" customFormat="1" ht="21" thickBot="1">
      <c r="A22" s="156"/>
      <c r="B22" s="159" t="s">
        <v>112</v>
      </c>
      <c r="C22" s="161" t="s">
        <v>116</v>
      </c>
      <c r="D22" s="163">
        <v>2000</v>
      </c>
      <c r="E22" s="163" t="s">
        <v>60</v>
      </c>
      <c r="F22" s="163"/>
      <c r="G22" s="6" t="s">
        <v>39</v>
      </c>
      <c r="H22" s="13">
        <v>9</v>
      </c>
      <c r="I22" s="14">
        <v>9.1</v>
      </c>
      <c r="J22" s="15">
        <v>9.1</v>
      </c>
      <c r="K22" s="16">
        <v>9</v>
      </c>
      <c r="L22" s="17">
        <v>0</v>
      </c>
      <c r="M22" s="18">
        <f t="shared" si="4"/>
        <v>9.0500000000000007</v>
      </c>
      <c r="N22" s="47">
        <f t="shared" si="5"/>
        <v>18.100000000000001</v>
      </c>
      <c r="O22" s="20">
        <v>113</v>
      </c>
      <c r="P22" s="51">
        <v>1.1299999999999999</v>
      </c>
      <c r="Q22" s="13">
        <v>8.8000000000000007</v>
      </c>
      <c r="R22" s="14">
        <v>8.8000000000000007</v>
      </c>
      <c r="S22" s="15">
        <v>8.8000000000000007</v>
      </c>
      <c r="T22" s="16">
        <v>9</v>
      </c>
      <c r="U22" s="18">
        <f t="shared" si="6"/>
        <v>8.8000000000000025</v>
      </c>
      <c r="V22" s="19">
        <v>0.5</v>
      </c>
      <c r="W22" s="52">
        <f t="shared" si="7"/>
        <v>27.530000000000005</v>
      </c>
      <c r="X22" s="192"/>
      <c r="Y22" s="1"/>
    </row>
    <row r="23" spans="1:27" s="113" customFormat="1" ht="15.75" thickBot="1">
      <c r="A23" s="157"/>
      <c r="B23" s="242"/>
      <c r="C23" s="179"/>
      <c r="D23" s="174"/>
      <c r="E23" s="168"/>
      <c r="F23" s="174"/>
      <c r="G23" s="195" t="s">
        <v>36</v>
      </c>
      <c r="H23" s="196"/>
      <c r="I23" s="196"/>
      <c r="J23" s="196"/>
      <c r="K23" s="196"/>
      <c r="L23" s="197"/>
      <c r="M23" s="25">
        <f>SUM(M20:M22)-L20-L21-L22</f>
        <v>27.300000000000004</v>
      </c>
      <c r="N23" s="26"/>
      <c r="O23" s="198" t="s">
        <v>40</v>
      </c>
      <c r="P23" s="199"/>
      <c r="Q23" s="199"/>
      <c r="R23" s="199"/>
      <c r="S23" s="199"/>
      <c r="T23" s="199"/>
      <c r="U23" s="199"/>
      <c r="V23" s="200"/>
      <c r="W23" s="45">
        <f>SUM(W20:W22)</f>
        <v>82.620000000000019</v>
      </c>
      <c r="X23" s="70">
        <f>M23</f>
        <v>27.300000000000004</v>
      </c>
      <c r="Y23" s="1"/>
    </row>
    <row r="24" spans="1:27" s="113" customFormat="1" ht="15.75" customHeight="1" thickBot="1">
      <c r="A24" s="155">
        <v>2</v>
      </c>
      <c r="B24" s="158" t="s">
        <v>118</v>
      </c>
      <c r="C24" s="244" t="s">
        <v>215</v>
      </c>
      <c r="D24" s="162">
        <v>2005</v>
      </c>
      <c r="E24" s="162" t="s">
        <v>60</v>
      </c>
      <c r="F24" s="158" t="s">
        <v>124</v>
      </c>
      <c r="G24" s="3" t="s">
        <v>4</v>
      </c>
      <c r="H24" s="13">
        <v>9</v>
      </c>
      <c r="I24" s="14">
        <v>9.3000000000000007</v>
      </c>
      <c r="J24" s="15">
        <v>9.1999999999999993</v>
      </c>
      <c r="K24" s="16">
        <v>9.4</v>
      </c>
      <c r="L24" s="17">
        <v>0</v>
      </c>
      <c r="M24" s="18">
        <f>(H24+I24+J24+K24-MAX(H24:K24)-MIN(H24:K24))/2</f>
        <v>9.25</v>
      </c>
      <c r="N24" s="47">
        <f>M24*2</f>
        <v>18.5</v>
      </c>
      <c r="O24" s="20">
        <v>90</v>
      </c>
      <c r="P24" s="51">
        <v>0.9</v>
      </c>
      <c r="Q24" s="13">
        <v>8.1999999999999993</v>
      </c>
      <c r="R24" s="14">
        <v>8.6</v>
      </c>
      <c r="S24" s="15">
        <v>8.6</v>
      </c>
      <c r="T24" s="16">
        <v>8.1999999999999993</v>
      </c>
      <c r="U24" s="18">
        <f>(Q24+R24+S24+T24-MAX(Q24:T24)-MIN(Q24:T24))/2</f>
        <v>8.3999999999999968</v>
      </c>
      <c r="V24" s="19">
        <v>0</v>
      </c>
      <c r="W24" s="52">
        <f>SUM(U24,N24,P24)-L24-V24</f>
        <v>27.799999999999997</v>
      </c>
      <c r="X24" s="190" t="s">
        <v>44</v>
      </c>
      <c r="Y24" s="1"/>
    </row>
    <row r="25" spans="1:27" s="113" customFormat="1" ht="15.75" thickBot="1">
      <c r="A25" s="156"/>
      <c r="B25" s="159"/>
      <c r="C25" s="245"/>
      <c r="D25" s="163"/>
      <c r="E25" s="163"/>
      <c r="F25" s="163"/>
      <c r="G25" s="4" t="s">
        <v>18</v>
      </c>
      <c r="H25" s="13">
        <v>8.6</v>
      </c>
      <c r="I25" s="14">
        <v>8.6999999999999993</v>
      </c>
      <c r="J25" s="15">
        <v>8.6</v>
      </c>
      <c r="K25" s="16">
        <v>8.6999999999999993</v>
      </c>
      <c r="L25" s="17">
        <v>0</v>
      </c>
      <c r="M25" s="18">
        <f t="shared" ref="M25:M26" si="8">(H25+I25+J25+K25-MAX(H25:K25)-MIN(H25:K25))/2</f>
        <v>8.6499999999999986</v>
      </c>
      <c r="N25" s="47">
        <f t="shared" ref="N25:N26" si="9">M25*2</f>
        <v>17.299999999999997</v>
      </c>
      <c r="O25" s="20">
        <v>80</v>
      </c>
      <c r="P25" s="51">
        <v>0.8</v>
      </c>
      <c r="Q25" s="13">
        <v>8.5</v>
      </c>
      <c r="R25" s="14">
        <v>8.4</v>
      </c>
      <c r="S25" s="15">
        <v>8.6999999999999993</v>
      </c>
      <c r="T25" s="16">
        <v>8.5</v>
      </c>
      <c r="U25" s="18">
        <f t="shared" ref="U25:U26" si="10">(Q25+R25+S25+T25-MAX(Q25:T25)-MIN(Q25:T25))/2</f>
        <v>8.4999999999999964</v>
      </c>
      <c r="V25" s="19">
        <v>0</v>
      </c>
      <c r="W25" s="52">
        <f t="shared" ref="W25:W26" si="11">SUM(U25,N25,P25)-L25-V25</f>
        <v>26.599999999999994</v>
      </c>
      <c r="X25" s="191"/>
      <c r="Y25" s="1"/>
    </row>
    <row r="26" spans="1:27" s="113" customFormat="1" ht="21" thickBot="1">
      <c r="A26" s="156"/>
      <c r="B26" s="159" t="s">
        <v>119</v>
      </c>
      <c r="C26" s="245" t="s">
        <v>125</v>
      </c>
      <c r="D26" s="163">
        <v>2001</v>
      </c>
      <c r="E26" s="163" t="s">
        <v>60</v>
      </c>
      <c r="F26" s="163"/>
      <c r="G26" s="6" t="s">
        <v>39</v>
      </c>
      <c r="H26" s="13">
        <v>9</v>
      </c>
      <c r="I26" s="14">
        <v>9</v>
      </c>
      <c r="J26" s="15">
        <v>8.8000000000000007</v>
      </c>
      <c r="K26" s="16">
        <v>9</v>
      </c>
      <c r="L26" s="17">
        <v>0</v>
      </c>
      <c r="M26" s="18">
        <f t="shared" si="8"/>
        <v>8.9999999999999982</v>
      </c>
      <c r="N26" s="47">
        <f t="shared" si="9"/>
        <v>17.999999999999996</v>
      </c>
      <c r="O26" s="20">
        <v>111</v>
      </c>
      <c r="P26" s="51">
        <v>1.1000000000000001</v>
      </c>
      <c r="Q26" s="13">
        <v>8.6</v>
      </c>
      <c r="R26" s="14">
        <v>8.6</v>
      </c>
      <c r="S26" s="15">
        <v>8.5</v>
      </c>
      <c r="T26" s="16">
        <v>8.6</v>
      </c>
      <c r="U26" s="18">
        <f t="shared" si="10"/>
        <v>8.5999999999999979</v>
      </c>
      <c r="V26" s="19">
        <v>0</v>
      </c>
      <c r="W26" s="52">
        <f t="shared" si="11"/>
        <v>27.699999999999996</v>
      </c>
      <c r="X26" s="192"/>
      <c r="Y26" s="1"/>
    </row>
    <row r="27" spans="1:27" s="113" customFormat="1" ht="15.75" thickBot="1">
      <c r="A27" s="157"/>
      <c r="B27" s="178"/>
      <c r="C27" s="246"/>
      <c r="D27" s="174"/>
      <c r="E27" s="168"/>
      <c r="F27" s="174"/>
      <c r="G27" s="195" t="s">
        <v>36</v>
      </c>
      <c r="H27" s="196"/>
      <c r="I27" s="196"/>
      <c r="J27" s="196"/>
      <c r="K27" s="196"/>
      <c r="L27" s="197"/>
      <c r="M27" s="25">
        <f>SUM(M24:M26)-L24-L25-L26</f>
        <v>26.9</v>
      </c>
      <c r="N27" s="26"/>
      <c r="O27" s="198" t="s">
        <v>40</v>
      </c>
      <c r="P27" s="199"/>
      <c r="Q27" s="199"/>
      <c r="R27" s="199"/>
      <c r="S27" s="199"/>
      <c r="T27" s="199"/>
      <c r="U27" s="199"/>
      <c r="V27" s="200"/>
      <c r="W27" s="45">
        <f>SUM(W24:W26)</f>
        <v>82.1</v>
      </c>
      <c r="X27" s="27">
        <f>M27</f>
        <v>26.9</v>
      </c>
      <c r="Y27" s="1"/>
    </row>
    <row r="28" spans="1:27" s="113" customFormat="1">
      <c r="A28" s="38"/>
      <c r="B28" s="59"/>
      <c r="C28" s="72"/>
      <c r="D28" s="57"/>
      <c r="E28" s="62"/>
      <c r="F28" s="57"/>
      <c r="G28" s="40"/>
      <c r="H28" s="40"/>
      <c r="I28" s="40"/>
      <c r="J28" s="40"/>
      <c r="K28" s="40"/>
      <c r="L28" s="40"/>
      <c r="M28" s="28"/>
      <c r="N28" s="29"/>
      <c r="O28" s="41"/>
      <c r="P28" s="41"/>
      <c r="Q28" s="41"/>
      <c r="R28" s="41"/>
      <c r="S28" s="41"/>
      <c r="T28" s="41"/>
      <c r="U28" s="41"/>
      <c r="V28" s="41"/>
      <c r="W28" s="30"/>
      <c r="X28" s="31"/>
      <c r="Y28" s="1"/>
    </row>
    <row r="29" spans="1:27">
      <c r="A29" s="38"/>
      <c r="B29" s="61"/>
      <c r="C29" s="72"/>
      <c r="D29" s="57"/>
      <c r="E29" s="62"/>
      <c r="F29" s="57"/>
      <c r="G29" s="40"/>
      <c r="H29" s="40"/>
      <c r="I29" s="40"/>
      <c r="J29" s="40"/>
      <c r="K29" s="40"/>
      <c r="L29" s="40"/>
      <c r="M29" s="28"/>
      <c r="N29" s="29"/>
      <c r="O29" s="41"/>
      <c r="P29" s="41"/>
      <c r="Q29" s="41"/>
      <c r="R29" s="41"/>
      <c r="S29" s="41"/>
      <c r="T29" s="41"/>
      <c r="U29" s="41"/>
      <c r="V29" s="41"/>
      <c r="W29" s="30"/>
      <c r="X29" s="31"/>
    </row>
    <row r="30" spans="1:27">
      <c r="A30" s="38"/>
      <c r="B30" s="49"/>
      <c r="C30" s="231" t="s">
        <v>41</v>
      </c>
      <c r="D30" s="231"/>
      <c r="E30" s="231"/>
      <c r="F30" s="231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32"/>
      <c r="S30" s="5"/>
      <c r="T30" s="63" t="s">
        <v>71</v>
      </c>
      <c r="U30" s="63"/>
      <c r="V30" s="50"/>
      <c r="W30" s="30"/>
      <c r="X30" s="31"/>
    </row>
    <row r="31" spans="1:27">
      <c r="A31" s="38"/>
      <c r="B31" s="49"/>
      <c r="C31" s="105" t="s">
        <v>75</v>
      </c>
      <c r="D31" s="5"/>
      <c r="E31" s="5"/>
      <c r="F31" s="32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32"/>
      <c r="S31" s="5"/>
      <c r="T31" s="63" t="s">
        <v>45</v>
      </c>
      <c r="U31" s="63"/>
      <c r="V31" s="50"/>
      <c r="W31" s="30"/>
      <c r="X31" s="31"/>
    </row>
    <row r="32" spans="1:27" ht="15.75">
      <c r="A32" s="38"/>
      <c r="B32" s="49"/>
      <c r="C32" s="10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32"/>
      <c r="S32" s="5"/>
      <c r="T32" s="115"/>
      <c r="U32" s="115"/>
      <c r="V32" s="50"/>
      <c r="W32" s="30"/>
      <c r="X32" s="31"/>
    </row>
    <row r="33" spans="1:24">
      <c r="A33" s="38"/>
      <c r="B33" s="49"/>
      <c r="C33" s="189" t="s">
        <v>13</v>
      </c>
      <c r="D33" s="189"/>
      <c r="E33" s="189"/>
      <c r="F33" s="189"/>
      <c r="G33" s="189"/>
      <c r="H33" s="189"/>
      <c r="I33" s="5"/>
      <c r="J33" s="5"/>
      <c r="K33" s="5"/>
      <c r="L33" s="32"/>
      <c r="M33" s="5"/>
      <c r="N33" s="5"/>
      <c r="O33" s="5"/>
      <c r="P33" s="5"/>
      <c r="Q33" s="5"/>
      <c r="R33" s="5"/>
      <c r="S33" s="5"/>
      <c r="T33" s="63" t="s">
        <v>70</v>
      </c>
      <c r="U33" s="63"/>
      <c r="V33" s="50"/>
      <c r="W33" s="30"/>
      <c r="X33" s="31"/>
    </row>
    <row r="34" spans="1:24">
      <c r="A34" s="38"/>
      <c r="B34" s="49"/>
      <c r="C34" s="105" t="s">
        <v>74</v>
      </c>
      <c r="D34" s="105"/>
      <c r="E34" s="105"/>
      <c r="F34" s="5"/>
      <c r="G34" s="5"/>
      <c r="H34" s="5"/>
      <c r="I34" s="33"/>
      <c r="J34" s="5"/>
      <c r="K34" s="5"/>
      <c r="L34" s="32"/>
      <c r="M34" s="5"/>
      <c r="N34" s="5"/>
      <c r="O34" s="5"/>
      <c r="P34" s="5"/>
      <c r="Q34" s="5"/>
      <c r="R34" s="5"/>
      <c r="S34" s="5"/>
      <c r="T34" s="63" t="s">
        <v>61</v>
      </c>
      <c r="U34" s="63"/>
      <c r="V34" s="50"/>
      <c r="W34" s="30"/>
      <c r="X34" s="31"/>
    </row>
    <row r="35" spans="1:24">
      <c r="A35" s="38"/>
      <c r="B35" s="49"/>
      <c r="C35" s="32"/>
      <c r="D35" s="32"/>
      <c r="E35" s="32"/>
      <c r="F35" s="32"/>
      <c r="G35" s="32"/>
      <c r="H35" s="32"/>
      <c r="I35" s="32"/>
      <c r="J35" s="32"/>
      <c r="K35" s="32"/>
      <c r="L35" s="34"/>
      <c r="M35" s="34"/>
      <c r="N35" s="34"/>
      <c r="O35" s="34"/>
      <c r="P35" s="34"/>
      <c r="Q35" s="34"/>
      <c r="R35" s="34"/>
      <c r="S35" s="34"/>
      <c r="T35" s="63"/>
      <c r="U35" s="63"/>
      <c r="V35" s="50"/>
      <c r="W35" s="30"/>
      <c r="X35" s="31"/>
    </row>
    <row r="36" spans="1:24">
      <c r="A36" s="38"/>
      <c r="B36" s="49"/>
      <c r="C36" s="189" t="s">
        <v>14</v>
      </c>
      <c r="D36" s="189"/>
      <c r="E36" s="189"/>
      <c r="F36" s="189"/>
      <c r="G36" s="189"/>
      <c r="H36" s="189"/>
      <c r="I36" s="35"/>
      <c r="J36" s="36"/>
      <c r="K36" s="36"/>
      <c r="L36" s="36"/>
      <c r="M36" s="36"/>
      <c r="N36" s="36"/>
      <c r="O36" s="36"/>
      <c r="P36" s="36"/>
      <c r="Q36" s="32"/>
      <c r="R36" s="5"/>
      <c r="S36" s="5"/>
      <c r="T36" s="63" t="s">
        <v>72</v>
      </c>
      <c r="U36" s="63"/>
      <c r="V36" s="50"/>
      <c r="W36" s="30"/>
      <c r="X36" s="31"/>
    </row>
    <row r="37" spans="1:24">
      <c r="A37" s="38"/>
      <c r="B37" s="49"/>
      <c r="C37" s="105" t="s">
        <v>74</v>
      </c>
      <c r="D37" s="105"/>
      <c r="E37" s="105"/>
      <c r="F37" s="5"/>
      <c r="G37" s="5"/>
      <c r="H37" s="5"/>
      <c r="I37" s="35"/>
      <c r="J37" s="36"/>
      <c r="K37" s="36"/>
      <c r="L37" s="36"/>
      <c r="M37" s="36"/>
      <c r="N37" s="36"/>
      <c r="O37" s="36"/>
      <c r="P37" s="36"/>
      <c r="Q37" s="32"/>
      <c r="R37" s="5"/>
      <c r="S37" s="5"/>
      <c r="T37" s="63" t="s">
        <v>73</v>
      </c>
      <c r="U37" s="63"/>
      <c r="V37" s="50"/>
      <c r="W37" s="30"/>
      <c r="X37" s="31"/>
    </row>
    <row r="38" spans="1:24">
      <c r="A38" s="38"/>
      <c r="B38" s="49"/>
      <c r="C38" s="124"/>
      <c r="D38" s="124"/>
      <c r="E38" s="124"/>
      <c r="F38" s="5"/>
      <c r="G38" s="5"/>
      <c r="H38" s="5"/>
      <c r="I38" s="35"/>
      <c r="J38" s="36"/>
      <c r="K38" s="36"/>
      <c r="L38" s="36"/>
      <c r="M38" s="36"/>
      <c r="N38" s="36"/>
      <c r="O38" s="36"/>
      <c r="P38" s="36"/>
      <c r="Q38" s="32"/>
      <c r="R38" s="5"/>
      <c r="S38" s="5"/>
      <c r="T38" s="63"/>
      <c r="U38" s="63"/>
      <c r="V38" s="50"/>
      <c r="W38" s="30"/>
      <c r="X38" s="31"/>
    </row>
    <row r="39" spans="1:24">
      <c r="A39" s="38"/>
      <c r="B39" s="49"/>
      <c r="C39" s="124"/>
      <c r="D39" s="124"/>
      <c r="E39" s="124"/>
      <c r="F39" s="5"/>
      <c r="G39" s="5"/>
      <c r="H39" s="5"/>
      <c r="I39" s="35"/>
      <c r="J39" s="36"/>
      <c r="K39" s="36"/>
      <c r="L39" s="36"/>
      <c r="M39" s="36"/>
      <c r="N39" s="36"/>
      <c r="O39" s="36"/>
      <c r="P39" s="36"/>
      <c r="Q39" s="32"/>
      <c r="R39" s="5"/>
      <c r="S39" s="5"/>
      <c r="T39" s="63"/>
      <c r="U39" s="63"/>
      <c r="V39" s="50"/>
      <c r="W39" s="30"/>
      <c r="X39" s="31"/>
    </row>
    <row r="40" spans="1:24">
      <c r="A40" s="38"/>
      <c r="B40" s="49"/>
      <c r="C40" s="124"/>
      <c r="D40" s="124"/>
      <c r="E40" s="124"/>
      <c r="F40" s="5"/>
      <c r="G40" s="5"/>
      <c r="H40" s="5"/>
      <c r="I40" s="35"/>
      <c r="J40" s="36"/>
      <c r="K40" s="36"/>
      <c r="L40" s="36"/>
      <c r="M40" s="36"/>
      <c r="N40" s="36"/>
      <c r="O40" s="36"/>
      <c r="P40" s="36"/>
      <c r="Q40" s="32"/>
      <c r="R40" s="5"/>
      <c r="S40" s="5"/>
      <c r="T40" s="63"/>
      <c r="U40" s="63"/>
      <c r="V40" s="50"/>
      <c r="W40" s="30"/>
      <c r="X40" s="31"/>
    </row>
    <row r="41" spans="1:24">
      <c r="A41" s="38"/>
      <c r="B41" s="49"/>
      <c r="C41" s="124"/>
      <c r="D41" s="124"/>
      <c r="E41" s="124"/>
      <c r="F41" s="5"/>
      <c r="G41" s="5"/>
      <c r="H41" s="5"/>
      <c r="I41" s="35"/>
      <c r="J41" s="36"/>
      <c r="K41" s="36"/>
      <c r="L41" s="36"/>
      <c r="M41" s="36"/>
      <c r="N41" s="36"/>
      <c r="O41" s="36"/>
      <c r="P41" s="36"/>
      <c r="Q41" s="32"/>
      <c r="R41" s="5"/>
      <c r="S41" s="5"/>
      <c r="T41" s="63"/>
      <c r="U41" s="63"/>
      <c r="V41" s="50"/>
      <c r="W41" s="30"/>
      <c r="X41" s="31"/>
    </row>
    <row r="42" spans="1:24">
      <c r="A42" s="38"/>
      <c r="B42" s="49"/>
      <c r="C42" s="124"/>
      <c r="D42" s="124"/>
      <c r="E42" s="124"/>
      <c r="F42" s="5"/>
      <c r="G42" s="5"/>
      <c r="H42" s="5"/>
      <c r="I42" s="35"/>
      <c r="J42" s="36"/>
      <c r="K42" s="36"/>
      <c r="L42" s="36"/>
      <c r="M42" s="36"/>
      <c r="N42" s="36"/>
      <c r="O42" s="36"/>
      <c r="P42" s="36"/>
      <c r="Q42" s="32"/>
      <c r="R42" s="5"/>
      <c r="S42" s="5"/>
      <c r="T42" s="63"/>
      <c r="U42" s="63"/>
      <c r="V42" s="50"/>
      <c r="W42" s="30"/>
      <c r="X42" s="31"/>
    </row>
    <row r="43" spans="1:24">
      <c r="A43" s="38"/>
      <c r="B43" s="49"/>
      <c r="C43" s="124"/>
      <c r="D43" s="124"/>
      <c r="E43" s="124"/>
      <c r="F43" s="5"/>
      <c r="G43" s="5"/>
      <c r="H43" s="5"/>
      <c r="I43" s="35"/>
      <c r="J43" s="36"/>
      <c r="K43" s="36"/>
      <c r="L43" s="36"/>
      <c r="M43" s="36"/>
      <c r="N43" s="36"/>
      <c r="O43" s="36"/>
      <c r="P43" s="36"/>
      <c r="Q43" s="32"/>
      <c r="R43" s="5"/>
      <c r="S43" s="5"/>
      <c r="T43" s="63"/>
      <c r="U43" s="63"/>
      <c r="V43" s="50"/>
      <c r="W43" s="30"/>
      <c r="X43" s="31"/>
    </row>
    <row r="44" spans="1:24">
      <c r="A44" s="38"/>
      <c r="B44" s="49"/>
      <c r="C44" s="124"/>
      <c r="D44" s="124"/>
      <c r="E44" s="124"/>
      <c r="F44" s="5"/>
      <c r="G44" s="5"/>
      <c r="H44" s="5"/>
      <c r="I44" s="35"/>
      <c r="J44" s="36"/>
      <c r="K44" s="36"/>
      <c r="L44" s="36"/>
      <c r="M44" s="36"/>
      <c r="N44" s="36"/>
      <c r="O44" s="36"/>
      <c r="P44" s="36"/>
      <c r="Q44" s="32"/>
      <c r="R44" s="5"/>
      <c r="S44" s="5"/>
      <c r="T44" s="63"/>
      <c r="U44" s="63"/>
      <c r="V44" s="50"/>
      <c r="W44" s="30"/>
      <c r="X44" s="31"/>
    </row>
    <row r="45" spans="1:24">
      <c r="A45" s="38"/>
      <c r="B45" s="49"/>
      <c r="C45" s="124"/>
      <c r="D45" s="124"/>
      <c r="E45" s="124"/>
      <c r="F45" s="5"/>
      <c r="G45" s="5"/>
      <c r="H45" s="5"/>
      <c r="I45" s="35"/>
      <c r="J45" s="36"/>
      <c r="K45" s="36"/>
      <c r="L45" s="36"/>
      <c r="M45" s="36"/>
      <c r="N45" s="36"/>
      <c r="O45" s="36"/>
      <c r="P45" s="36"/>
      <c r="Q45" s="32"/>
      <c r="R45" s="5"/>
      <c r="S45" s="5"/>
      <c r="T45" s="63"/>
      <c r="U45" s="63"/>
      <c r="V45" s="50"/>
      <c r="W45" s="30"/>
      <c r="X45" s="31"/>
    </row>
    <row r="46" spans="1:24">
      <c r="A46" s="38"/>
      <c r="B46" s="49"/>
      <c r="C46" s="124"/>
      <c r="D46" s="124"/>
      <c r="E46" s="124"/>
      <c r="F46" s="5"/>
      <c r="G46" s="5"/>
      <c r="H46" s="5"/>
      <c r="I46" s="35"/>
      <c r="J46" s="36"/>
      <c r="K46" s="36"/>
      <c r="L46" s="36"/>
      <c r="M46" s="36"/>
      <c r="N46" s="36"/>
      <c r="O46" s="36"/>
      <c r="P46" s="36"/>
      <c r="Q46" s="32"/>
      <c r="R46" s="5"/>
      <c r="S46" s="5"/>
      <c r="T46" s="63"/>
      <c r="U46" s="63"/>
      <c r="V46" s="50"/>
      <c r="W46" s="30"/>
      <c r="X46" s="31"/>
    </row>
    <row r="47" spans="1:24">
      <c r="A47" s="38"/>
      <c r="B47" s="49"/>
      <c r="C47" s="124"/>
      <c r="D47" s="124"/>
      <c r="E47" s="124"/>
      <c r="F47" s="5"/>
      <c r="G47" s="5"/>
      <c r="H47" s="5"/>
      <c r="I47" s="35"/>
      <c r="J47" s="36"/>
      <c r="K47" s="36"/>
      <c r="L47" s="36"/>
      <c r="M47" s="36"/>
      <c r="N47" s="36"/>
      <c r="O47" s="36"/>
      <c r="P47" s="36"/>
      <c r="Q47" s="32"/>
      <c r="R47" s="5"/>
      <c r="S47" s="5"/>
      <c r="T47" s="63"/>
      <c r="U47" s="63"/>
      <c r="V47" s="50"/>
      <c r="W47" s="30"/>
      <c r="X47" s="31"/>
    </row>
    <row r="48" spans="1:24">
      <c r="A48" s="38"/>
      <c r="B48" s="49"/>
      <c r="C48" s="124"/>
      <c r="D48" s="124"/>
      <c r="E48" s="124"/>
      <c r="F48" s="5"/>
      <c r="G48" s="5"/>
      <c r="H48" s="5"/>
      <c r="I48" s="35"/>
      <c r="J48" s="36"/>
      <c r="K48" s="36"/>
      <c r="L48" s="36"/>
      <c r="M48" s="36"/>
      <c r="N48" s="36"/>
      <c r="O48" s="36"/>
      <c r="P48" s="36"/>
      <c r="Q48" s="32"/>
      <c r="R48" s="5"/>
      <c r="S48" s="5"/>
      <c r="T48" s="63"/>
      <c r="U48" s="63"/>
      <c r="V48" s="50"/>
      <c r="W48" s="30"/>
      <c r="X48" s="31"/>
    </row>
    <row r="49" spans="1:27">
      <c r="A49" s="38"/>
      <c r="B49" s="49"/>
      <c r="C49" s="124"/>
      <c r="D49" s="124"/>
      <c r="E49" s="124"/>
      <c r="F49" s="5"/>
      <c r="G49" s="5"/>
      <c r="H49" s="5"/>
      <c r="I49" s="35"/>
      <c r="J49" s="36"/>
      <c r="K49" s="36"/>
      <c r="L49" s="36"/>
      <c r="M49" s="36"/>
      <c r="N49" s="36"/>
      <c r="O49" s="36"/>
      <c r="P49" s="36"/>
      <c r="Q49" s="32"/>
      <c r="R49" s="5"/>
      <c r="S49" s="5"/>
      <c r="T49" s="63"/>
      <c r="U49" s="63"/>
      <c r="V49" s="50"/>
      <c r="W49" s="30"/>
      <c r="X49" s="31"/>
    </row>
    <row r="50" spans="1:27">
      <c r="A50" s="38"/>
      <c r="B50" s="49"/>
      <c r="C50" s="105"/>
      <c r="D50" s="105"/>
      <c r="E50" s="105"/>
      <c r="F50" s="5"/>
      <c r="G50" s="5"/>
      <c r="H50" s="5"/>
      <c r="I50" s="35"/>
      <c r="J50" s="36"/>
      <c r="K50" s="36"/>
      <c r="L50" s="36"/>
      <c r="M50" s="36"/>
      <c r="N50" s="36"/>
      <c r="O50" s="36"/>
      <c r="P50" s="36"/>
      <c r="Q50" s="32"/>
      <c r="R50" s="5"/>
      <c r="S50" s="5"/>
      <c r="T50" s="63"/>
      <c r="U50" s="63"/>
      <c r="V50" s="50"/>
      <c r="W50" s="30"/>
      <c r="X50" s="31"/>
    </row>
    <row r="51" spans="1:27">
      <c r="A51" s="38"/>
      <c r="B51" s="49"/>
      <c r="C51" s="105"/>
      <c r="D51" s="105"/>
      <c r="E51" s="105"/>
      <c r="F51" s="5"/>
      <c r="G51" s="5"/>
      <c r="H51" s="5"/>
      <c r="I51" s="35"/>
      <c r="J51" s="36"/>
      <c r="K51" s="36"/>
      <c r="L51" s="36"/>
      <c r="M51" s="36"/>
      <c r="N51" s="36"/>
      <c r="O51" s="36"/>
      <c r="P51" s="36"/>
      <c r="Q51" s="32"/>
      <c r="R51" s="5"/>
      <c r="S51" s="5"/>
      <c r="T51" s="63"/>
      <c r="U51" s="63"/>
      <c r="V51" s="50"/>
      <c r="W51" s="30"/>
      <c r="X51" s="31"/>
    </row>
    <row r="52" spans="1:27">
      <c r="A52" s="38"/>
      <c r="B52" s="49"/>
      <c r="C52" s="105"/>
      <c r="D52" s="105"/>
      <c r="E52" s="105"/>
      <c r="F52" s="5"/>
      <c r="G52" s="5"/>
      <c r="H52" s="5"/>
      <c r="I52" s="35"/>
      <c r="J52" s="36"/>
      <c r="K52" s="36"/>
      <c r="L52" s="36"/>
      <c r="M52" s="36"/>
      <c r="N52" s="36"/>
      <c r="O52" s="36"/>
      <c r="P52" s="36"/>
      <c r="Q52" s="32"/>
      <c r="R52" s="5"/>
      <c r="S52" s="5"/>
      <c r="T52" s="63"/>
      <c r="U52" s="63"/>
      <c r="V52" s="50"/>
      <c r="W52" s="30"/>
      <c r="X52" s="31"/>
    </row>
    <row r="53" spans="1:27">
      <c r="A53" s="38"/>
      <c r="B53" s="49"/>
      <c r="C53" s="105"/>
      <c r="D53" s="105"/>
      <c r="E53" s="105"/>
      <c r="F53" s="5"/>
      <c r="G53" s="5"/>
      <c r="H53" s="5"/>
      <c r="I53" s="35"/>
      <c r="J53" s="36"/>
      <c r="K53" s="36"/>
      <c r="L53" s="36"/>
      <c r="M53" s="36"/>
      <c r="N53" s="36"/>
      <c r="O53" s="36"/>
      <c r="P53" s="36"/>
      <c r="Q53" s="32"/>
      <c r="R53" s="5"/>
      <c r="S53" s="5"/>
      <c r="T53" s="63"/>
      <c r="U53" s="63"/>
      <c r="V53" s="50"/>
      <c r="W53" s="30"/>
      <c r="X53" s="31"/>
    </row>
    <row r="54" spans="1:27">
      <c r="A54" s="38"/>
      <c r="B54" s="49"/>
      <c r="C54" s="105"/>
      <c r="D54" s="105"/>
      <c r="E54" s="105"/>
      <c r="F54" s="5"/>
      <c r="G54" s="5"/>
      <c r="H54" s="5"/>
      <c r="I54" s="35"/>
      <c r="J54" s="36"/>
      <c r="K54" s="36"/>
      <c r="L54" s="36"/>
      <c r="M54" s="36"/>
      <c r="N54" s="36"/>
      <c r="O54" s="36"/>
      <c r="P54" s="36"/>
      <c r="Q54" s="32"/>
      <c r="R54" s="5"/>
      <c r="S54" s="5"/>
      <c r="T54" s="63"/>
      <c r="U54" s="63"/>
      <c r="V54" s="50"/>
      <c r="W54" s="30"/>
      <c r="X54" s="31"/>
    </row>
    <row r="55" spans="1:27">
      <c r="A55" s="38"/>
      <c r="B55" s="49"/>
      <c r="C55" s="105"/>
      <c r="D55" s="105"/>
      <c r="E55" s="105"/>
      <c r="F55" s="5"/>
      <c r="G55" s="5"/>
      <c r="H55" s="5"/>
      <c r="I55" s="35"/>
      <c r="J55" s="36"/>
      <c r="K55" s="36"/>
      <c r="L55" s="36"/>
      <c r="M55" s="36"/>
      <c r="N55" s="36"/>
      <c r="O55" s="36"/>
      <c r="P55" s="36"/>
      <c r="Q55" s="32"/>
      <c r="R55" s="5"/>
      <c r="S55" s="5"/>
      <c r="T55" s="63"/>
      <c r="U55" s="63"/>
      <c r="V55" s="50"/>
      <c r="W55" s="30"/>
      <c r="X55" s="31"/>
    </row>
    <row r="56" spans="1:27">
      <c r="A56" s="38"/>
      <c r="B56" s="49"/>
      <c r="C56" s="105"/>
      <c r="D56" s="105"/>
      <c r="E56" s="105"/>
      <c r="F56" s="5"/>
      <c r="G56" s="5"/>
      <c r="H56" s="5"/>
      <c r="I56" s="35"/>
      <c r="J56" s="36"/>
      <c r="K56" s="36"/>
      <c r="L56" s="36"/>
      <c r="M56" s="36"/>
      <c r="N56" s="36"/>
      <c r="O56" s="36"/>
      <c r="P56" s="36"/>
      <c r="Q56" s="32"/>
      <c r="R56" s="5"/>
      <c r="S56" s="5"/>
      <c r="T56" s="63"/>
      <c r="U56" s="63"/>
      <c r="V56" s="50"/>
      <c r="W56" s="30"/>
      <c r="X56" s="31"/>
    </row>
    <row r="57" spans="1:27" ht="20.25">
      <c r="A57" s="220" t="s">
        <v>68</v>
      </c>
      <c r="B57" s="220"/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</row>
    <row r="58" spans="1:27" ht="20.25">
      <c r="A58" s="220" t="s">
        <v>255</v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</row>
    <row r="59" spans="1:27" ht="15.75">
      <c r="B59" s="8"/>
      <c r="C59" s="9"/>
      <c r="D59" s="9"/>
    </row>
    <row r="60" spans="1:27" ht="15.75">
      <c r="B60" s="8"/>
      <c r="C60" s="9"/>
      <c r="D60" s="9"/>
    </row>
    <row r="61" spans="1:27" ht="16.5" thickBot="1">
      <c r="B61" s="154" t="s">
        <v>223</v>
      </c>
      <c r="C61" s="154"/>
      <c r="D61" s="154"/>
      <c r="G61" s="9"/>
      <c r="P61" s="9" t="s">
        <v>69</v>
      </c>
    </row>
    <row r="62" spans="1:27" ht="20.100000000000001" customHeight="1" thickBot="1">
      <c r="A62" s="212" t="s">
        <v>53</v>
      </c>
      <c r="B62" s="213"/>
      <c r="C62" s="213"/>
      <c r="D62" s="213"/>
      <c r="E62" s="213"/>
      <c r="F62" s="213"/>
      <c r="G62" s="213"/>
      <c r="H62" s="213"/>
      <c r="I62" s="213"/>
      <c r="J62" s="213"/>
      <c r="K62" s="213"/>
      <c r="L62" s="213"/>
      <c r="M62" s="213"/>
      <c r="N62" s="213"/>
      <c r="O62" s="213"/>
      <c r="P62" s="213"/>
      <c r="Q62" s="213"/>
      <c r="R62" s="213"/>
      <c r="S62" s="213"/>
      <c r="T62" s="213"/>
      <c r="U62" s="213"/>
      <c r="V62" s="213"/>
      <c r="W62" s="213"/>
      <c r="X62" s="214"/>
      <c r="Y62" s="2"/>
      <c r="Z62" s="2"/>
      <c r="AA62" s="2"/>
    </row>
    <row r="63" spans="1:27" ht="15.75" customHeight="1" thickBot="1">
      <c r="A63" s="209" t="s">
        <v>0</v>
      </c>
      <c r="B63" s="10" t="s">
        <v>2</v>
      </c>
      <c r="C63" s="209" t="s">
        <v>1</v>
      </c>
      <c r="D63" s="166" t="s">
        <v>28</v>
      </c>
      <c r="E63" s="205" t="s">
        <v>27</v>
      </c>
      <c r="F63" s="221" t="s">
        <v>17</v>
      </c>
      <c r="G63" s="211" t="s">
        <v>3</v>
      </c>
      <c r="H63" s="202" t="s">
        <v>37</v>
      </c>
      <c r="I63" s="203"/>
      <c r="J63" s="203"/>
      <c r="K63" s="204"/>
      <c r="L63" s="201" t="s">
        <v>32</v>
      </c>
      <c r="M63" s="201" t="s">
        <v>33</v>
      </c>
      <c r="N63" s="201" t="s">
        <v>34</v>
      </c>
      <c r="O63" s="222" t="s">
        <v>26</v>
      </c>
      <c r="P63" s="205" t="s">
        <v>31</v>
      </c>
      <c r="Q63" s="202" t="s">
        <v>38</v>
      </c>
      <c r="R63" s="203"/>
      <c r="S63" s="203"/>
      <c r="T63" s="204"/>
      <c r="U63" s="201" t="s">
        <v>30</v>
      </c>
      <c r="V63" s="201" t="s">
        <v>29</v>
      </c>
      <c r="W63" s="201" t="s">
        <v>35</v>
      </c>
      <c r="X63" s="201" t="s">
        <v>42</v>
      </c>
    </row>
    <row r="64" spans="1:27" ht="15.75" thickBot="1">
      <c r="A64" s="210"/>
      <c r="B64" s="11" t="s">
        <v>16</v>
      </c>
      <c r="C64" s="226"/>
      <c r="D64" s="167"/>
      <c r="E64" s="181"/>
      <c r="F64" s="183"/>
      <c r="G64" s="185"/>
      <c r="H64" s="110" t="s">
        <v>19</v>
      </c>
      <c r="I64" s="110" t="s">
        <v>20</v>
      </c>
      <c r="J64" s="110" t="s">
        <v>21</v>
      </c>
      <c r="K64" s="110" t="s">
        <v>22</v>
      </c>
      <c r="L64" s="173" t="s">
        <v>11</v>
      </c>
      <c r="M64" s="173" t="s">
        <v>23</v>
      </c>
      <c r="N64" s="173" t="s">
        <v>24</v>
      </c>
      <c r="O64" s="187"/>
      <c r="P64" s="181" t="s">
        <v>25</v>
      </c>
      <c r="Q64" s="110" t="s">
        <v>5</v>
      </c>
      <c r="R64" s="110" t="s">
        <v>6</v>
      </c>
      <c r="S64" s="110" t="s">
        <v>7</v>
      </c>
      <c r="T64" s="110" t="s">
        <v>8</v>
      </c>
      <c r="U64" s="173" t="s">
        <v>10</v>
      </c>
      <c r="V64" s="173" t="s">
        <v>9</v>
      </c>
      <c r="W64" s="173" t="s">
        <v>12</v>
      </c>
      <c r="X64" s="173" t="s">
        <v>15</v>
      </c>
    </row>
    <row r="65" spans="1:27" s="113" customFormat="1" ht="15.75" customHeight="1" thickBot="1">
      <c r="A65" s="155">
        <v>1</v>
      </c>
      <c r="B65" s="158" t="s">
        <v>100</v>
      </c>
      <c r="C65" s="160" t="s">
        <v>160</v>
      </c>
      <c r="D65" s="162">
        <v>2001</v>
      </c>
      <c r="E65" s="162" t="s">
        <v>60</v>
      </c>
      <c r="F65" s="158" t="s">
        <v>162</v>
      </c>
      <c r="G65" s="3" t="s">
        <v>4</v>
      </c>
      <c r="H65" s="13">
        <v>8.6999999999999993</v>
      </c>
      <c r="I65" s="14">
        <v>8.6999999999999993</v>
      </c>
      <c r="J65" s="15">
        <v>8.6999999999999993</v>
      </c>
      <c r="K65" s="16">
        <v>8.4</v>
      </c>
      <c r="L65" s="17">
        <v>0</v>
      </c>
      <c r="M65" s="18">
        <f>(H65+I65+J65+K65-MAX(H65:K65)-MIN(H65:K65))/2</f>
        <v>8.6999999999999993</v>
      </c>
      <c r="N65" s="47">
        <f>M65*2</f>
        <v>17.399999999999999</v>
      </c>
      <c r="O65" s="20">
        <v>70</v>
      </c>
      <c r="P65" s="51">
        <v>0.7</v>
      </c>
      <c r="Q65" s="13">
        <v>8.5</v>
      </c>
      <c r="R65" s="14">
        <v>8.5</v>
      </c>
      <c r="S65" s="15">
        <v>8</v>
      </c>
      <c r="T65" s="16">
        <v>8</v>
      </c>
      <c r="U65" s="18">
        <f>(Q65+R65+S65+T65-MAX(Q65:T65)-MIN(Q65:T65))/2</f>
        <v>8.25</v>
      </c>
      <c r="V65" s="19">
        <v>0</v>
      </c>
      <c r="W65" s="52">
        <f>SUM(U65,N65,P65)-L65-V65</f>
        <v>26.349999999999998</v>
      </c>
      <c r="X65" s="175" t="s">
        <v>44</v>
      </c>
      <c r="Y65" s="1"/>
    </row>
    <row r="66" spans="1:27" s="113" customFormat="1" ht="15.75" thickBot="1">
      <c r="A66" s="156"/>
      <c r="B66" s="159"/>
      <c r="C66" s="161"/>
      <c r="D66" s="163"/>
      <c r="E66" s="163"/>
      <c r="F66" s="163"/>
      <c r="G66" s="4" t="s">
        <v>18</v>
      </c>
      <c r="H66" s="13">
        <v>6.5</v>
      </c>
      <c r="I66" s="14">
        <v>6.2</v>
      </c>
      <c r="J66" s="15">
        <v>6.2</v>
      </c>
      <c r="K66" s="16">
        <v>6</v>
      </c>
      <c r="L66" s="17">
        <v>0</v>
      </c>
      <c r="M66" s="18">
        <f t="shared" ref="M66:M67" si="12">(H66+I66+J66+K66-MAX(H66:K66)-MIN(H66:K66))/2</f>
        <v>6.1999999999999993</v>
      </c>
      <c r="N66" s="47">
        <f t="shared" ref="N66:N67" si="13">M66*2</f>
        <v>12.399999999999999</v>
      </c>
      <c r="O66" s="20">
        <v>58</v>
      </c>
      <c r="P66" s="51">
        <v>0.57999999999999996</v>
      </c>
      <c r="Q66" s="13">
        <v>7.5</v>
      </c>
      <c r="R66" s="14">
        <v>7.9</v>
      </c>
      <c r="S66" s="15">
        <v>7.6</v>
      </c>
      <c r="T66" s="16">
        <v>7.5</v>
      </c>
      <c r="U66" s="18">
        <f t="shared" ref="U66:U67" si="14">(Q66+R66+S66+T66-MAX(Q66:T66)-MIN(Q66:T66))/2</f>
        <v>7.5500000000000007</v>
      </c>
      <c r="V66" s="19">
        <v>0</v>
      </c>
      <c r="W66" s="52">
        <f t="shared" ref="W66:W67" si="15">SUM(U66,N66,P66)-L66-V66</f>
        <v>20.529999999999998</v>
      </c>
      <c r="X66" s="176"/>
      <c r="Y66" s="1"/>
    </row>
    <row r="67" spans="1:27" s="113" customFormat="1" ht="21" thickBot="1">
      <c r="A67" s="156"/>
      <c r="B67" s="159" t="s">
        <v>101</v>
      </c>
      <c r="C67" s="161" t="s">
        <v>161</v>
      </c>
      <c r="D67" s="163">
        <v>2006</v>
      </c>
      <c r="E67" s="163" t="s">
        <v>60</v>
      </c>
      <c r="F67" s="163"/>
      <c r="G67" s="6" t="s">
        <v>39</v>
      </c>
      <c r="H67" s="13">
        <v>8.1999999999999993</v>
      </c>
      <c r="I67" s="14">
        <v>8.3000000000000007</v>
      </c>
      <c r="J67" s="15">
        <v>8</v>
      </c>
      <c r="K67" s="16">
        <v>8.1999999999999993</v>
      </c>
      <c r="L67" s="17">
        <v>0</v>
      </c>
      <c r="M67" s="18">
        <f t="shared" si="12"/>
        <v>8.2000000000000011</v>
      </c>
      <c r="N67" s="47">
        <f t="shared" si="13"/>
        <v>16.400000000000002</v>
      </c>
      <c r="O67" s="20">
        <v>82</v>
      </c>
      <c r="P67" s="51">
        <v>0.82</v>
      </c>
      <c r="Q67" s="13">
        <v>8.5</v>
      </c>
      <c r="R67" s="14">
        <v>8.5</v>
      </c>
      <c r="S67" s="15">
        <v>8.6999999999999993</v>
      </c>
      <c r="T67" s="16">
        <v>7.9</v>
      </c>
      <c r="U67" s="18">
        <f t="shared" si="14"/>
        <v>8.5</v>
      </c>
      <c r="V67" s="19">
        <v>0</v>
      </c>
      <c r="W67" s="52">
        <f t="shared" si="15"/>
        <v>25.720000000000002</v>
      </c>
      <c r="X67" s="177"/>
      <c r="Y67" s="1"/>
    </row>
    <row r="68" spans="1:27" s="113" customFormat="1" ht="15.75" thickBot="1">
      <c r="A68" s="157"/>
      <c r="B68" s="178"/>
      <c r="C68" s="179"/>
      <c r="D68" s="168"/>
      <c r="E68" s="168"/>
      <c r="F68" s="174"/>
      <c r="G68" s="195" t="s">
        <v>36</v>
      </c>
      <c r="H68" s="196"/>
      <c r="I68" s="196"/>
      <c r="J68" s="196"/>
      <c r="K68" s="196"/>
      <c r="L68" s="197"/>
      <c r="M68" s="25">
        <f>SUM(M65:M67)-L65-L66-L67</f>
        <v>23.1</v>
      </c>
      <c r="N68" s="26"/>
      <c r="O68" s="198" t="s">
        <v>40</v>
      </c>
      <c r="P68" s="199"/>
      <c r="Q68" s="199"/>
      <c r="R68" s="199"/>
      <c r="S68" s="199"/>
      <c r="T68" s="199"/>
      <c r="U68" s="199"/>
      <c r="V68" s="200"/>
      <c r="W68" s="45">
        <f>SUM(W65:W67)</f>
        <v>72.599999999999994</v>
      </c>
      <c r="X68" s="27">
        <f>M68</f>
        <v>23.1</v>
      </c>
      <c r="Y68" s="1"/>
    </row>
    <row r="69" spans="1:27" ht="20.100000000000001" customHeight="1" thickBot="1">
      <c r="A69" s="212" t="s">
        <v>50</v>
      </c>
      <c r="B69" s="213"/>
      <c r="C69" s="213"/>
      <c r="D69" s="213"/>
      <c r="E69" s="213"/>
      <c r="F69" s="213"/>
      <c r="G69" s="213"/>
      <c r="H69" s="213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4"/>
      <c r="Y69" s="2"/>
      <c r="Z69" s="2"/>
      <c r="AA69" s="2"/>
    </row>
    <row r="70" spans="1:27" ht="15.75" customHeight="1" thickBot="1">
      <c r="A70" s="209" t="s">
        <v>0</v>
      </c>
      <c r="B70" s="10" t="s">
        <v>2</v>
      </c>
      <c r="C70" s="209" t="s">
        <v>1</v>
      </c>
      <c r="D70" s="166" t="s">
        <v>28</v>
      </c>
      <c r="E70" s="205" t="s">
        <v>27</v>
      </c>
      <c r="F70" s="221" t="s">
        <v>17</v>
      </c>
      <c r="G70" s="211" t="s">
        <v>3</v>
      </c>
      <c r="H70" s="202" t="s">
        <v>37</v>
      </c>
      <c r="I70" s="203"/>
      <c r="J70" s="203"/>
      <c r="K70" s="204"/>
      <c r="L70" s="201" t="s">
        <v>32</v>
      </c>
      <c r="M70" s="201" t="s">
        <v>33</v>
      </c>
      <c r="N70" s="201" t="s">
        <v>34</v>
      </c>
      <c r="O70" s="222" t="s">
        <v>26</v>
      </c>
      <c r="P70" s="205" t="s">
        <v>31</v>
      </c>
      <c r="Q70" s="202" t="s">
        <v>38</v>
      </c>
      <c r="R70" s="203"/>
      <c r="S70" s="203"/>
      <c r="T70" s="204"/>
      <c r="U70" s="201" t="s">
        <v>30</v>
      </c>
      <c r="V70" s="201" t="s">
        <v>29</v>
      </c>
      <c r="W70" s="201" t="s">
        <v>35</v>
      </c>
      <c r="X70" s="201" t="s">
        <v>42</v>
      </c>
    </row>
    <row r="71" spans="1:27" ht="15.75" thickBot="1">
      <c r="A71" s="210"/>
      <c r="B71" s="37" t="s">
        <v>16</v>
      </c>
      <c r="C71" s="226"/>
      <c r="D71" s="167"/>
      <c r="E71" s="181"/>
      <c r="F71" s="183"/>
      <c r="G71" s="185"/>
      <c r="H71" s="110" t="s">
        <v>19</v>
      </c>
      <c r="I71" s="110" t="s">
        <v>20</v>
      </c>
      <c r="J71" s="110" t="s">
        <v>21</v>
      </c>
      <c r="K71" s="110" t="s">
        <v>22</v>
      </c>
      <c r="L71" s="173" t="s">
        <v>11</v>
      </c>
      <c r="M71" s="173" t="s">
        <v>23</v>
      </c>
      <c r="N71" s="173" t="s">
        <v>24</v>
      </c>
      <c r="O71" s="187"/>
      <c r="P71" s="181" t="s">
        <v>25</v>
      </c>
      <c r="Q71" s="110" t="s">
        <v>5</v>
      </c>
      <c r="R71" s="110" t="s">
        <v>6</v>
      </c>
      <c r="S71" s="110" t="s">
        <v>7</v>
      </c>
      <c r="T71" s="110" t="s">
        <v>8</v>
      </c>
      <c r="U71" s="173" t="s">
        <v>10</v>
      </c>
      <c r="V71" s="173" t="s">
        <v>9</v>
      </c>
      <c r="W71" s="173" t="s">
        <v>12</v>
      </c>
      <c r="X71" s="173" t="s">
        <v>15</v>
      </c>
    </row>
    <row r="72" spans="1:27" s="113" customFormat="1" ht="15.75" thickBot="1">
      <c r="A72" s="155">
        <v>1</v>
      </c>
      <c r="B72" s="158" t="s">
        <v>118</v>
      </c>
      <c r="C72" s="160" t="s">
        <v>226</v>
      </c>
      <c r="D72" s="162">
        <v>2002</v>
      </c>
      <c r="E72" s="162" t="s">
        <v>60</v>
      </c>
      <c r="F72" s="158" t="s">
        <v>236</v>
      </c>
      <c r="G72" s="3" t="s">
        <v>4</v>
      </c>
      <c r="H72" s="13">
        <v>9.3000000000000007</v>
      </c>
      <c r="I72" s="14">
        <v>9.1</v>
      </c>
      <c r="J72" s="15">
        <v>9.1999999999999993</v>
      </c>
      <c r="K72" s="16">
        <v>9.4</v>
      </c>
      <c r="L72" s="17">
        <v>0</v>
      </c>
      <c r="M72" s="18">
        <f>(H72+I72+J72+K72-MAX(H72:K72)-MIN(H72:K72))/2</f>
        <v>9.25</v>
      </c>
      <c r="N72" s="47">
        <f>M72*2</f>
        <v>18.5</v>
      </c>
      <c r="O72" s="20">
        <v>0.5</v>
      </c>
      <c r="P72" s="56">
        <v>0.5</v>
      </c>
      <c r="Q72" s="13">
        <v>9</v>
      </c>
      <c r="R72" s="14">
        <v>8.9</v>
      </c>
      <c r="S72" s="15">
        <v>9.1999999999999993</v>
      </c>
      <c r="T72" s="16">
        <v>9</v>
      </c>
      <c r="U72" s="18">
        <f>(Q72+R72+S72+T72-MAX(Q72:T72)-MIN(Q72:T72))/2</f>
        <v>8.9999999999999964</v>
      </c>
      <c r="V72" s="16">
        <v>0.3</v>
      </c>
      <c r="W72" s="52">
        <f>SUM(U72,N72,P72)-L72-V72</f>
        <v>27.699999999999996</v>
      </c>
      <c r="X72" s="175" t="s">
        <v>66</v>
      </c>
      <c r="Y72" s="1"/>
    </row>
    <row r="73" spans="1:27" s="113" customFormat="1" ht="15.75" thickBot="1">
      <c r="A73" s="156"/>
      <c r="B73" s="159"/>
      <c r="C73" s="161"/>
      <c r="D73" s="163"/>
      <c r="E73" s="163"/>
      <c r="F73" s="163"/>
      <c r="G73" s="4" t="s">
        <v>18</v>
      </c>
      <c r="H73" s="13">
        <v>9.1999999999999993</v>
      </c>
      <c r="I73" s="14">
        <v>9</v>
      </c>
      <c r="J73" s="15">
        <v>8.9</v>
      </c>
      <c r="K73" s="16">
        <v>9.3000000000000007</v>
      </c>
      <c r="L73" s="17">
        <v>0</v>
      </c>
      <c r="M73" s="18">
        <f t="shared" ref="M73:M74" si="16">(H73+I73+J73+K73-MAX(H73:K73)-MIN(H73:K73))/2</f>
        <v>9.1000000000000014</v>
      </c>
      <c r="N73" s="47">
        <f t="shared" ref="N73:N74" si="17">M73*2</f>
        <v>18.200000000000003</v>
      </c>
      <c r="O73" s="20">
        <v>0.4</v>
      </c>
      <c r="P73" s="56">
        <v>0.4</v>
      </c>
      <c r="Q73" s="13">
        <v>9.1999999999999993</v>
      </c>
      <c r="R73" s="14">
        <v>9.1999999999999993</v>
      </c>
      <c r="S73" s="15">
        <v>9</v>
      </c>
      <c r="T73" s="16">
        <v>9</v>
      </c>
      <c r="U73" s="18">
        <f t="shared" ref="U73:U74" si="18">(Q73+R73+S73+T73-MAX(Q73:T73)-MIN(Q73:T73))/2</f>
        <v>9.1</v>
      </c>
      <c r="V73" s="16">
        <v>0.3</v>
      </c>
      <c r="W73" s="52">
        <f>SUM(U73,N73,P73)-L73-V73</f>
        <v>27.400000000000002</v>
      </c>
      <c r="X73" s="176"/>
      <c r="Y73" s="1"/>
    </row>
    <row r="74" spans="1:27" s="113" customFormat="1" ht="20.25" thickBot="1">
      <c r="A74" s="156"/>
      <c r="B74" s="159" t="s">
        <v>119</v>
      </c>
      <c r="C74" s="161" t="s">
        <v>227</v>
      </c>
      <c r="D74" s="163">
        <v>2007</v>
      </c>
      <c r="E74" s="163" t="s">
        <v>102</v>
      </c>
      <c r="F74" s="163"/>
      <c r="G74" s="46" t="s">
        <v>39</v>
      </c>
      <c r="H74" s="13">
        <v>9.4</v>
      </c>
      <c r="I74" s="14">
        <v>9.1</v>
      </c>
      <c r="J74" s="15">
        <v>9.3000000000000007</v>
      </c>
      <c r="K74" s="16">
        <v>9.4</v>
      </c>
      <c r="L74" s="17">
        <v>0</v>
      </c>
      <c r="M74" s="18">
        <f t="shared" si="16"/>
        <v>9.3500000000000014</v>
      </c>
      <c r="N74" s="47">
        <f t="shared" si="17"/>
        <v>18.700000000000003</v>
      </c>
      <c r="O74" s="20">
        <v>0.5</v>
      </c>
      <c r="P74" s="56">
        <v>0.5</v>
      </c>
      <c r="Q74" s="13">
        <v>9.1999999999999993</v>
      </c>
      <c r="R74" s="14">
        <v>9.1999999999999993</v>
      </c>
      <c r="S74" s="15">
        <v>9.3000000000000007</v>
      </c>
      <c r="T74" s="16">
        <v>9.1999999999999993</v>
      </c>
      <c r="U74" s="18">
        <f t="shared" si="18"/>
        <v>9.1999999999999993</v>
      </c>
      <c r="V74" s="16">
        <v>0.3</v>
      </c>
      <c r="W74" s="52">
        <f t="shared" ref="W74" si="19">SUM(U74,N74,P74)-L74-V74</f>
        <v>28.1</v>
      </c>
      <c r="X74" s="177"/>
      <c r="Y74" s="1"/>
    </row>
    <row r="75" spans="1:27" s="113" customFormat="1" ht="15.75" thickBot="1">
      <c r="A75" s="157"/>
      <c r="B75" s="178"/>
      <c r="C75" s="179"/>
      <c r="D75" s="174"/>
      <c r="E75" s="168"/>
      <c r="F75" s="174"/>
      <c r="G75" s="195" t="s">
        <v>36</v>
      </c>
      <c r="H75" s="196"/>
      <c r="I75" s="196"/>
      <c r="J75" s="196"/>
      <c r="K75" s="196"/>
      <c r="L75" s="197"/>
      <c r="M75" s="25">
        <f>SUM(M72:M74)-L72-L73-L74</f>
        <v>27.700000000000003</v>
      </c>
      <c r="N75" s="26"/>
      <c r="O75" s="198" t="s">
        <v>40</v>
      </c>
      <c r="P75" s="199"/>
      <c r="Q75" s="199"/>
      <c r="R75" s="199"/>
      <c r="S75" s="199"/>
      <c r="T75" s="199"/>
      <c r="U75" s="199"/>
      <c r="V75" s="200"/>
      <c r="W75" s="45">
        <f>SUM(W72:W74)</f>
        <v>83.199999999999989</v>
      </c>
      <c r="X75" s="27">
        <f>M75</f>
        <v>27.700000000000003</v>
      </c>
      <c r="Y75" s="1"/>
    </row>
    <row r="76" spans="1:27" s="113" customFormat="1" ht="15.75" customHeight="1" thickBot="1">
      <c r="A76" s="155">
        <v>2</v>
      </c>
      <c r="B76" s="158" t="s">
        <v>118</v>
      </c>
      <c r="C76" s="160" t="s">
        <v>122</v>
      </c>
      <c r="D76" s="162">
        <v>2006</v>
      </c>
      <c r="E76" s="162" t="s">
        <v>102</v>
      </c>
      <c r="F76" s="158" t="s">
        <v>124</v>
      </c>
      <c r="G76" s="3" t="s">
        <v>4</v>
      </c>
      <c r="H76" s="13">
        <v>8.8000000000000007</v>
      </c>
      <c r="I76" s="14">
        <v>9</v>
      </c>
      <c r="J76" s="15">
        <v>8.8000000000000007</v>
      </c>
      <c r="K76" s="16">
        <v>9</v>
      </c>
      <c r="L76" s="17">
        <v>0</v>
      </c>
      <c r="M76" s="18">
        <f>(H76+I76+J76+K76-MAX(H76:K76)-MIN(H76:K76))/2</f>
        <v>8.9</v>
      </c>
      <c r="N76" s="47">
        <f>M76*2</f>
        <v>17.8</v>
      </c>
      <c r="O76" s="20">
        <v>0.5</v>
      </c>
      <c r="P76" s="56">
        <v>0.5</v>
      </c>
      <c r="Q76" s="13">
        <v>8.6</v>
      </c>
      <c r="R76" s="14">
        <v>8.9</v>
      </c>
      <c r="S76" s="15">
        <v>8.5</v>
      </c>
      <c r="T76" s="16">
        <v>8.8000000000000007</v>
      </c>
      <c r="U76" s="18">
        <f>(Q76+R76+S76+T76-MAX(Q76:T76)-MIN(Q76:T76))/2</f>
        <v>8.6999999999999993</v>
      </c>
      <c r="V76" s="16">
        <v>0.1</v>
      </c>
      <c r="W76" s="52">
        <f>SUM(U76,N76,P76)-L76-V76</f>
        <v>26.9</v>
      </c>
      <c r="X76" s="175" t="s">
        <v>66</v>
      </c>
      <c r="Y76" s="1"/>
    </row>
    <row r="77" spans="1:27" s="113" customFormat="1" ht="15.75" thickBot="1">
      <c r="A77" s="156"/>
      <c r="B77" s="159"/>
      <c r="C77" s="161"/>
      <c r="D77" s="163"/>
      <c r="E77" s="163"/>
      <c r="F77" s="163"/>
      <c r="G77" s="4" t="s">
        <v>18</v>
      </c>
      <c r="H77" s="13">
        <v>8.5</v>
      </c>
      <c r="I77" s="14">
        <v>8.3000000000000007</v>
      </c>
      <c r="J77" s="15">
        <v>8.5</v>
      </c>
      <c r="K77" s="16">
        <v>8.6999999999999993</v>
      </c>
      <c r="L77" s="17">
        <v>0</v>
      </c>
      <c r="M77" s="18">
        <f t="shared" ref="M77:M78" si="20">(H77+I77+J77+K77-MAX(H77:K77)-MIN(H77:K77))/2</f>
        <v>8.5</v>
      </c>
      <c r="N77" s="47">
        <f t="shared" ref="N77:N78" si="21">M77*2</f>
        <v>17</v>
      </c>
      <c r="O77" s="20">
        <v>0.4</v>
      </c>
      <c r="P77" s="56">
        <v>0.5</v>
      </c>
      <c r="Q77" s="13">
        <v>8.8000000000000007</v>
      </c>
      <c r="R77" s="14">
        <v>9.1</v>
      </c>
      <c r="S77" s="15">
        <v>8.6999999999999993</v>
      </c>
      <c r="T77" s="16">
        <v>8.8000000000000007</v>
      </c>
      <c r="U77" s="18">
        <f t="shared" ref="U77:U78" si="22">(Q77+R77+S77+T77-MAX(Q77:T77)-MIN(Q77:T77))/2</f>
        <v>8.7999999999999989</v>
      </c>
      <c r="V77" s="16">
        <v>0.1</v>
      </c>
      <c r="W77" s="52">
        <f>SUM(U77,N77,P77)-L77-V77</f>
        <v>26.199999999999996</v>
      </c>
      <c r="X77" s="176"/>
      <c r="Y77" s="1"/>
    </row>
    <row r="78" spans="1:27" s="113" customFormat="1" ht="20.25" customHeight="1" thickBot="1">
      <c r="A78" s="156"/>
      <c r="B78" s="159" t="s">
        <v>119</v>
      </c>
      <c r="C78" s="161" t="s">
        <v>123</v>
      </c>
      <c r="D78" s="163">
        <v>2003</v>
      </c>
      <c r="E78" s="163" t="s">
        <v>102</v>
      </c>
      <c r="F78" s="163"/>
      <c r="G78" s="46" t="s">
        <v>39</v>
      </c>
      <c r="H78" s="13">
        <v>9</v>
      </c>
      <c r="I78" s="14">
        <v>8.9</v>
      </c>
      <c r="J78" s="15">
        <v>8.6999999999999993</v>
      </c>
      <c r="K78" s="16">
        <v>8.9</v>
      </c>
      <c r="L78" s="17">
        <v>0</v>
      </c>
      <c r="M78" s="18">
        <f t="shared" si="20"/>
        <v>8.9</v>
      </c>
      <c r="N78" s="47">
        <f t="shared" si="21"/>
        <v>17.8</v>
      </c>
      <c r="O78" s="20">
        <v>0.5</v>
      </c>
      <c r="P78" s="56">
        <v>0.5</v>
      </c>
      <c r="Q78" s="13">
        <v>8.6999999999999993</v>
      </c>
      <c r="R78" s="14">
        <v>8.6</v>
      </c>
      <c r="S78" s="15">
        <v>8.8000000000000007</v>
      </c>
      <c r="T78" s="16">
        <v>8.8000000000000007</v>
      </c>
      <c r="U78" s="18">
        <f t="shared" si="22"/>
        <v>8.75</v>
      </c>
      <c r="V78" s="16">
        <v>0.1</v>
      </c>
      <c r="W78" s="52">
        <f t="shared" ref="W78" si="23">SUM(U78,N78,P78)-L78-V78</f>
        <v>26.95</v>
      </c>
      <c r="X78" s="177"/>
      <c r="Y78" s="1"/>
    </row>
    <row r="79" spans="1:27" s="113" customFormat="1" ht="15.75" thickBot="1">
      <c r="A79" s="157"/>
      <c r="B79" s="178"/>
      <c r="C79" s="179"/>
      <c r="D79" s="174"/>
      <c r="E79" s="168"/>
      <c r="F79" s="174"/>
      <c r="G79" s="195" t="s">
        <v>36</v>
      </c>
      <c r="H79" s="196"/>
      <c r="I79" s="196"/>
      <c r="J79" s="196"/>
      <c r="K79" s="196"/>
      <c r="L79" s="197"/>
      <c r="M79" s="25">
        <f>SUM(M76:M78)-L76-L77-L78</f>
        <v>26.299999999999997</v>
      </c>
      <c r="N79" s="26"/>
      <c r="O79" s="198" t="s">
        <v>40</v>
      </c>
      <c r="P79" s="199"/>
      <c r="Q79" s="199"/>
      <c r="R79" s="199"/>
      <c r="S79" s="199"/>
      <c r="T79" s="199"/>
      <c r="U79" s="199"/>
      <c r="V79" s="200"/>
      <c r="W79" s="45">
        <f>SUM(W76:W78)</f>
        <v>80.05</v>
      </c>
      <c r="X79" s="27">
        <f>M79</f>
        <v>26.299999999999997</v>
      </c>
      <c r="Y79" s="1"/>
    </row>
    <row r="80" spans="1:27" s="113" customFormat="1" ht="15.75" customHeight="1" thickBot="1">
      <c r="A80" s="155">
        <v>3</v>
      </c>
      <c r="B80" s="158" t="s">
        <v>100</v>
      </c>
      <c r="C80" s="160" t="s">
        <v>178</v>
      </c>
      <c r="D80" s="162">
        <v>2007</v>
      </c>
      <c r="E80" s="162" t="s">
        <v>60</v>
      </c>
      <c r="F80" s="158" t="s">
        <v>180</v>
      </c>
      <c r="G80" s="3" t="s">
        <v>4</v>
      </c>
      <c r="H80" s="13">
        <v>8.8000000000000007</v>
      </c>
      <c r="I80" s="14">
        <v>8.6999999999999993</v>
      </c>
      <c r="J80" s="15">
        <v>8.9</v>
      </c>
      <c r="K80" s="16">
        <v>8.4</v>
      </c>
      <c r="L80" s="17">
        <v>0</v>
      </c>
      <c r="M80" s="18">
        <f t="shared" ref="M80:M81" si="24">(H80+I80+J80+K80-MAX(H80:K80)-MIN(H80:K80))/2</f>
        <v>8.75</v>
      </c>
      <c r="N80" s="47">
        <f t="shared" ref="N80:N82" si="25">M80*2</f>
        <v>17.5</v>
      </c>
      <c r="O80" s="20">
        <v>0.5</v>
      </c>
      <c r="P80" s="56">
        <v>0.5</v>
      </c>
      <c r="Q80" s="13">
        <v>8.6999999999999993</v>
      </c>
      <c r="R80" s="14">
        <v>8.6999999999999993</v>
      </c>
      <c r="S80" s="15">
        <v>8.8000000000000007</v>
      </c>
      <c r="T80" s="16">
        <v>8.5</v>
      </c>
      <c r="U80" s="18">
        <f t="shared" ref="U80:U81" si="26">(Q80+R80+S80+T80-MAX(Q80:T80)-MIN(Q80:T80))/2</f>
        <v>8.7000000000000011</v>
      </c>
      <c r="V80" s="16">
        <v>0.6</v>
      </c>
      <c r="W80" s="52">
        <f>SUM(U80,N80,P80)-L80-V80</f>
        <v>26.1</v>
      </c>
      <c r="X80" s="175" t="s">
        <v>66</v>
      </c>
      <c r="Y80" s="1"/>
    </row>
    <row r="81" spans="1:25" s="113" customFormat="1" ht="15.75" thickBot="1">
      <c r="A81" s="156"/>
      <c r="B81" s="159"/>
      <c r="C81" s="161"/>
      <c r="D81" s="163"/>
      <c r="E81" s="163"/>
      <c r="F81" s="163"/>
      <c r="G81" s="4" t="s">
        <v>18</v>
      </c>
      <c r="H81" s="13">
        <v>8</v>
      </c>
      <c r="I81" s="14">
        <v>8.6999999999999993</v>
      </c>
      <c r="J81" s="15">
        <v>8.1999999999999993</v>
      </c>
      <c r="K81" s="16">
        <v>8.4</v>
      </c>
      <c r="L81" s="17">
        <v>0</v>
      </c>
      <c r="M81" s="18">
        <f t="shared" si="24"/>
        <v>8.2999999999999989</v>
      </c>
      <c r="N81" s="47">
        <f t="shared" si="25"/>
        <v>16.599999999999998</v>
      </c>
      <c r="O81" s="20">
        <v>0.5</v>
      </c>
      <c r="P81" s="56">
        <v>0.5</v>
      </c>
      <c r="Q81" s="13">
        <v>8.1999999999999993</v>
      </c>
      <c r="R81" s="14">
        <v>8.1999999999999993</v>
      </c>
      <c r="S81" s="15">
        <v>8.1</v>
      </c>
      <c r="T81" s="16">
        <v>8.5</v>
      </c>
      <c r="U81" s="18">
        <f t="shared" si="26"/>
        <v>8.1999999999999993</v>
      </c>
      <c r="V81" s="16">
        <v>0.3</v>
      </c>
      <c r="W81" s="52">
        <f t="shared" ref="W81:W82" si="27">SUM(U81,N81,P81)-L81-V81</f>
        <v>24.999999999999996</v>
      </c>
      <c r="X81" s="176"/>
      <c r="Y81" s="1"/>
    </row>
    <row r="82" spans="1:25" s="113" customFormat="1" ht="20.25" thickBot="1">
      <c r="A82" s="156"/>
      <c r="B82" s="159" t="s">
        <v>101</v>
      </c>
      <c r="C82" s="161" t="s">
        <v>179</v>
      </c>
      <c r="D82" s="163">
        <v>2003</v>
      </c>
      <c r="E82" s="163" t="s">
        <v>102</v>
      </c>
      <c r="F82" s="163"/>
      <c r="G82" s="46" t="s">
        <v>39</v>
      </c>
      <c r="H82" s="13">
        <v>8.8000000000000007</v>
      </c>
      <c r="I82" s="14">
        <v>8.8000000000000007</v>
      </c>
      <c r="J82" s="15">
        <v>9.1</v>
      </c>
      <c r="K82" s="16">
        <v>8.5</v>
      </c>
      <c r="L82" s="17">
        <v>0</v>
      </c>
      <c r="M82" s="18">
        <f t="shared" ref="M82" si="28">(H82+I82+J82+K82-MAX(H82:K82)-MIN(H82:K82))/2</f>
        <v>8.8000000000000007</v>
      </c>
      <c r="N82" s="47">
        <f t="shared" si="25"/>
        <v>17.600000000000001</v>
      </c>
      <c r="O82" s="20">
        <v>0.5</v>
      </c>
      <c r="P82" s="56">
        <v>0.5</v>
      </c>
      <c r="Q82" s="13">
        <v>8.8000000000000007</v>
      </c>
      <c r="R82" s="14">
        <v>8.6999999999999993</v>
      </c>
      <c r="S82" s="15">
        <v>8.9</v>
      </c>
      <c r="T82" s="16">
        <v>8.6</v>
      </c>
      <c r="U82" s="18">
        <f t="shared" ref="U82" si="29">(Q82+R82+S82+T82-MAX(Q82:T82)-MIN(Q82:T82))/2</f>
        <v>8.75</v>
      </c>
      <c r="V82" s="16">
        <v>0.3</v>
      </c>
      <c r="W82" s="52">
        <f t="shared" si="27"/>
        <v>26.55</v>
      </c>
      <c r="X82" s="177"/>
      <c r="Y82" s="1"/>
    </row>
    <row r="83" spans="1:25" s="113" customFormat="1" ht="15.75" thickBot="1">
      <c r="A83" s="157"/>
      <c r="B83" s="178"/>
      <c r="C83" s="179"/>
      <c r="D83" s="168"/>
      <c r="E83" s="168"/>
      <c r="F83" s="174"/>
      <c r="G83" s="195" t="s">
        <v>36</v>
      </c>
      <c r="H83" s="196"/>
      <c r="I83" s="196"/>
      <c r="J83" s="196"/>
      <c r="K83" s="196"/>
      <c r="L83" s="197"/>
      <c r="M83" s="25">
        <f>SUM(M80:M82)-L80-L81-L82</f>
        <v>25.849999999999998</v>
      </c>
      <c r="N83" s="26"/>
      <c r="O83" s="198" t="s">
        <v>40</v>
      </c>
      <c r="P83" s="199"/>
      <c r="Q83" s="199"/>
      <c r="R83" s="199"/>
      <c r="S83" s="199"/>
      <c r="T83" s="199"/>
      <c r="U83" s="199"/>
      <c r="V83" s="200"/>
      <c r="W83" s="45">
        <f>SUM(W80:W82)</f>
        <v>77.649999999999991</v>
      </c>
      <c r="X83" s="27">
        <f>M83</f>
        <v>25.849999999999998</v>
      </c>
      <c r="Y83" s="1"/>
    </row>
    <row r="84" spans="1:25" s="113" customFormat="1" ht="15.75" thickBot="1">
      <c r="A84" s="155">
        <v>4</v>
      </c>
      <c r="B84" s="158" t="s">
        <v>100</v>
      </c>
      <c r="C84" s="160" t="s">
        <v>191</v>
      </c>
      <c r="D84" s="162">
        <v>2006</v>
      </c>
      <c r="E84" s="162" t="s">
        <v>60</v>
      </c>
      <c r="F84" s="158" t="s">
        <v>194</v>
      </c>
      <c r="G84" s="3" t="s">
        <v>4</v>
      </c>
      <c r="H84" s="13">
        <v>9</v>
      </c>
      <c r="I84" s="14">
        <v>8.8000000000000007</v>
      </c>
      <c r="J84" s="15">
        <v>8.6</v>
      </c>
      <c r="K84" s="16">
        <v>8.6</v>
      </c>
      <c r="L84" s="17">
        <v>0</v>
      </c>
      <c r="M84" s="18">
        <f>(H84+I84+J84+K84-MAX(H84:K84)-MIN(H84:K84))/2</f>
        <v>8.6999999999999993</v>
      </c>
      <c r="N84" s="47">
        <f>M84*2</f>
        <v>17.399999999999999</v>
      </c>
      <c r="O84" s="20">
        <v>0.5</v>
      </c>
      <c r="P84" s="56">
        <v>0.5</v>
      </c>
      <c r="Q84" s="13">
        <v>8.6999999999999993</v>
      </c>
      <c r="R84" s="14">
        <v>8.4</v>
      </c>
      <c r="S84" s="15">
        <v>8.6</v>
      </c>
      <c r="T84" s="16">
        <v>8.4</v>
      </c>
      <c r="U84" s="18">
        <f>(Q84+R84+S84+T84-MAX(Q84:T84)-MIN(Q84:T84))/2</f>
        <v>8.5</v>
      </c>
      <c r="V84" s="16">
        <v>0.3</v>
      </c>
      <c r="W84" s="52">
        <f>SUM(U84,N84,P84)-L84-V84</f>
        <v>26.099999999999998</v>
      </c>
      <c r="X84" s="175" t="s">
        <v>66</v>
      </c>
      <c r="Y84" s="1"/>
    </row>
    <row r="85" spans="1:25" s="113" customFormat="1" ht="15.75" thickBot="1">
      <c r="A85" s="156"/>
      <c r="B85" s="159"/>
      <c r="C85" s="161"/>
      <c r="D85" s="163"/>
      <c r="E85" s="163"/>
      <c r="F85" s="163"/>
      <c r="G85" s="4" t="s">
        <v>18</v>
      </c>
      <c r="H85" s="13">
        <v>8.4</v>
      </c>
      <c r="I85" s="14">
        <v>8.1</v>
      </c>
      <c r="J85" s="15">
        <v>8</v>
      </c>
      <c r="K85" s="16">
        <v>8.4</v>
      </c>
      <c r="L85" s="17">
        <v>0</v>
      </c>
      <c r="M85" s="18">
        <f t="shared" ref="M85:M86" si="30">(H85+I85+J85+K85-MAX(H85:K85)-MIN(H85:K85))/2</f>
        <v>8.25</v>
      </c>
      <c r="N85" s="47">
        <f t="shared" ref="N85:N86" si="31">M85*2</f>
        <v>16.5</v>
      </c>
      <c r="O85" s="20">
        <v>0.4</v>
      </c>
      <c r="P85" s="56">
        <v>0.4</v>
      </c>
      <c r="Q85" s="13">
        <v>8.1999999999999993</v>
      </c>
      <c r="R85" s="14">
        <v>8.6999999999999993</v>
      </c>
      <c r="S85" s="15">
        <v>8.5</v>
      </c>
      <c r="T85" s="16">
        <v>8.1999999999999993</v>
      </c>
      <c r="U85" s="18">
        <f t="shared" ref="U85:U86" si="32">(Q85+R85+S85+T85-MAX(Q85:T85)-MIN(Q85:T85))/2</f>
        <v>8.3499999999999979</v>
      </c>
      <c r="V85" s="16">
        <v>0.3</v>
      </c>
      <c r="W85" s="52">
        <f>SUM(U85,N85,P85)-L85-V85</f>
        <v>24.949999999999996</v>
      </c>
      <c r="X85" s="176"/>
      <c r="Y85" s="1"/>
    </row>
    <row r="86" spans="1:25" s="113" customFormat="1" ht="20.25" thickBot="1">
      <c r="A86" s="156"/>
      <c r="B86" s="159" t="s">
        <v>101</v>
      </c>
      <c r="C86" s="161" t="s">
        <v>192</v>
      </c>
      <c r="D86" s="163">
        <v>2003</v>
      </c>
      <c r="E86" s="163" t="s">
        <v>193</v>
      </c>
      <c r="F86" s="163"/>
      <c r="G86" s="46" t="s">
        <v>39</v>
      </c>
      <c r="H86" s="13">
        <v>8.5</v>
      </c>
      <c r="I86" s="14">
        <v>8.6</v>
      </c>
      <c r="J86" s="15">
        <v>8.5</v>
      </c>
      <c r="K86" s="16">
        <v>8.3000000000000007</v>
      </c>
      <c r="L86" s="17">
        <v>0</v>
      </c>
      <c r="M86" s="18">
        <f t="shared" si="30"/>
        <v>8.5000000000000018</v>
      </c>
      <c r="N86" s="47">
        <f t="shared" si="31"/>
        <v>17.000000000000004</v>
      </c>
      <c r="O86" s="20">
        <v>0.5</v>
      </c>
      <c r="P86" s="56">
        <v>0.5</v>
      </c>
      <c r="Q86" s="13">
        <v>9</v>
      </c>
      <c r="R86" s="14">
        <v>8.6999999999999993</v>
      </c>
      <c r="S86" s="15">
        <v>9</v>
      </c>
      <c r="T86" s="16">
        <v>8.5</v>
      </c>
      <c r="U86" s="18">
        <f t="shared" si="32"/>
        <v>8.8500000000000014</v>
      </c>
      <c r="V86" s="16">
        <v>0.6</v>
      </c>
      <c r="W86" s="52">
        <f t="shared" ref="W86" si="33">SUM(U86,N86,P86)-L86-V86</f>
        <v>25.750000000000004</v>
      </c>
      <c r="X86" s="177"/>
      <c r="Y86" s="1"/>
    </row>
    <row r="87" spans="1:25" s="113" customFormat="1" ht="15.75" thickBot="1">
      <c r="A87" s="157"/>
      <c r="B87" s="178"/>
      <c r="C87" s="179"/>
      <c r="D87" s="168"/>
      <c r="E87" s="168"/>
      <c r="F87" s="174"/>
      <c r="G87" s="195" t="s">
        <v>36</v>
      </c>
      <c r="H87" s="196"/>
      <c r="I87" s="196"/>
      <c r="J87" s="196"/>
      <c r="K87" s="196"/>
      <c r="L87" s="197"/>
      <c r="M87" s="25">
        <f>SUM(M84:M86)-L84-L85-L86</f>
        <v>25.450000000000003</v>
      </c>
      <c r="N87" s="26"/>
      <c r="O87" s="198" t="s">
        <v>40</v>
      </c>
      <c r="P87" s="199"/>
      <c r="Q87" s="199"/>
      <c r="R87" s="199"/>
      <c r="S87" s="199"/>
      <c r="T87" s="199"/>
      <c r="U87" s="199"/>
      <c r="V87" s="200"/>
      <c r="W87" s="45">
        <f>SUM(W84:W86)</f>
        <v>76.8</v>
      </c>
      <c r="X87" s="27">
        <f>M87</f>
        <v>25.450000000000003</v>
      </c>
      <c r="Y87" s="1"/>
    </row>
    <row r="88" spans="1:25" s="113" customFormat="1" ht="15.75" customHeight="1" thickBot="1">
      <c r="A88" s="155">
        <v>5</v>
      </c>
      <c r="B88" s="158" t="s">
        <v>103</v>
      </c>
      <c r="C88" s="160" t="s">
        <v>86</v>
      </c>
      <c r="D88" s="162">
        <v>2007</v>
      </c>
      <c r="E88" s="162" t="s">
        <v>102</v>
      </c>
      <c r="F88" s="158" t="s">
        <v>62</v>
      </c>
      <c r="G88" s="3" t="s">
        <v>4</v>
      </c>
      <c r="H88" s="13">
        <v>8.5</v>
      </c>
      <c r="I88" s="14">
        <v>8.5</v>
      </c>
      <c r="J88" s="15">
        <v>8.5</v>
      </c>
      <c r="K88" s="16">
        <v>8.6</v>
      </c>
      <c r="L88" s="17">
        <v>0</v>
      </c>
      <c r="M88" s="18">
        <f>(H88+I88+J88+K88-MAX(H88:K88)-MIN(H88:K88))/2</f>
        <v>8.5</v>
      </c>
      <c r="N88" s="47">
        <f>M88*2</f>
        <v>17</v>
      </c>
      <c r="O88" s="20">
        <v>0.5</v>
      </c>
      <c r="P88" s="56">
        <v>0.5</v>
      </c>
      <c r="Q88" s="13">
        <v>8.4</v>
      </c>
      <c r="R88" s="14">
        <v>8</v>
      </c>
      <c r="S88" s="15">
        <v>8.3000000000000007</v>
      </c>
      <c r="T88" s="16">
        <v>8.4</v>
      </c>
      <c r="U88" s="18">
        <f>(Q88+R88+S88+T88-MAX(Q88:T88)-MIN(Q88:T88))/2</f>
        <v>8.3500000000000014</v>
      </c>
      <c r="V88" s="16">
        <v>0.1</v>
      </c>
      <c r="W88" s="52">
        <f>SUM(U88,N88,P88)-L88-V88</f>
        <v>25.75</v>
      </c>
      <c r="X88" s="175" t="s">
        <v>66</v>
      </c>
      <c r="Y88" s="1"/>
    </row>
    <row r="89" spans="1:25" s="113" customFormat="1" ht="15.75" thickBot="1">
      <c r="A89" s="156"/>
      <c r="B89" s="243"/>
      <c r="C89" s="161"/>
      <c r="D89" s="163"/>
      <c r="E89" s="163"/>
      <c r="F89" s="163"/>
      <c r="G89" s="4" t="s">
        <v>18</v>
      </c>
      <c r="H89" s="13">
        <v>7.8</v>
      </c>
      <c r="I89" s="14">
        <v>8</v>
      </c>
      <c r="J89" s="15">
        <v>7.6</v>
      </c>
      <c r="K89" s="16">
        <v>7.9</v>
      </c>
      <c r="L89" s="17">
        <v>0</v>
      </c>
      <c r="M89" s="18">
        <f t="shared" ref="M89:M90" si="34">(H89+I89+J89+K89-MAX(H89:K89)-MIN(H89:K89))/2</f>
        <v>7.8499999999999988</v>
      </c>
      <c r="N89" s="47">
        <f t="shared" ref="N89:N90" si="35">M89*2</f>
        <v>15.699999999999998</v>
      </c>
      <c r="O89" s="20">
        <v>0.1</v>
      </c>
      <c r="P89" s="56">
        <v>0.1</v>
      </c>
      <c r="Q89" s="13">
        <v>8</v>
      </c>
      <c r="R89" s="14">
        <v>8</v>
      </c>
      <c r="S89" s="15">
        <v>8.3000000000000007</v>
      </c>
      <c r="T89" s="16">
        <v>8</v>
      </c>
      <c r="U89" s="18">
        <f t="shared" ref="U89:U90" si="36">(Q89+R89+S89+T89-MAX(Q89:T89)-MIN(Q89:T89))/2</f>
        <v>7.9999999999999982</v>
      </c>
      <c r="V89" s="16">
        <v>0.1</v>
      </c>
      <c r="W89" s="52">
        <f>SUM(U89,N89,P89)-L89-V89</f>
        <v>23.699999999999996</v>
      </c>
      <c r="X89" s="176"/>
      <c r="Y89" s="1"/>
    </row>
    <row r="90" spans="1:25" s="113" customFormat="1" ht="20.25" customHeight="1" thickBot="1">
      <c r="A90" s="156"/>
      <c r="B90" s="159" t="s">
        <v>63</v>
      </c>
      <c r="C90" s="161" t="s">
        <v>91</v>
      </c>
      <c r="D90" s="163">
        <v>2005</v>
      </c>
      <c r="E90" s="163" t="s">
        <v>102</v>
      </c>
      <c r="F90" s="163"/>
      <c r="G90" s="46" t="s">
        <v>39</v>
      </c>
      <c r="H90" s="13">
        <v>7.8</v>
      </c>
      <c r="I90" s="14">
        <v>7.5</v>
      </c>
      <c r="J90" s="15">
        <v>7.6</v>
      </c>
      <c r="K90" s="16">
        <v>7.3</v>
      </c>
      <c r="L90" s="17">
        <v>0</v>
      </c>
      <c r="M90" s="18">
        <f t="shared" si="34"/>
        <v>7.5499999999999989</v>
      </c>
      <c r="N90" s="47">
        <f t="shared" si="35"/>
        <v>15.099999999999998</v>
      </c>
      <c r="O90" s="20">
        <v>0.5</v>
      </c>
      <c r="P90" s="56">
        <v>0.5</v>
      </c>
      <c r="Q90" s="13">
        <v>7.8</v>
      </c>
      <c r="R90" s="14">
        <v>7.9</v>
      </c>
      <c r="S90" s="15">
        <v>8.1999999999999993</v>
      </c>
      <c r="T90" s="16">
        <v>7.5</v>
      </c>
      <c r="U90" s="18">
        <f t="shared" si="36"/>
        <v>7.85</v>
      </c>
      <c r="V90" s="16">
        <v>1</v>
      </c>
      <c r="W90" s="52">
        <f t="shared" ref="W90" si="37">SUM(U90,N90,P90)-L90-V90</f>
        <v>22.449999999999996</v>
      </c>
      <c r="X90" s="177"/>
      <c r="Y90" s="1"/>
    </row>
    <row r="91" spans="1:25" s="113" customFormat="1" ht="15.75" thickBot="1">
      <c r="A91" s="157"/>
      <c r="B91" s="242"/>
      <c r="C91" s="179"/>
      <c r="D91" s="174"/>
      <c r="E91" s="168"/>
      <c r="F91" s="174"/>
      <c r="G91" s="195" t="s">
        <v>36</v>
      </c>
      <c r="H91" s="196"/>
      <c r="I91" s="196"/>
      <c r="J91" s="196"/>
      <c r="K91" s="196"/>
      <c r="L91" s="197"/>
      <c r="M91" s="25">
        <f>SUM(M88:M90)-L88-L89-L90</f>
        <v>23.9</v>
      </c>
      <c r="N91" s="26"/>
      <c r="O91" s="198" t="s">
        <v>40</v>
      </c>
      <c r="P91" s="199"/>
      <c r="Q91" s="199"/>
      <c r="R91" s="199"/>
      <c r="S91" s="199"/>
      <c r="T91" s="199"/>
      <c r="U91" s="199"/>
      <c r="V91" s="200"/>
      <c r="W91" s="45">
        <f>SUM(W88:W90)</f>
        <v>71.899999999999991</v>
      </c>
      <c r="X91" s="27">
        <f>M91</f>
        <v>23.9</v>
      </c>
      <c r="Y91" s="1"/>
    </row>
    <row r="92" spans="1:25">
      <c r="A92" s="38"/>
      <c r="B92" s="43"/>
      <c r="C92" s="72"/>
      <c r="D92" s="57"/>
      <c r="E92" s="39"/>
      <c r="F92" s="7"/>
      <c r="G92" s="40"/>
      <c r="H92" s="40"/>
      <c r="I92" s="40"/>
      <c r="J92" s="40"/>
      <c r="K92" s="40"/>
      <c r="L92" s="40"/>
      <c r="M92" s="28"/>
      <c r="N92" s="29"/>
      <c r="O92" s="41"/>
      <c r="P92" s="41"/>
      <c r="Q92" s="41"/>
      <c r="R92" s="41"/>
      <c r="S92" s="41"/>
      <c r="T92" s="41"/>
      <c r="U92" s="41"/>
      <c r="V92" s="41"/>
      <c r="W92" s="30"/>
      <c r="X92" s="31"/>
    </row>
    <row r="93" spans="1:25">
      <c r="A93" s="38"/>
      <c r="B93" s="49"/>
      <c r="C93" s="231" t="s">
        <v>41</v>
      </c>
      <c r="D93" s="231"/>
      <c r="E93" s="231"/>
      <c r="F93" s="231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32"/>
      <c r="S93" s="5"/>
      <c r="T93" s="63" t="s">
        <v>71</v>
      </c>
      <c r="U93" s="63"/>
      <c r="V93" s="50"/>
      <c r="W93" s="30"/>
      <c r="X93" s="31"/>
    </row>
    <row r="94" spans="1:25">
      <c r="A94" s="38"/>
      <c r="B94" s="49"/>
      <c r="C94" s="105" t="s">
        <v>75</v>
      </c>
      <c r="D94" s="5"/>
      <c r="E94" s="5"/>
      <c r="F94" s="32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32"/>
      <c r="S94" s="5"/>
      <c r="T94" s="63" t="s">
        <v>45</v>
      </c>
      <c r="U94" s="63"/>
      <c r="V94" s="50"/>
      <c r="W94" s="30"/>
      <c r="X94" s="31"/>
    </row>
    <row r="95" spans="1:25" ht="15.75">
      <c r="A95" s="38"/>
      <c r="B95" s="49"/>
      <c r="C95" s="10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32"/>
      <c r="S95" s="5"/>
      <c r="T95" s="115"/>
      <c r="U95" s="115"/>
      <c r="V95" s="50"/>
      <c r="W95" s="30"/>
      <c r="X95" s="31"/>
    </row>
    <row r="96" spans="1:25">
      <c r="A96" s="38"/>
      <c r="B96" s="49"/>
      <c r="C96" s="189" t="s">
        <v>13</v>
      </c>
      <c r="D96" s="189"/>
      <c r="E96" s="189"/>
      <c r="F96" s="189"/>
      <c r="G96" s="189"/>
      <c r="H96" s="189"/>
      <c r="I96" s="5"/>
      <c r="J96" s="5"/>
      <c r="K96" s="5"/>
      <c r="L96" s="32"/>
      <c r="M96" s="5"/>
      <c r="N96" s="5"/>
      <c r="O96" s="5"/>
      <c r="P96" s="5"/>
      <c r="Q96" s="5"/>
      <c r="R96" s="5"/>
      <c r="S96" s="5"/>
      <c r="T96" s="63" t="s">
        <v>70</v>
      </c>
      <c r="U96" s="63"/>
      <c r="V96" s="50"/>
      <c r="W96" s="30"/>
      <c r="X96" s="31"/>
    </row>
    <row r="97" spans="1:24">
      <c r="A97" s="38"/>
      <c r="B97" s="49"/>
      <c r="C97" s="105" t="s">
        <v>74</v>
      </c>
      <c r="D97" s="105"/>
      <c r="E97" s="105"/>
      <c r="F97" s="5"/>
      <c r="G97" s="5"/>
      <c r="H97" s="5"/>
      <c r="I97" s="33"/>
      <c r="J97" s="5"/>
      <c r="K97" s="5"/>
      <c r="L97" s="32"/>
      <c r="M97" s="5"/>
      <c r="N97" s="5"/>
      <c r="O97" s="5"/>
      <c r="P97" s="5"/>
      <c r="Q97" s="5"/>
      <c r="R97" s="5"/>
      <c r="S97" s="5"/>
      <c r="T97" s="63" t="s">
        <v>61</v>
      </c>
      <c r="U97" s="63"/>
      <c r="V97" s="50"/>
      <c r="W97" s="30"/>
      <c r="X97" s="31"/>
    </row>
    <row r="98" spans="1:24">
      <c r="A98" s="38"/>
      <c r="B98" s="49"/>
      <c r="C98" s="32"/>
      <c r="D98" s="32"/>
      <c r="E98" s="32"/>
      <c r="F98" s="32"/>
      <c r="G98" s="32"/>
      <c r="H98" s="32"/>
      <c r="I98" s="32"/>
      <c r="J98" s="32"/>
      <c r="K98" s="32"/>
      <c r="L98" s="34"/>
      <c r="M98" s="34"/>
      <c r="N98" s="34"/>
      <c r="O98" s="34"/>
      <c r="P98" s="34"/>
      <c r="Q98" s="34"/>
      <c r="R98" s="34"/>
      <c r="S98" s="34"/>
      <c r="T98" s="63"/>
      <c r="U98" s="63"/>
      <c r="V98" s="50"/>
      <c r="W98" s="30"/>
      <c r="X98" s="31"/>
    </row>
    <row r="99" spans="1:24">
      <c r="A99" s="38"/>
      <c r="B99" s="49"/>
      <c r="C99" s="189" t="s">
        <v>14</v>
      </c>
      <c r="D99" s="189"/>
      <c r="E99" s="189"/>
      <c r="F99" s="189"/>
      <c r="G99" s="189"/>
      <c r="H99" s="189"/>
      <c r="I99" s="35"/>
      <c r="J99" s="36"/>
      <c r="K99" s="36"/>
      <c r="L99" s="36"/>
      <c r="M99" s="36"/>
      <c r="N99" s="36"/>
      <c r="O99" s="36"/>
      <c r="P99" s="36"/>
      <c r="Q99" s="32"/>
      <c r="R99" s="5"/>
      <c r="S99" s="5"/>
      <c r="T99" s="63" t="s">
        <v>72</v>
      </c>
      <c r="U99" s="63"/>
      <c r="V99" s="50"/>
      <c r="W99" s="30"/>
      <c r="X99" s="31"/>
    </row>
    <row r="100" spans="1:24">
      <c r="A100" s="38"/>
      <c r="B100" s="49"/>
      <c r="C100" s="105" t="s">
        <v>74</v>
      </c>
      <c r="D100" s="105"/>
      <c r="E100" s="105"/>
      <c r="F100" s="5"/>
      <c r="G100" s="5"/>
      <c r="H100" s="5"/>
      <c r="I100" s="35"/>
      <c r="J100" s="36"/>
      <c r="K100" s="36"/>
      <c r="L100" s="36"/>
      <c r="M100" s="36"/>
      <c r="N100" s="36"/>
      <c r="O100" s="36"/>
      <c r="P100" s="36"/>
      <c r="Q100" s="32"/>
      <c r="R100" s="5"/>
      <c r="S100" s="5"/>
      <c r="T100" s="63" t="s">
        <v>73</v>
      </c>
      <c r="U100" s="63"/>
      <c r="V100" s="50"/>
      <c r="W100" s="30"/>
      <c r="X100" s="31"/>
    </row>
    <row r="101" spans="1:24">
      <c r="A101" s="38"/>
      <c r="B101" s="43"/>
      <c r="C101" s="72"/>
      <c r="D101" s="39"/>
      <c r="E101" s="39"/>
      <c r="F101" s="7"/>
      <c r="G101" s="40"/>
      <c r="H101" s="40"/>
      <c r="I101" s="40"/>
      <c r="J101" s="40"/>
      <c r="K101" s="40"/>
      <c r="L101" s="40"/>
      <c r="M101" s="28"/>
      <c r="N101" s="29"/>
      <c r="O101" s="41"/>
      <c r="P101" s="41"/>
      <c r="Q101" s="41"/>
      <c r="R101" s="41"/>
      <c r="S101" s="41"/>
      <c r="T101" s="48"/>
      <c r="U101" s="48"/>
      <c r="V101" s="48"/>
      <c r="W101" s="30"/>
      <c r="X101" s="31"/>
    </row>
    <row r="102" spans="1:24">
      <c r="A102" s="38"/>
      <c r="B102" s="43"/>
      <c r="C102" s="72"/>
      <c r="D102" s="39"/>
      <c r="E102" s="39"/>
      <c r="F102" s="7"/>
      <c r="G102" s="40"/>
      <c r="H102" s="40"/>
      <c r="I102" s="40"/>
      <c r="J102" s="40"/>
      <c r="K102" s="40"/>
      <c r="L102" s="40"/>
      <c r="M102" s="28"/>
      <c r="N102" s="29"/>
      <c r="O102" s="41"/>
      <c r="P102" s="41"/>
      <c r="Q102" s="41"/>
      <c r="R102" s="41"/>
      <c r="S102" s="41"/>
      <c r="T102" s="48"/>
      <c r="U102" s="48"/>
      <c r="V102" s="48"/>
      <c r="W102" s="30"/>
      <c r="X102" s="31"/>
    </row>
    <row r="103" spans="1:24">
      <c r="A103" s="38"/>
      <c r="B103" s="43"/>
      <c r="C103" s="72"/>
      <c r="D103" s="39"/>
      <c r="E103" s="39"/>
      <c r="F103" s="7"/>
      <c r="G103" s="40"/>
      <c r="H103" s="40"/>
      <c r="I103" s="40"/>
      <c r="J103" s="40"/>
      <c r="K103" s="40"/>
      <c r="L103" s="40"/>
      <c r="M103" s="28"/>
      <c r="N103" s="29"/>
      <c r="O103" s="41"/>
      <c r="P103" s="41"/>
      <c r="Q103" s="41"/>
      <c r="R103" s="41"/>
      <c r="S103" s="41"/>
      <c r="T103" s="48"/>
      <c r="U103" s="48"/>
      <c r="V103" s="48"/>
      <c r="W103" s="30"/>
      <c r="X103" s="31"/>
    </row>
    <row r="104" spans="1:24">
      <c r="A104" s="38"/>
      <c r="B104" s="43"/>
      <c r="C104" s="72"/>
      <c r="D104" s="39"/>
      <c r="E104" s="39"/>
      <c r="F104" s="7"/>
      <c r="G104" s="40"/>
      <c r="H104" s="40"/>
      <c r="I104" s="40"/>
      <c r="J104" s="40"/>
      <c r="K104" s="40"/>
      <c r="L104" s="40"/>
      <c r="M104" s="28"/>
      <c r="N104" s="29"/>
      <c r="O104" s="41"/>
      <c r="P104" s="41"/>
      <c r="Q104" s="41"/>
      <c r="R104" s="41"/>
      <c r="S104" s="41"/>
      <c r="T104" s="48"/>
      <c r="U104" s="48"/>
      <c r="V104" s="48"/>
      <c r="W104" s="30"/>
      <c r="X104" s="31"/>
    </row>
    <row r="105" spans="1:24">
      <c r="A105" s="38"/>
      <c r="B105" s="43"/>
      <c r="C105" s="72"/>
      <c r="D105" s="39"/>
      <c r="E105" s="39"/>
      <c r="F105" s="7"/>
      <c r="G105" s="40"/>
      <c r="H105" s="40"/>
      <c r="I105" s="40"/>
      <c r="J105" s="40"/>
      <c r="K105" s="40"/>
      <c r="L105" s="40"/>
      <c r="M105" s="28"/>
      <c r="N105" s="29"/>
      <c r="O105" s="41"/>
      <c r="P105" s="41"/>
      <c r="Q105" s="41"/>
      <c r="R105" s="41"/>
      <c r="S105" s="41"/>
      <c r="T105" s="48"/>
      <c r="U105" s="48"/>
      <c r="V105" s="48"/>
      <c r="W105" s="30"/>
      <c r="X105" s="31"/>
    </row>
    <row r="106" spans="1:24">
      <c r="A106" s="38"/>
      <c r="B106" s="43"/>
      <c r="C106" s="72"/>
      <c r="D106" s="39"/>
      <c r="E106" s="39"/>
      <c r="F106" s="7"/>
      <c r="G106" s="40"/>
      <c r="H106" s="40"/>
      <c r="I106" s="40"/>
      <c r="J106" s="40"/>
      <c r="K106" s="40"/>
      <c r="L106" s="40"/>
      <c r="M106" s="28"/>
      <c r="N106" s="29"/>
      <c r="O106" s="41"/>
      <c r="P106" s="41"/>
      <c r="Q106" s="41"/>
      <c r="R106" s="41"/>
      <c r="S106" s="41"/>
      <c r="T106" s="48"/>
      <c r="U106" s="48"/>
      <c r="V106" s="48"/>
      <c r="W106" s="30"/>
      <c r="X106" s="31"/>
    </row>
    <row r="107" spans="1:24">
      <c r="A107" s="38"/>
      <c r="B107" s="43"/>
      <c r="C107" s="72"/>
      <c r="D107" s="39"/>
      <c r="E107" s="39"/>
      <c r="F107" s="7"/>
      <c r="G107" s="40"/>
      <c r="H107" s="40"/>
      <c r="I107" s="40"/>
      <c r="J107" s="40"/>
      <c r="K107" s="40"/>
      <c r="L107" s="40"/>
      <c r="M107" s="28"/>
      <c r="N107" s="29"/>
      <c r="O107" s="41"/>
      <c r="P107" s="41"/>
      <c r="Q107" s="41"/>
      <c r="R107" s="41"/>
      <c r="S107" s="41"/>
      <c r="T107" s="48"/>
      <c r="U107" s="48"/>
      <c r="V107" s="48"/>
      <c r="W107" s="30"/>
      <c r="X107" s="31"/>
    </row>
    <row r="108" spans="1:24">
      <c r="A108" s="38"/>
      <c r="B108" s="43"/>
      <c r="C108" s="72"/>
      <c r="D108" s="39"/>
      <c r="E108" s="39"/>
      <c r="F108" s="7"/>
      <c r="G108" s="40"/>
      <c r="H108" s="40"/>
      <c r="I108" s="40"/>
      <c r="J108" s="40"/>
      <c r="K108" s="40"/>
      <c r="L108" s="40"/>
      <c r="M108" s="28"/>
      <c r="N108" s="29"/>
      <c r="O108" s="41"/>
      <c r="P108" s="41"/>
      <c r="Q108" s="41"/>
      <c r="R108" s="41"/>
      <c r="S108" s="41"/>
      <c r="T108" s="48"/>
      <c r="U108" s="48"/>
      <c r="V108" s="48"/>
      <c r="W108" s="30"/>
      <c r="X108" s="31"/>
    </row>
    <row r="109" spans="1:24">
      <c r="A109" s="38"/>
      <c r="B109" s="43"/>
      <c r="C109" s="72"/>
      <c r="D109" s="39"/>
      <c r="E109" s="39"/>
      <c r="F109" s="7"/>
      <c r="G109" s="40"/>
      <c r="H109" s="40"/>
      <c r="I109" s="40"/>
      <c r="J109" s="40"/>
      <c r="K109" s="40"/>
      <c r="L109" s="40"/>
      <c r="M109" s="28"/>
      <c r="N109" s="29"/>
      <c r="O109" s="41"/>
      <c r="P109" s="41"/>
      <c r="Q109" s="41"/>
      <c r="R109" s="41"/>
      <c r="S109" s="41"/>
      <c r="T109" s="48"/>
      <c r="U109" s="48"/>
      <c r="V109" s="48"/>
      <c r="W109" s="30"/>
      <c r="X109" s="31"/>
    </row>
    <row r="110" spans="1:24">
      <c r="A110" s="38"/>
      <c r="B110" s="43"/>
      <c r="C110" s="72"/>
      <c r="D110" s="39"/>
      <c r="E110" s="39"/>
      <c r="F110" s="7"/>
      <c r="G110" s="40"/>
      <c r="H110" s="40"/>
      <c r="I110" s="40"/>
      <c r="J110" s="40"/>
      <c r="K110" s="40"/>
      <c r="L110" s="40"/>
      <c r="M110" s="28"/>
      <c r="N110" s="29"/>
      <c r="O110" s="41"/>
      <c r="P110" s="41"/>
      <c r="Q110" s="41"/>
      <c r="R110" s="41"/>
      <c r="S110" s="41"/>
      <c r="T110" s="48"/>
      <c r="U110" s="48"/>
      <c r="V110" s="48"/>
      <c r="W110" s="30"/>
      <c r="X110" s="31"/>
    </row>
    <row r="111" spans="1:24">
      <c r="A111" s="38"/>
      <c r="B111" s="43"/>
      <c r="C111" s="72"/>
      <c r="D111" s="39"/>
      <c r="E111" s="39"/>
      <c r="F111" s="7"/>
      <c r="G111" s="40"/>
      <c r="H111" s="40"/>
      <c r="I111" s="40"/>
      <c r="J111" s="40"/>
      <c r="K111" s="40"/>
      <c r="L111" s="40"/>
      <c r="M111" s="28"/>
      <c r="N111" s="29"/>
      <c r="O111" s="41"/>
      <c r="P111" s="41"/>
      <c r="Q111" s="41"/>
      <c r="R111" s="41"/>
      <c r="S111" s="41"/>
      <c r="T111" s="48"/>
      <c r="U111" s="48"/>
      <c r="V111" s="48"/>
      <c r="W111" s="30"/>
      <c r="X111" s="31"/>
    </row>
    <row r="112" spans="1:24">
      <c r="A112" s="38"/>
      <c r="B112" s="43"/>
      <c r="C112" s="72"/>
      <c r="D112" s="39"/>
      <c r="E112" s="39"/>
      <c r="F112" s="7"/>
      <c r="G112" s="40"/>
      <c r="H112" s="40"/>
      <c r="I112" s="40"/>
      <c r="J112" s="40"/>
      <c r="K112" s="40"/>
      <c r="L112" s="40"/>
      <c r="M112" s="28"/>
      <c r="N112" s="29"/>
      <c r="O112" s="41"/>
      <c r="P112" s="41"/>
      <c r="Q112" s="41"/>
      <c r="R112" s="41"/>
      <c r="S112" s="41"/>
      <c r="T112" s="48"/>
      <c r="U112" s="48"/>
      <c r="V112" s="48"/>
      <c r="W112" s="30"/>
      <c r="X112" s="31"/>
    </row>
    <row r="113" spans="1:24">
      <c r="A113" s="38"/>
      <c r="B113" s="43"/>
      <c r="C113" s="72"/>
      <c r="D113" s="39"/>
      <c r="E113" s="39"/>
      <c r="F113" s="7"/>
      <c r="G113" s="40"/>
      <c r="H113" s="40"/>
      <c r="I113" s="40"/>
      <c r="J113" s="40"/>
      <c r="K113" s="40"/>
      <c r="L113" s="40"/>
      <c r="M113" s="28"/>
      <c r="N113" s="29"/>
      <c r="O113" s="41"/>
      <c r="P113" s="41"/>
      <c r="Q113" s="41"/>
      <c r="R113" s="41"/>
      <c r="S113" s="41"/>
      <c r="T113" s="48"/>
      <c r="U113" s="48"/>
      <c r="V113" s="48"/>
      <c r="W113" s="30"/>
      <c r="X113" s="31"/>
    </row>
    <row r="114" spans="1:24">
      <c r="A114" s="38"/>
      <c r="B114" s="43"/>
      <c r="C114" s="72"/>
      <c r="D114" s="39"/>
      <c r="E114" s="39"/>
      <c r="F114" s="7"/>
      <c r="G114" s="40"/>
      <c r="H114" s="40"/>
      <c r="I114" s="40"/>
      <c r="J114" s="40"/>
      <c r="K114" s="40"/>
      <c r="L114" s="40"/>
      <c r="M114" s="28"/>
      <c r="N114" s="29"/>
      <c r="O114" s="41"/>
      <c r="P114" s="41"/>
      <c r="Q114" s="41"/>
      <c r="R114" s="41"/>
      <c r="S114" s="41"/>
      <c r="T114" s="48"/>
      <c r="U114" s="48"/>
      <c r="V114" s="48"/>
      <c r="W114" s="30"/>
      <c r="X114" s="31"/>
    </row>
    <row r="115" spans="1:24">
      <c r="A115" s="38"/>
      <c r="B115" s="43"/>
      <c r="C115" s="72"/>
      <c r="D115" s="39"/>
      <c r="E115" s="39"/>
      <c r="F115" s="7"/>
      <c r="G115" s="40"/>
      <c r="H115" s="40"/>
      <c r="I115" s="40"/>
      <c r="J115" s="40"/>
      <c r="K115" s="40"/>
      <c r="L115" s="40"/>
      <c r="M115" s="28"/>
      <c r="N115" s="29"/>
      <c r="O115" s="41"/>
      <c r="P115" s="41"/>
      <c r="Q115" s="41"/>
      <c r="R115" s="41"/>
      <c r="S115" s="41"/>
      <c r="T115" s="48"/>
      <c r="U115" s="48"/>
      <c r="V115" s="48"/>
      <c r="W115" s="30"/>
      <c r="X115" s="31"/>
    </row>
    <row r="116" spans="1:24">
      <c r="A116" s="38"/>
      <c r="B116" s="43"/>
      <c r="C116" s="72"/>
      <c r="D116" s="39"/>
      <c r="E116" s="39"/>
      <c r="F116" s="7"/>
      <c r="G116" s="40"/>
      <c r="H116" s="40"/>
      <c r="I116" s="40"/>
      <c r="J116" s="40"/>
      <c r="K116" s="40"/>
      <c r="L116" s="40"/>
      <c r="M116" s="28"/>
      <c r="N116" s="29"/>
      <c r="O116" s="41"/>
      <c r="P116" s="41"/>
      <c r="Q116" s="41"/>
      <c r="R116" s="41"/>
      <c r="S116" s="41"/>
      <c r="T116" s="48"/>
      <c r="U116" s="48"/>
      <c r="V116" s="48"/>
      <c r="W116" s="30"/>
      <c r="X116" s="31"/>
    </row>
    <row r="117" spans="1:24">
      <c r="A117" s="38"/>
      <c r="B117" s="43"/>
      <c r="C117" s="72"/>
      <c r="D117" s="39"/>
      <c r="E117" s="39"/>
      <c r="F117" s="7"/>
      <c r="G117" s="40"/>
      <c r="H117" s="40"/>
      <c r="I117" s="40"/>
      <c r="J117" s="40"/>
      <c r="K117" s="40"/>
      <c r="L117" s="40"/>
      <c r="M117" s="28"/>
      <c r="N117" s="29"/>
      <c r="O117" s="41"/>
      <c r="P117" s="41"/>
      <c r="Q117" s="41"/>
      <c r="R117" s="41"/>
      <c r="S117" s="41"/>
      <c r="T117" s="48"/>
      <c r="U117" s="48"/>
      <c r="V117" s="48"/>
      <c r="W117" s="30"/>
      <c r="X117" s="31"/>
    </row>
    <row r="118" spans="1:24">
      <c r="A118" s="38"/>
      <c r="B118" s="43"/>
      <c r="C118" s="72"/>
      <c r="D118" s="39"/>
      <c r="E118" s="39"/>
      <c r="F118" s="7"/>
      <c r="G118" s="40"/>
      <c r="H118" s="40"/>
      <c r="I118" s="40"/>
      <c r="J118" s="40"/>
      <c r="K118" s="40"/>
      <c r="L118" s="40"/>
      <c r="M118" s="28"/>
      <c r="N118" s="29"/>
      <c r="O118" s="41"/>
      <c r="P118" s="41"/>
      <c r="Q118" s="41"/>
      <c r="R118" s="41"/>
      <c r="S118" s="41"/>
      <c r="T118" s="48"/>
      <c r="U118" s="48"/>
      <c r="V118" s="48"/>
      <c r="W118" s="30"/>
      <c r="X118" s="31"/>
    </row>
    <row r="119" spans="1:24">
      <c r="A119" s="38"/>
      <c r="B119" s="43"/>
      <c r="C119" s="72"/>
      <c r="D119" s="39"/>
      <c r="E119" s="39"/>
      <c r="F119" s="7"/>
      <c r="G119" s="40"/>
      <c r="H119" s="40"/>
      <c r="I119" s="40"/>
      <c r="J119" s="40"/>
      <c r="K119" s="40"/>
      <c r="L119" s="40"/>
      <c r="M119" s="28"/>
      <c r="N119" s="29"/>
      <c r="O119" s="41"/>
      <c r="P119" s="41"/>
      <c r="Q119" s="41"/>
      <c r="R119" s="41"/>
      <c r="S119" s="41"/>
      <c r="T119" s="48"/>
      <c r="U119" s="48"/>
      <c r="V119" s="48"/>
      <c r="W119" s="30"/>
      <c r="X119" s="31"/>
    </row>
    <row r="120" spans="1:24">
      <c r="A120" s="38"/>
      <c r="B120" s="43"/>
      <c r="C120" s="72"/>
      <c r="D120" s="39"/>
      <c r="E120" s="39"/>
      <c r="F120" s="7"/>
      <c r="G120" s="40"/>
      <c r="H120" s="40"/>
      <c r="I120" s="40"/>
      <c r="J120" s="40"/>
      <c r="K120" s="40"/>
      <c r="L120" s="40"/>
      <c r="M120" s="28"/>
      <c r="N120" s="29"/>
      <c r="O120" s="41"/>
      <c r="P120" s="41"/>
      <c r="Q120" s="41"/>
      <c r="R120" s="41"/>
      <c r="S120" s="41"/>
      <c r="T120" s="48"/>
      <c r="U120" s="48"/>
      <c r="V120" s="48"/>
      <c r="W120" s="30"/>
      <c r="X120" s="31"/>
    </row>
    <row r="121" spans="1:24">
      <c r="A121" s="38"/>
      <c r="B121" s="43"/>
      <c r="C121" s="72"/>
      <c r="D121" s="39"/>
      <c r="E121" s="39"/>
      <c r="F121" s="7"/>
      <c r="G121" s="40"/>
      <c r="H121" s="40"/>
      <c r="I121" s="40"/>
      <c r="J121" s="40"/>
      <c r="K121" s="40"/>
      <c r="L121" s="40"/>
      <c r="M121" s="28"/>
      <c r="N121" s="29"/>
      <c r="O121" s="41"/>
      <c r="P121" s="41"/>
      <c r="Q121" s="41"/>
      <c r="R121" s="41"/>
      <c r="S121" s="41"/>
      <c r="T121" s="48"/>
      <c r="U121" s="48"/>
      <c r="V121" s="48"/>
      <c r="W121" s="30"/>
      <c r="X121" s="31"/>
    </row>
    <row r="122" spans="1:24">
      <c r="A122" s="38"/>
      <c r="B122" s="43"/>
      <c r="C122" s="72"/>
      <c r="D122" s="39"/>
      <c r="E122" s="39"/>
      <c r="F122" s="7"/>
      <c r="G122" s="40"/>
      <c r="H122" s="40"/>
      <c r="I122" s="40"/>
      <c r="J122" s="40"/>
      <c r="K122" s="40"/>
      <c r="L122" s="40"/>
      <c r="M122" s="28"/>
      <c r="N122" s="29"/>
      <c r="O122" s="41"/>
      <c r="P122" s="41"/>
      <c r="Q122" s="41"/>
      <c r="R122" s="41"/>
      <c r="S122" s="41"/>
      <c r="T122" s="48"/>
      <c r="U122" s="48"/>
      <c r="V122" s="48"/>
      <c r="W122" s="30"/>
      <c r="X122" s="31"/>
    </row>
    <row r="123" spans="1:24">
      <c r="A123" s="38"/>
      <c r="B123" s="43"/>
      <c r="C123" s="72"/>
      <c r="D123" s="39"/>
      <c r="E123" s="39"/>
      <c r="F123" s="7"/>
      <c r="G123" s="40"/>
      <c r="H123" s="40"/>
      <c r="I123" s="40"/>
      <c r="J123" s="40"/>
      <c r="K123" s="40"/>
      <c r="L123" s="40"/>
      <c r="M123" s="28"/>
      <c r="N123" s="29"/>
      <c r="O123" s="41"/>
      <c r="P123" s="41"/>
      <c r="Q123" s="41"/>
      <c r="R123" s="41"/>
      <c r="S123" s="41"/>
      <c r="T123" s="48"/>
      <c r="U123" s="48"/>
      <c r="V123" s="48"/>
      <c r="W123" s="30"/>
      <c r="X123" s="31"/>
    </row>
    <row r="124" spans="1:24">
      <c r="A124" s="38"/>
      <c r="B124" s="43"/>
      <c r="C124" s="72"/>
      <c r="D124" s="39"/>
      <c r="E124" s="39"/>
      <c r="F124" s="7"/>
      <c r="G124" s="40"/>
      <c r="H124" s="40"/>
      <c r="I124" s="40"/>
      <c r="J124" s="40"/>
      <c r="K124" s="40"/>
      <c r="L124" s="40"/>
      <c r="M124" s="28"/>
      <c r="N124" s="29"/>
      <c r="O124" s="41"/>
      <c r="P124" s="41"/>
      <c r="Q124" s="41"/>
      <c r="R124" s="41"/>
      <c r="S124" s="41"/>
      <c r="T124" s="48"/>
      <c r="U124" s="48"/>
      <c r="V124" s="48"/>
      <c r="W124" s="30"/>
      <c r="X124" s="31"/>
    </row>
    <row r="125" spans="1:24">
      <c r="A125" s="38"/>
      <c r="B125" s="43"/>
      <c r="C125" s="72"/>
      <c r="D125" s="39"/>
      <c r="E125" s="39"/>
      <c r="F125" s="7"/>
      <c r="G125" s="40"/>
      <c r="H125" s="40"/>
      <c r="I125" s="40"/>
      <c r="J125" s="40"/>
      <c r="K125" s="40"/>
      <c r="L125" s="40"/>
      <c r="M125" s="28"/>
      <c r="N125" s="29"/>
      <c r="O125" s="41"/>
      <c r="P125" s="41"/>
      <c r="Q125" s="41"/>
      <c r="R125" s="41"/>
      <c r="S125" s="41"/>
      <c r="T125" s="48"/>
      <c r="U125" s="48"/>
      <c r="V125" s="48"/>
      <c r="W125" s="30"/>
      <c r="X125" s="31"/>
    </row>
    <row r="126" spans="1:24">
      <c r="A126" s="38"/>
      <c r="B126" s="43"/>
      <c r="C126" s="72"/>
      <c r="D126" s="39"/>
      <c r="E126" s="39"/>
      <c r="F126" s="7"/>
      <c r="G126" s="40"/>
      <c r="H126" s="40"/>
      <c r="I126" s="40"/>
      <c r="J126" s="40"/>
      <c r="K126" s="40"/>
      <c r="L126" s="40"/>
      <c r="M126" s="28"/>
      <c r="N126" s="29"/>
      <c r="O126" s="41"/>
      <c r="P126" s="41"/>
      <c r="Q126" s="41"/>
      <c r="R126" s="41"/>
      <c r="S126" s="41"/>
      <c r="T126" s="48"/>
      <c r="U126" s="48"/>
      <c r="V126" s="48"/>
      <c r="W126" s="30"/>
      <c r="X126" s="31"/>
    </row>
    <row r="127" spans="1:24">
      <c r="A127" s="38"/>
      <c r="B127" s="43"/>
      <c r="C127" s="72"/>
      <c r="D127" s="39"/>
      <c r="E127" s="39"/>
      <c r="F127" s="7"/>
      <c r="G127" s="40"/>
      <c r="H127" s="40"/>
      <c r="I127" s="40"/>
      <c r="J127" s="40"/>
      <c r="K127" s="40"/>
      <c r="L127" s="40"/>
      <c r="M127" s="28"/>
      <c r="N127" s="29"/>
      <c r="O127" s="41"/>
      <c r="P127" s="41"/>
      <c r="Q127" s="41"/>
      <c r="R127" s="41"/>
      <c r="S127" s="41"/>
      <c r="T127" s="48"/>
      <c r="U127" s="48"/>
      <c r="V127" s="48"/>
      <c r="W127" s="30"/>
      <c r="X127" s="31"/>
    </row>
    <row r="130" spans="3:21">
      <c r="C130" s="105"/>
      <c r="D130" s="105"/>
      <c r="E130" s="105"/>
      <c r="F130" s="5"/>
      <c r="G130" s="5"/>
      <c r="H130" s="5"/>
      <c r="I130" s="35"/>
      <c r="J130" s="36"/>
      <c r="K130" s="36"/>
      <c r="L130" s="36"/>
      <c r="M130" s="36"/>
      <c r="N130" s="36"/>
      <c r="O130" s="36"/>
      <c r="P130" s="36"/>
      <c r="Q130" s="32"/>
      <c r="R130" s="5"/>
      <c r="S130" s="5"/>
      <c r="T130" s="63"/>
      <c r="U130" s="63"/>
    </row>
  </sheetData>
  <mergeCells count="213">
    <mergeCell ref="E72:E73"/>
    <mergeCell ref="F72:F75"/>
    <mergeCell ref="B74:B75"/>
    <mergeCell ref="C74:C75"/>
    <mergeCell ref="D74:D75"/>
    <mergeCell ref="E74:E75"/>
    <mergeCell ref="B67:B68"/>
    <mergeCell ref="C67:C68"/>
    <mergeCell ref="A69:X69"/>
    <mergeCell ref="A70:A71"/>
    <mergeCell ref="C70:C71"/>
    <mergeCell ref="D70:D71"/>
    <mergeCell ref="E70:E71"/>
    <mergeCell ref="F70:F71"/>
    <mergeCell ref="G70:G71"/>
    <mergeCell ref="H70:K70"/>
    <mergeCell ref="P70:P71"/>
    <mergeCell ref="X70:X71"/>
    <mergeCell ref="B72:B73"/>
    <mergeCell ref="C72:C73"/>
    <mergeCell ref="X65:X67"/>
    <mergeCell ref="D67:D68"/>
    <mergeCell ref="C96:H96"/>
    <mergeCell ref="C99:H99"/>
    <mergeCell ref="B78:B79"/>
    <mergeCell ref="C78:C79"/>
    <mergeCell ref="D78:D79"/>
    <mergeCell ref="E78:E79"/>
    <mergeCell ref="X84:X86"/>
    <mergeCell ref="B86:B87"/>
    <mergeCell ref="C86:C87"/>
    <mergeCell ref="G87:L87"/>
    <mergeCell ref="O87:V87"/>
    <mergeCell ref="C93:F93"/>
    <mergeCell ref="B80:B81"/>
    <mergeCell ref="G91:L91"/>
    <mergeCell ref="O91:V91"/>
    <mergeCell ref="E80:E81"/>
    <mergeCell ref="F80:F83"/>
    <mergeCell ref="E82:E83"/>
    <mergeCell ref="B82:B83"/>
    <mergeCell ref="G18:G19"/>
    <mergeCell ref="A9:A12"/>
    <mergeCell ref="F20:F23"/>
    <mergeCell ref="B9:B10"/>
    <mergeCell ref="C9:C10"/>
    <mergeCell ref="D9:D10"/>
    <mergeCell ref="E9:E10"/>
    <mergeCell ref="F9:F12"/>
    <mergeCell ref="B11:B12"/>
    <mergeCell ref="C11:C12"/>
    <mergeCell ref="D11:D12"/>
    <mergeCell ref="E11:E12"/>
    <mergeCell ref="X24:X26"/>
    <mergeCell ref="G27:L27"/>
    <mergeCell ref="M7:M8"/>
    <mergeCell ref="N7:N8"/>
    <mergeCell ref="O7:O8"/>
    <mergeCell ref="H18:K18"/>
    <mergeCell ref="L18:L19"/>
    <mergeCell ref="M18:M19"/>
    <mergeCell ref="N18:N19"/>
    <mergeCell ref="A17:X17"/>
    <mergeCell ref="A13:A16"/>
    <mergeCell ref="B13:B14"/>
    <mergeCell ref="E18:E19"/>
    <mergeCell ref="O12:V12"/>
    <mergeCell ref="V18:V19"/>
    <mergeCell ref="U18:U19"/>
    <mergeCell ref="C18:C19"/>
    <mergeCell ref="G16:L16"/>
    <mergeCell ref="O16:V16"/>
    <mergeCell ref="D13:D14"/>
    <mergeCell ref="X18:X19"/>
    <mergeCell ref="O18:O19"/>
    <mergeCell ref="P18:P19"/>
    <mergeCell ref="A18:A19"/>
    <mergeCell ref="A1:X1"/>
    <mergeCell ref="A2:X2"/>
    <mergeCell ref="A6:X6"/>
    <mergeCell ref="A7:A8"/>
    <mergeCell ref="C7:C8"/>
    <mergeCell ref="D7:D8"/>
    <mergeCell ref="E7:E8"/>
    <mergeCell ref="F7:F8"/>
    <mergeCell ref="G7:G8"/>
    <mergeCell ref="H7:K7"/>
    <mergeCell ref="U7:U8"/>
    <mergeCell ref="V7:V8"/>
    <mergeCell ref="W7:W8"/>
    <mergeCell ref="X7:X8"/>
    <mergeCell ref="P7:P8"/>
    <mergeCell ref="Q7:T7"/>
    <mergeCell ref="L7:L8"/>
    <mergeCell ref="B5:C5"/>
    <mergeCell ref="F63:F64"/>
    <mergeCell ref="L63:L64"/>
    <mergeCell ref="M63:M64"/>
    <mergeCell ref="D63:D64"/>
    <mergeCell ref="E24:E25"/>
    <mergeCell ref="D24:D25"/>
    <mergeCell ref="V70:V71"/>
    <mergeCell ref="W70:W71"/>
    <mergeCell ref="L70:L71"/>
    <mergeCell ref="M70:M71"/>
    <mergeCell ref="N70:N71"/>
    <mergeCell ref="O70:O71"/>
    <mergeCell ref="P63:P64"/>
    <mergeCell ref="G63:G64"/>
    <mergeCell ref="H63:K63"/>
    <mergeCell ref="Q70:T70"/>
    <mergeCell ref="U70:U71"/>
    <mergeCell ref="E67:E68"/>
    <mergeCell ref="N63:N64"/>
    <mergeCell ref="O63:O64"/>
    <mergeCell ref="E63:E64"/>
    <mergeCell ref="E76:E77"/>
    <mergeCell ref="F76:F79"/>
    <mergeCell ref="X76:X78"/>
    <mergeCell ref="G79:L79"/>
    <mergeCell ref="O79:V79"/>
    <mergeCell ref="D80:D81"/>
    <mergeCell ref="D26:D27"/>
    <mergeCell ref="E26:E27"/>
    <mergeCell ref="C30:F30"/>
    <mergeCell ref="C65:C66"/>
    <mergeCell ref="D65:D66"/>
    <mergeCell ref="G68:L68"/>
    <mergeCell ref="O68:V68"/>
    <mergeCell ref="B61:D61"/>
    <mergeCell ref="O27:V27"/>
    <mergeCell ref="F24:F27"/>
    <mergeCell ref="Q63:T63"/>
    <mergeCell ref="U63:U64"/>
    <mergeCell ref="V63:V64"/>
    <mergeCell ref="W63:W64"/>
    <mergeCell ref="X63:X64"/>
    <mergeCell ref="C33:H33"/>
    <mergeCell ref="C36:H36"/>
    <mergeCell ref="A57:X57"/>
    <mergeCell ref="C22:C23"/>
    <mergeCell ref="A24:A27"/>
    <mergeCell ref="B24:B25"/>
    <mergeCell ref="C24:C25"/>
    <mergeCell ref="A80:A83"/>
    <mergeCell ref="C80:C81"/>
    <mergeCell ref="B76:B77"/>
    <mergeCell ref="C76:C77"/>
    <mergeCell ref="D76:D77"/>
    <mergeCell ref="C63:C64"/>
    <mergeCell ref="A63:A64"/>
    <mergeCell ref="B26:B27"/>
    <mergeCell ref="C26:C27"/>
    <mergeCell ref="A72:A75"/>
    <mergeCell ref="D72:D73"/>
    <mergeCell ref="A88:A91"/>
    <mergeCell ref="B88:B89"/>
    <mergeCell ref="C88:C89"/>
    <mergeCell ref="D88:D89"/>
    <mergeCell ref="E88:E89"/>
    <mergeCell ref="F88:F91"/>
    <mergeCell ref="B90:B91"/>
    <mergeCell ref="C90:C91"/>
    <mergeCell ref="D90:D91"/>
    <mergeCell ref="E90:E91"/>
    <mergeCell ref="A84:A87"/>
    <mergeCell ref="B65:B66"/>
    <mergeCell ref="A58:X58"/>
    <mergeCell ref="A62:X62"/>
    <mergeCell ref="A65:A68"/>
    <mergeCell ref="X88:X90"/>
    <mergeCell ref="X80:X82"/>
    <mergeCell ref="C82:C83"/>
    <mergeCell ref="D82:D83"/>
    <mergeCell ref="G83:L83"/>
    <mergeCell ref="O83:V83"/>
    <mergeCell ref="F84:F87"/>
    <mergeCell ref="D86:D87"/>
    <mergeCell ref="E86:E87"/>
    <mergeCell ref="B84:B85"/>
    <mergeCell ref="C84:C85"/>
    <mergeCell ref="D84:D85"/>
    <mergeCell ref="E84:E85"/>
    <mergeCell ref="E65:E66"/>
    <mergeCell ref="F65:F68"/>
    <mergeCell ref="A76:A79"/>
    <mergeCell ref="X72:X74"/>
    <mergeCell ref="G75:L75"/>
    <mergeCell ref="O75:V75"/>
    <mergeCell ref="G12:L12"/>
    <mergeCell ref="X9:X11"/>
    <mergeCell ref="A20:A23"/>
    <mergeCell ref="B22:B23"/>
    <mergeCell ref="C20:C21"/>
    <mergeCell ref="D20:D21"/>
    <mergeCell ref="E22:E23"/>
    <mergeCell ref="G23:L23"/>
    <mergeCell ref="O23:V23"/>
    <mergeCell ref="E13:E14"/>
    <mergeCell ref="F13:F16"/>
    <mergeCell ref="X13:X15"/>
    <mergeCell ref="C15:C16"/>
    <mergeCell ref="D15:D16"/>
    <mergeCell ref="E15:E16"/>
    <mergeCell ref="E20:E21"/>
    <mergeCell ref="C13:C14"/>
    <mergeCell ref="Q18:T18"/>
    <mergeCell ref="D18:D19"/>
    <mergeCell ref="B15:B16"/>
    <mergeCell ref="F18:F19"/>
    <mergeCell ref="W18:W19"/>
    <mergeCell ref="D22:D23"/>
    <mergeCell ref="X20:X22"/>
  </mergeCells>
  <printOptions horizontalCentered="1"/>
  <pageMargins left="0.23622047244094491" right="0.23622047244094491" top="0.31496062992125984" bottom="0.31496062992125984" header="0.31496062992125984" footer="0.31496062992125984"/>
  <pageSetup paperSize="9"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148"/>
  <sheetViews>
    <sheetView view="pageBreakPreview" topLeftCell="AC67" zoomScale="89" zoomScaleNormal="60" zoomScaleSheetLayoutView="89" workbookViewId="0">
      <selection activeCell="V75" sqref="V75"/>
    </sheetView>
  </sheetViews>
  <sheetFormatPr defaultColWidth="9.140625" defaultRowHeight="15"/>
  <cols>
    <col min="1" max="1" width="3.85546875" style="8" customWidth="1"/>
    <col min="2" max="2" width="15.5703125" style="42" customWidth="1"/>
    <col min="3" max="3" width="23.85546875" style="8" customWidth="1"/>
    <col min="4" max="4" width="6.42578125" style="44" customWidth="1"/>
    <col min="5" max="5" width="6" style="44" customWidth="1"/>
    <col min="6" max="6" width="14.5703125" style="8" customWidth="1"/>
    <col min="7" max="7" width="16" style="8" customWidth="1"/>
    <col min="8" max="11" width="5.7109375" style="8" customWidth="1"/>
    <col min="12" max="12" width="8.7109375" style="8" customWidth="1"/>
    <col min="13" max="13" width="8.42578125" style="8" customWidth="1"/>
    <col min="14" max="16" width="8.5703125" style="8" customWidth="1"/>
    <col min="17" max="20" width="5.7109375" style="8" customWidth="1"/>
    <col min="21" max="21" width="8.5703125" style="8" customWidth="1"/>
    <col min="22" max="22" width="8.7109375" style="8" customWidth="1"/>
    <col min="23" max="23" width="10.7109375" style="8" customWidth="1"/>
    <col min="24" max="24" width="8.28515625" style="8" customWidth="1"/>
    <col min="25" max="16384" width="9.140625" style="1"/>
  </cols>
  <sheetData>
    <row r="1" spans="1:27" ht="20.100000000000001" customHeight="1">
      <c r="A1" s="220" t="s">
        <v>68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</row>
    <row r="2" spans="1:27" ht="20.100000000000001" customHeight="1">
      <c r="A2" s="220" t="s">
        <v>255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</row>
    <row r="3" spans="1:27" ht="20.100000000000001" customHeight="1">
      <c r="B3" s="8"/>
      <c r="C3" s="9"/>
      <c r="D3" s="9"/>
      <c r="E3" s="8"/>
    </row>
    <row r="4" spans="1:27" ht="20.100000000000001" customHeight="1" thickBot="1">
      <c r="D4" s="275" t="s">
        <v>223</v>
      </c>
      <c r="E4" s="275"/>
      <c r="F4" s="276"/>
      <c r="G4" s="276"/>
      <c r="Q4" s="9" t="s">
        <v>69</v>
      </c>
    </row>
    <row r="5" spans="1:27" ht="20.100000000000001" customHeight="1" thickBot="1">
      <c r="A5" s="212" t="s">
        <v>54</v>
      </c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4"/>
      <c r="Y5" s="2"/>
      <c r="Z5" s="2"/>
      <c r="AA5" s="2"/>
    </row>
    <row r="6" spans="1:27" ht="15.75" customHeight="1" thickBot="1">
      <c r="A6" s="209" t="s">
        <v>0</v>
      </c>
      <c r="B6" s="10" t="s">
        <v>2</v>
      </c>
      <c r="C6" s="209" t="s">
        <v>1</v>
      </c>
      <c r="D6" s="273" t="s">
        <v>28</v>
      </c>
      <c r="E6" s="272" t="s">
        <v>27</v>
      </c>
      <c r="F6" s="221" t="s">
        <v>17</v>
      </c>
      <c r="G6" s="211" t="s">
        <v>3</v>
      </c>
      <c r="H6" s="202" t="s">
        <v>37</v>
      </c>
      <c r="I6" s="203"/>
      <c r="J6" s="203"/>
      <c r="K6" s="204"/>
      <c r="L6" s="201" t="s">
        <v>32</v>
      </c>
      <c r="M6" s="201" t="s">
        <v>33</v>
      </c>
      <c r="N6" s="201" t="s">
        <v>34</v>
      </c>
      <c r="O6" s="222" t="s">
        <v>26</v>
      </c>
      <c r="P6" s="205" t="s">
        <v>31</v>
      </c>
      <c r="Q6" s="202" t="s">
        <v>38</v>
      </c>
      <c r="R6" s="203"/>
      <c r="S6" s="203"/>
      <c r="T6" s="204"/>
      <c r="U6" s="201" t="s">
        <v>30</v>
      </c>
      <c r="V6" s="201" t="s">
        <v>29</v>
      </c>
      <c r="W6" s="201" t="s">
        <v>35</v>
      </c>
      <c r="X6" s="201" t="s">
        <v>42</v>
      </c>
    </row>
    <row r="7" spans="1:27" ht="15.75" thickBot="1">
      <c r="A7" s="210"/>
      <c r="B7" s="11" t="s">
        <v>16</v>
      </c>
      <c r="C7" s="210"/>
      <c r="D7" s="274"/>
      <c r="E7" s="256"/>
      <c r="F7" s="183"/>
      <c r="G7" s="185"/>
      <c r="H7" s="110" t="s">
        <v>19</v>
      </c>
      <c r="I7" s="110" t="s">
        <v>20</v>
      </c>
      <c r="J7" s="110" t="s">
        <v>21</v>
      </c>
      <c r="K7" s="110" t="s">
        <v>22</v>
      </c>
      <c r="L7" s="173" t="s">
        <v>11</v>
      </c>
      <c r="M7" s="173" t="s">
        <v>23</v>
      </c>
      <c r="N7" s="173" t="s">
        <v>24</v>
      </c>
      <c r="O7" s="187"/>
      <c r="P7" s="181" t="s">
        <v>25</v>
      </c>
      <c r="Q7" s="110" t="s">
        <v>5</v>
      </c>
      <c r="R7" s="110" t="s">
        <v>6</v>
      </c>
      <c r="S7" s="110" t="s">
        <v>7</v>
      </c>
      <c r="T7" s="110" t="s">
        <v>8</v>
      </c>
      <c r="U7" s="173" t="s">
        <v>10</v>
      </c>
      <c r="V7" s="173" t="s">
        <v>9</v>
      </c>
      <c r="W7" s="173" t="s">
        <v>12</v>
      </c>
      <c r="X7" s="173" t="s">
        <v>15</v>
      </c>
    </row>
    <row r="8" spans="1:27" s="113" customFormat="1" ht="15.75" thickBot="1">
      <c r="A8" s="278">
        <v>1</v>
      </c>
      <c r="B8" s="158" t="s">
        <v>100</v>
      </c>
      <c r="C8" s="95" t="s">
        <v>163</v>
      </c>
      <c r="D8" s="12">
        <v>2002</v>
      </c>
      <c r="E8" s="12" t="s">
        <v>60</v>
      </c>
      <c r="F8" s="158" t="s">
        <v>164</v>
      </c>
      <c r="G8" s="3" t="s">
        <v>4</v>
      </c>
      <c r="H8" s="13">
        <v>9</v>
      </c>
      <c r="I8" s="14">
        <v>8.9</v>
      </c>
      <c r="J8" s="15">
        <v>9</v>
      </c>
      <c r="K8" s="16">
        <v>9</v>
      </c>
      <c r="L8" s="17">
        <v>0</v>
      </c>
      <c r="M8" s="18">
        <f>(H8+I8+J8+K8-MAX(H8:K8)-MIN(H8:K8))/2</f>
        <v>9</v>
      </c>
      <c r="N8" s="47">
        <f>M8*2</f>
        <v>18</v>
      </c>
      <c r="O8" s="20">
        <v>96</v>
      </c>
      <c r="P8" s="51">
        <v>0.96</v>
      </c>
      <c r="Q8" s="13">
        <v>8.5</v>
      </c>
      <c r="R8" s="14">
        <v>8.6999999999999993</v>
      </c>
      <c r="S8" s="15">
        <v>8.3000000000000007</v>
      </c>
      <c r="T8" s="16">
        <v>9</v>
      </c>
      <c r="U8" s="18">
        <f>(Q8+R8+S8+T8-MAX(Q8:T8)-MIN(Q8:T8))/2</f>
        <v>8.6</v>
      </c>
      <c r="V8" s="19">
        <v>0</v>
      </c>
      <c r="W8" s="52">
        <f>SUM(U8,N8,P8)-L8-V8</f>
        <v>27.560000000000002</v>
      </c>
      <c r="X8" s="175" t="s">
        <v>44</v>
      </c>
    </row>
    <row r="9" spans="1:27" s="113" customFormat="1" ht="15.75" thickBot="1">
      <c r="A9" s="279"/>
      <c r="B9" s="159"/>
      <c r="C9" s="161" t="s">
        <v>94</v>
      </c>
      <c r="D9" s="163">
        <v>1997</v>
      </c>
      <c r="E9" s="163" t="s">
        <v>60</v>
      </c>
      <c r="F9" s="163"/>
      <c r="G9" s="4" t="s">
        <v>18</v>
      </c>
      <c r="H9" s="13">
        <v>8.8000000000000007</v>
      </c>
      <c r="I9" s="14">
        <v>8.8000000000000007</v>
      </c>
      <c r="J9" s="15">
        <v>8.6</v>
      </c>
      <c r="K9" s="16">
        <v>8.8000000000000007</v>
      </c>
      <c r="L9" s="17">
        <v>0</v>
      </c>
      <c r="M9" s="18">
        <f t="shared" ref="M9:M10" si="0">(H9+I9+J9+K9-MAX(H9:K9)-MIN(H9:K9))/2</f>
        <v>8.8000000000000007</v>
      </c>
      <c r="N9" s="47">
        <f t="shared" ref="N9:N10" si="1">M9*2</f>
        <v>17.600000000000001</v>
      </c>
      <c r="O9" s="20">
        <v>80</v>
      </c>
      <c r="P9" s="51">
        <v>0.8</v>
      </c>
      <c r="Q9" s="13">
        <v>8.3000000000000007</v>
      </c>
      <c r="R9" s="14">
        <v>8</v>
      </c>
      <c r="S9" s="15">
        <v>8.5</v>
      </c>
      <c r="T9" s="16">
        <v>8.5</v>
      </c>
      <c r="U9" s="18">
        <f t="shared" ref="U9:U10" si="2">(Q9+R9+S9+T9-MAX(Q9:T9)-MIN(Q9:T9))/2</f>
        <v>8.3999999999999986</v>
      </c>
      <c r="V9" s="19">
        <v>0</v>
      </c>
      <c r="W9" s="52">
        <f t="shared" ref="W9:W10" si="3">SUM(U9,N9,P9)-L9-V9</f>
        <v>26.8</v>
      </c>
      <c r="X9" s="176"/>
    </row>
    <row r="10" spans="1:27" s="113" customFormat="1" ht="20.25" thickBot="1">
      <c r="A10" s="279"/>
      <c r="B10" s="159" t="s">
        <v>101</v>
      </c>
      <c r="C10" s="161"/>
      <c r="D10" s="163"/>
      <c r="E10" s="163"/>
      <c r="F10" s="163"/>
      <c r="G10" s="46" t="s">
        <v>39</v>
      </c>
      <c r="H10" s="13">
        <v>9</v>
      </c>
      <c r="I10" s="14">
        <v>9</v>
      </c>
      <c r="J10" s="15">
        <v>9.1999999999999993</v>
      </c>
      <c r="K10" s="16">
        <v>9</v>
      </c>
      <c r="L10" s="17">
        <v>0</v>
      </c>
      <c r="M10" s="18">
        <f t="shared" si="0"/>
        <v>9.0000000000000018</v>
      </c>
      <c r="N10" s="47">
        <f t="shared" si="1"/>
        <v>18.000000000000004</v>
      </c>
      <c r="O10" s="20">
        <v>111</v>
      </c>
      <c r="P10" s="51">
        <v>1.1100000000000001</v>
      </c>
      <c r="Q10" s="13">
        <v>8.6</v>
      </c>
      <c r="R10" s="14">
        <v>8.6</v>
      </c>
      <c r="S10" s="15">
        <v>8.3000000000000007</v>
      </c>
      <c r="T10" s="16">
        <v>8.8000000000000007</v>
      </c>
      <c r="U10" s="18">
        <f t="shared" si="2"/>
        <v>8.5999999999999979</v>
      </c>
      <c r="V10" s="19">
        <v>0</v>
      </c>
      <c r="W10" s="52">
        <f t="shared" si="3"/>
        <v>27.71</v>
      </c>
      <c r="X10" s="177"/>
    </row>
    <row r="11" spans="1:27" s="113" customFormat="1" ht="15.75" thickBot="1">
      <c r="A11" s="280"/>
      <c r="B11" s="178"/>
      <c r="C11" s="82" t="s">
        <v>95</v>
      </c>
      <c r="D11" s="81">
        <v>1997</v>
      </c>
      <c r="E11" s="81" t="s">
        <v>44</v>
      </c>
      <c r="F11" s="174"/>
      <c r="G11" s="195" t="s">
        <v>36</v>
      </c>
      <c r="H11" s="196"/>
      <c r="I11" s="196"/>
      <c r="J11" s="196"/>
      <c r="K11" s="196"/>
      <c r="L11" s="197"/>
      <c r="M11" s="25">
        <f>SUM(M8:M10)-L8-L9-L10</f>
        <v>26.800000000000004</v>
      </c>
      <c r="N11" s="26"/>
      <c r="O11" s="198" t="s">
        <v>40</v>
      </c>
      <c r="P11" s="199"/>
      <c r="Q11" s="199"/>
      <c r="R11" s="199"/>
      <c r="S11" s="199"/>
      <c r="T11" s="199"/>
      <c r="U11" s="199"/>
      <c r="V11" s="200"/>
      <c r="W11" s="45">
        <f>SUM(W8:W10)</f>
        <v>82.07</v>
      </c>
      <c r="X11" s="27">
        <f>M11</f>
        <v>26.800000000000004</v>
      </c>
    </row>
    <row r="12" spans="1:27" ht="20.100000000000001" customHeight="1" thickBot="1">
      <c r="A12" s="212" t="s">
        <v>58</v>
      </c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4"/>
      <c r="Y12" s="2"/>
      <c r="Z12" s="2"/>
      <c r="AA12" s="2"/>
    </row>
    <row r="13" spans="1:27" ht="15.75" customHeight="1" thickBot="1">
      <c r="A13" s="209" t="s">
        <v>0</v>
      </c>
      <c r="B13" s="109" t="s">
        <v>2</v>
      </c>
      <c r="C13" s="209" t="s">
        <v>1</v>
      </c>
      <c r="D13" s="273" t="s">
        <v>28</v>
      </c>
      <c r="E13" s="272" t="s">
        <v>27</v>
      </c>
      <c r="F13" s="221" t="s">
        <v>17</v>
      </c>
      <c r="G13" s="211" t="s">
        <v>3</v>
      </c>
      <c r="H13" s="202" t="s">
        <v>37</v>
      </c>
      <c r="I13" s="203"/>
      <c r="J13" s="203"/>
      <c r="K13" s="204"/>
      <c r="L13" s="201" t="s">
        <v>32</v>
      </c>
      <c r="M13" s="201" t="s">
        <v>33</v>
      </c>
      <c r="N13" s="201" t="s">
        <v>34</v>
      </c>
      <c r="O13" s="222" t="s">
        <v>26</v>
      </c>
      <c r="P13" s="205" t="s">
        <v>31</v>
      </c>
      <c r="Q13" s="202" t="s">
        <v>38</v>
      </c>
      <c r="R13" s="203"/>
      <c r="S13" s="203"/>
      <c r="T13" s="204"/>
      <c r="U13" s="201" t="s">
        <v>30</v>
      </c>
      <c r="V13" s="201" t="s">
        <v>29</v>
      </c>
      <c r="W13" s="201" t="s">
        <v>35</v>
      </c>
      <c r="X13" s="201" t="s">
        <v>42</v>
      </c>
    </row>
    <row r="14" spans="1:27" ht="15.75" thickBot="1">
      <c r="A14" s="210"/>
      <c r="B14" s="111" t="s">
        <v>16</v>
      </c>
      <c r="C14" s="210"/>
      <c r="D14" s="274"/>
      <c r="E14" s="256"/>
      <c r="F14" s="183"/>
      <c r="G14" s="185"/>
      <c r="H14" s="110" t="s">
        <v>19</v>
      </c>
      <c r="I14" s="110" t="s">
        <v>20</v>
      </c>
      <c r="J14" s="110" t="s">
        <v>21</v>
      </c>
      <c r="K14" s="110" t="s">
        <v>22</v>
      </c>
      <c r="L14" s="173" t="s">
        <v>11</v>
      </c>
      <c r="M14" s="173" t="s">
        <v>23</v>
      </c>
      <c r="N14" s="173" t="s">
        <v>24</v>
      </c>
      <c r="O14" s="187"/>
      <c r="P14" s="181" t="s">
        <v>25</v>
      </c>
      <c r="Q14" s="110" t="s">
        <v>5</v>
      </c>
      <c r="R14" s="110" t="s">
        <v>6</v>
      </c>
      <c r="S14" s="110" t="s">
        <v>7</v>
      </c>
      <c r="T14" s="110" t="s">
        <v>8</v>
      </c>
      <c r="U14" s="173" t="s">
        <v>10</v>
      </c>
      <c r="V14" s="173" t="s">
        <v>9</v>
      </c>
      <c r="W14" s="173" t="s">
        <v>12</v>
      </c>
      <c r="X14" s="173" t="s">
        <v>15</v>
      </c>
    </row>
    <row r="15" spans="1:27" s="113" customFormat="1" ht="15.75" thickBot="1">
      <c r="A15" s="155">
        <v>1</v>
      </c>
      <c r="B15" s="158"/>
      <c r="C15" s="95" t="s">
        <v>233</v>
      </c>
      <c r="D15" s="86">
        <v>2005</v>
      </c>
      <c r="E15" s="86" t="s">
        <v>60</v>
      </c>
      <c r="F15" s="158" t="s">
        <v>234</v>
      </c>
      <c r="G15" s="3" t="s">
        <v>4</v>
      </c>
      <c r="H15" s="13">
        <v>9.1</v>
      </c>
      <c r="I15" s="14">
        <v>9.1999999999999993</v>
      </c>
      <c r="J15" s="15">
        <v>9</v>
      </c>
      <c r="K15" s="16">
        <v>8.6999999999999993</v>
      </c>
      <c r="L15" s="17">
        <v>0</v>
      </c>
      <c r="M15" s="18">
        <f>(H15+I15+J15+K15-MAX(H15:K15)-MIN(H15:K15))/2</f>
        <v>9.0500000000000007</v>
      </c>
      <c r="N15" s="47">
        <f>M15*2</f>
        <v>18.100000000000001</v>
      </c>
      <c r="O15" s="20">
        <v>126</v>
      </c>
      <c r="P15" s="51">
        <v>1.26</v>
      </c>
      <c r="Q15" s="13">
        <v>9</v>
      </c>
      <c r="R15" s="14">
        <v>9</v>
      </c>
      <c r="S15" s="15">
        <v>8.6999999999999993</v>
      </c>
      <c r="T15" s="16">
        <v>8.5</v>
      </c>
      <c r="U15" s="18">
        <f>(Q15+R15+S15+T15-MAX(Q15:T15)-MIN(Q15:T15))/2</f>
        <v>8.8500000000000014</v>
      </c>
      <c r="V15" s="19">
        <v>0.3</v>
      </c>
      <c r="W15" s="52">
        <f>SUM(U15,N15,P15)-L15-V15</f>
        <v>27.910000000000004</v>
      </c>
      <c r="X15" s="190" t="s">
        <v>44</v>
      </c>
    </row>
    <row r="16" spans="1:27" s="113" customFormat="1" ht="15.75" thickBot="1">
      <c r="A16" s="156"/>
      <c r="B16" s="159"/>
      <c r="C16" s="161" t="s">
        <v>257</v>
      </c>
      <c r="D16" s="161">
        <v>2002</v>
      </c>
      <c r="E16" s="161" t="s">
        <v>60</v>
      </c>
      <c r="F16" s="163"/>
      <c r="G16" s="4" t="s">
        <v>18</v>
      </c>
      <c r="H16" s="13">
        <v>9.1999999999999993</v>
      </c>
      <c r="I16" s="14">
        <v>9</v>
      </c>
      <c r="J16" s="15">
        <v>9</v>
      </c>
      <c r="K16" s="16">
        <v>9.1</v>
      </c>
      <c r="L16" s="17">
        <v>0</v>
      </c>
      <c r="M16" s="18">
        <f t="shared" ref="M16:M17" si="4">(H16+I16+J16+K16-MAX(H16:K16)-MIN(H16:K16))/2</f>
        <v>9.0499999999999989</v>
      </c>
      <c r="N16" s="47">
        <f t="shared" ref="N16:N17" si="5">M16*2</f>
        <v>18.099999999999998</v>
      </c>
      <c r="O16" s="20">
        <v>86</v>
      </c>
      <c r="P16" s="51">
        <v>0.86</v>
      </c>
      <c r="Q16" s="13">
        <v>9.1999999999999993</v>
      </c>
      <c r="R16" s="14">
        <v>9.1</v>
      </c>
      <c r="S16" s="15">
        <v>9</v>
      </c>
      <c r="T16" s="16">
        <v>8.8000000000000007</v>
      </c>
      <c r="U16" s="18">
        <f t="shared" ref="U16:U17" si="6">(Q16+R16+S16+T16-MAX(Q16:T16)-MIN(Q16:T16))/2</f>
        <v>9.0499999999999972</v>
      </c>
      <c r="V16" s="19">
        <v>0</v>
      </c>
      <c r="W16" s="52">
        <f t="shared" ref="W16:W17" si="7">SUM(U16,N16,P16)-L16-V16</f>
        <v>28.009999999999994</v>
      </c>
      <c r="X16" s="191"/>
    </row>
    <row r="17" spans="1:24" s="113" customFormat="1" ht="20.25" thickBot="1">
      <c r="A17" s="156"/>
      <c r="B17" s="159" t="s">
        <v>232</v>
      </c>
      <c r="C17" s="161"/>
      <c r="D17" s="161"/>
      <c r="E17" s="161"/>
      <c r="F17" s="163"/>
      <c r="G17" s="46" t="s">
        <v>39</v>
      </c>
      <c r="H17" s="13">
        <v>9.3000000000000007</v>
      </c>
      <c r="I17" s="14">
        <v>9</v>
      </c>
      <c r="J17" s="15">
        <v>9</v>
      </c>
      <c r="K17" s="16">
        <v>9</v>
      </c>
      <c r="L17" s="17">
        <v>0</v>
      </c>
      <c r="M17" s="18">
        <f t="shared" si="4"/>
        <v>8.9999999999999982</v>
      </c>
      <c r="N17" s="47">
        <f t="shared" si="5"/>
        <v>17.999999999999996</v>
      </c>
      <c r="O17" s="20">
        <v>136</v>
      </c>
      <c r="P17" s="51">
        <v>1.36</v>
      </c>
      <c r="Q17" s="13">
        <v>9.3000000000000007</v>
      </c>
      <c r="R17" s="14">
        <v>9.3000000000000007</v>
      </c>
      <c r="S17" s="15">
        <v>9</v>
      </c>
      <c r="T17" s="16">
        <v>9</v>
      </c>
      <c r="U17" s="18">
        <f t="shared" si="6"/>
        <v>9.15</v>
      </c>
      <c r="V17" s="19">
        <v>0</v>
      </c>
      <c r="W17" s="52">
        <f t="shared" si="7"/>
        <v>28.509999999999998</v>
      </c>
      <c r="X17" s="192"/>
    </row>
    <row r="18" spans="1:24" s="113" customFormat="1" ht="15.75" thickBot="1">
      <c r="A18" s="157"/>
      <c r="B18" s="178"/>
      <c r="C18" s="82" t="s">
        <v>258</v>
      </c>
      <c r="D18" s="88">
        <v>2002</v>
      </c>
      <c r="E18" s="88" t="s">
        <v>60</v>
      </c>
      <c r="F18" s="174"/>
      <c r="G18" s="195" t="s">
        <v>36</v>
      </c>
      <c r="H18" s="196"/>
      <c r="I18" s="196"/>
      <c r="J18" s="196"/>
      <c r="K18" s="196"/>
      <c r="L18" s="197"/>
      <c r="M18" s="25">
        <f>SUM(M15:M17)-L15-L16-L17</f>
        <v>27.1</v>
      </c>
      <c r="N18" s="26"/>
      <c r="O18" s="198" t="s">
        <v>40</v>
      </c>
      <c r="P18" s="199"/>
      <c r="Q18" s="199"/>
      <c r="R18" s="199"/>
      <c r="S18" s="199"/>
      <c r="T18" s="199"/>
      <c r="U18" s="199"/>
      <c r="V18" s="200"/>
      <c r="W18" s="45">
        <f>SUM(W15:W17)</f>
        <v>84.43</v>
      </c>
      <c r="X18" s="70">
        <f>M18</f>
        <v>27.1</v>
      </c>
    </row>
    <row r="19" spans="1:24" s="113" customFormat="1" ht="15.75" customHeight="1" thickBot="1">
      <c r="A19" s="155">
        <v>2</v>
      </c>
      <c r="B19" s="158" t="s">
        <v>202</v>
      </c>
      <c r="C19" s="86" t="s">
        <v>207</v>
      </c>
      <c r="D19" s="87">
        <v>2005</v>
      </c>
      <c r="E19" s="12" t="s">
        <v>60</v>
      </c>
      <c r="F19" s="158" t="s">
        <v>210</v>
      </c>
      <c r="G19" s="3" t="s">
        <v>4</v>
      </c>
      <c r="H19" s="13">
        <v>9</v>
      </c>
      <c r="I19" s="14">
        <v>9.1</v>
      </c>
      <c r="J19" s="15">
        <v>8.6999999999999993</v>
      </c>
      <c r="K19" s="16">
        <v>8.9</v>
      </c>
      <c r="L19" s="17">
        <v>0</v>
      </c>
      <c r="M19" s="18">
        <f>(H19+I19+J19+K19-MAX(H19:K19)-MIN(H19:K19))/2</f>
        <v>8.9500000000000011</v>
      </c>
      <c r="N19" s="47">
        <f>M19*2</f>
        <v>17.900000000000002</v>
      </c>
      <c r="O19" s="20">
        <v>91</v>
      </c>
      <c r="P19" s="51">
        <v>0.91</v>
      </c>
      <c r="Q19" s="13">
        <v>9</v>
      </c>
      <c r="R19" s="14">
        <v>8.9</v>
      </c>
      <c r="S19" s="15">
        <v>9.3000000000000007</v>
      </c>
      <c r="T19" s="16">
        <v>8.6</v>
      </c>
      <c r="U19" s="18">
        <f>(Q19+R19+S19+T19-MAX(Q19:T19)-MIN(Q19:T19))/2</f>
        <v>8.9499999999999993</v>
      </c>
      <c r="V19" s="19">
        <v>0</v>
      </c>
      <c r="W19" s="52">
        <f>SUM(U19,N19,P19)-L19-V19</f>
        <v>27.76</v>
      </c>
      <c r="X19" s="190" t="s">
        <v>44</v>
      </c>
    </row>
    <row r="20" spans="1:24" s="113" customFormat="1" ht="15.75" thickBot="1">
      <c r="A20" s="156"/>
      <c r="B20" s="257"/>
      <c r="C20" s="161" t="s">
        <v>208</v>
      </c>
      <c r="D20" s="163">
        <v>2002</v>
      </c>
      <c r="E20" s="163" t="s">
        <v>60</v>
      </c>
      <c r="F20" s="159"/>
      <c r="G20" s="4" t="s">
        <v>18</v>
      </c>
      <c r="H20" s="13">
        <v>9</v>
      </c>
      <c r="I20" s="14">
        <v>8.8000000000000007</v>
      </c>
      <c r="J20" s="15">
        <v>9</v>
      </c>
      <c r="K20" s="16">
        <v>8.6999999999999993</v>
      </c>
      <c r="L20" s="17">
        <v>0</v>
      </c>
      <c r="M20" s="18">
        <f t="shared" ref="M20:M21" si="8">(H20+I20+J20+K20-MAX(H20:K20)-MIN(H20:K20))/2</f>
        <v>8.9</v>
      </c>
      <c r="N20" s="47">
        <f t="shared" ref="N20:N21" si="9">M20*2</f>
        <v>17.8</v>
      </c>
      <c r="O20" s="20">
        <v>86</v>
      </c>
      <c r="P20" s="51">
        <v>0.86</v>
      </c>
      <c r="Q20" s="13">
        <v>9</v>
      </c>
      <c r="R20" s="14">
        <v>8.9</v>
      </c>
      <c r="S20" s="15">
        <v>8.9</v>
      </c>
      <c r="T20" s="16">
        <v>8.8000000000000007</v>
      </c>
      <c r="U20" s="18">
        <f t="shared" ref="U20:U21" si="10">(Q20+R20+S20+T20-MAX(Q20:T20)-MIN(Q20:T20))/2</f>
        <v>8.8999999999999968</v>
      </c>
      <c r="V20" s="19">
        <v>0</v>
      </c>
      <c r="W20" s="52">
        <f t="shared" ref="W20:W21" si="11">SUM(U20,N20,P20)-L20-V20</f>
        <v>27.559999999999995</v>
      </c>
      <c r="X20" s="191"/>
    </row>
    <row r="21" spans="1:24" s="113" customFormat="1" ht="20.25" customHeight="1" thickBot="1">
      <c r="A21" s="156"/>
      <c r="B21" s="258"/>
      <c r="C21" s="161"/>
      <c r="D21" s="163"/>
      <c r="E21" s="163"/>
      <c r="F21" s="159"/>
      <c r="G21" s="46" t="s">
        <v>39</v>
      </c>
      <c r="H21" s="13">
        <v>9</v>
      </c>
      <c r="I21" s="14">
        <v>8.6999999999999993</v>
      </c>
      <c r="J21" s="15">
        <v>8.6999999999999993</v>
      </c>
      <c r="K21" s="16">
        <v>9</v>
      </c>
      <c r="L21" s="17">
        <v>0</v>
      </c>
      <c r="M21" s="18">
        <f t="shared" si="8"/>
        <v>8.85</v>
      </c>
      <c r="N21" s="47">
        <f t="shared" si="9"/>
        <v>17.7</v>
      </c>
      <c r="O21" s="20">
        <v>110</v>
      </c>
      <c r="P21" s="51">
        <v>1.1000000000000001</v>
      </c>
      <c r="Q21" s="13">
        <v>8.6</v>
      </c>
      <c r="R21" s="14">
        <v>9</v>
      </c>
      <c r="S21" s="15">
        <v>8.6999999999999993</v>
      </c>
      <c r="T21" s="16">
        <v>8.8000000000000007</v>
      </c>
      <c r="U21" s="18">
        <f t="shared" si="10"/>
        <v>8.75</v>
      </c>
      <c r="V21" s="19">
        <v>0</v>
      </c>
      <c r="W21" s="52">
        <f t="shared" si="11"/>
        <v>27.55</v>
      </c>
      <c r="X21" s="192"/>
    </row>
    <row r="22" spans="1:24" s="113" customFormat="1" ht="15.75" thickBot="1">
      <c r="A22" s="157"/>
      <c r="B22" s="259"/>
      <c r="C22" s="88" t="s">
        <v>209</v>
      </c>
      <c r="D22" s="89">
        <v>2000</v>
      </c>
      <c r="E22" s="81" t="s">
        <v>60</v>
      </c>
      <c r="F22" s="178"/>
      <c r="G22" s="195" t="s">
        <v>36</v>
      </c>
      <c r="H22" s="196"/>
      <c r="I22" s="196"/>
      <c r="J22" s="196"/>
      <c r="K22" s="196"/>
      <c r="L22" s="197"/>
      <c r="M22" s="25">
        <f>SUM(M19:M21)-L19-L20-L21</f>
        <v>26.700000000000003</v>
      </c>
      <c r="N22" s="26"/>
      <c r="O22" s="198" t="s">
        <v>40</v>
      </c>
      <c r="P22" s="199"/>
      <c r="Q22" s="199"/>
      <c r="R22" s="199"/>
      <c r="S22" s="199"/>
      <c r="T22" s="199"/>
      <c r="U22" s="199"/>
      <c r="V22" s="200"/>
      <c r="W22" s="45">
        <f>SUM(W19:W21)</f>
        <v>82.86999999999999</v>
      </c>
      <c r="X22" s="70">
        <f>M22</f>
        <v>26.700000000000003</v>
      </c>
    </row>
    <row r="23" spans="1:24" s="113" customFormat="1" ht="15.75" thickBot="1">
      <c r="A23" s="155">
        <v>3</v>
      </c>
      <c r="B23" s="158" t="s">
        <v>202</v>
      </c>
      <c r="C23" s="86" t="s">
        <v>203</v>
      </c>
      <c r="D23" s="87">
        <v>2005</v>
      </c>
      <c r="E23" s="12" t="s">
        <v>60</v>
      </c>
      <c r="F23" s="158" t="s">
        <v>204</v>
      </c>
      <c r="G23" s="3" t="s">
        <v>4</v>
      </c>
      <c r="H23" s="13">
        <v>8.5</v>
      </c>
      <c r="I23" s="14">
        <v>8.6999999999999993</v>
      </c>
      <c r="J23" s="15">
        <v>8.8000000000000007</v>
      </c>
      <c r="K23" s="16">
        <v>8.3000000000000007</v>
      </c>
      <c r="L23" s="17">
        <v>0</v>
      </c>
      <c r="M23" s="18">
        <f>(H23+I23+J23+K23-MAX(H23:K23)-MIN(H23:K23))/2</f>
        <v>8.5999999999999979</v>
      </c>
      <c r="N23" s="47">
        <f>M23*2</f>
        <v>17.199999999999996</v>
      </c>
      <c r="O23" s="20">
        <v>94</v>
      </c>
      <c r="P23" s="51">
        <v>0.94</v>
      </c>
      <c r="Q23" s="13">
        <v>8.5</v>
      </c>
      <c r="R23" s="14">
        <v>8.4</v>
      </c>
      <c r="S23" s="15">
        <v>8.6999999999999993</v>
      </c>
      <c r="T23" s="16">
        <v>8.3000000000000007</v>
      </c>
      <c r="U23" s="18">
        <f>(Q23+R23+S23+T23-MAX(Q23:T23)-MIN(Q23:T23))/2</f>
        <v>8.4499999999999993</v>
      </c>
      <c r="V23" s="19">
        <v>0</v>
      </c>
      <c r="W23" s="52">
        <f>SUM(U23,N23,P23)-L23-V23</f>
        <v>26.589999999999996</v>
      </c>
      <c r="X23" s="190" t="s">
        <v>44</v>
      </c>
    </row>
    <row r="24" spans="1:24" s="113" customFormat="1" ht="15.75" thickBot="1">
      <c r="A24" s="156"/>
      <c r="B24" s="257"/>
      <c r="C24" s="161" t="s">
        <v>205</v>
      </c>
      <c r="D24" s="163">
        <v>2003</v>
      </c>
      <c r="E24" s="163" t="s">
        <v>60</v>
      </c>
      <c r="F24" s="159"/>
      <c r="G24" s="4" t="s">
        <v>18</v>
      </c>
      <c r="H24" s="13">
        <v>9</v>
      </c>
      <c r="I24" s="14">
        <v>8.5</v>
      </c>
      <c r="J24" s="15">
        <v>9</v>
      </c>
      <c r="K24" s="16">
        <v>8.6999999999999993</v>
      </c>
      <c r="L24" s="17">
        <v>0</v>
      </c>
      <c r="M24" s="18">
        <f t="shared" ref="M24:M25" si="12">(H24+I24+J24+K24-MAX(H24:K24)-MIN(H24:K24))/2</f>
        <v>8.8500000000000014</v>
      </c>
      <c r="N24" s="47">
        <f t="shared" ref="N24:N25" si="13">M24*2</f>
        <v>17.700000000000003</v>
      </c>
      <c r="O24" s="20">
        <v>86</v>
      </c>
      <c r="P24" s="51">
        <v>0.86</v>
      </c>
      <c r="Q24" s="13">
        <v>9</v>
      </c>
      <c r="R24" s="14">
        <v>8.8000000000000007</v>
      </c>
      <c r="S24" s="15">
        <v>9</v>
      </c>
      <c r="T24" s="16">
        <v>8.6</v>
      </c>
      <c r="U24" s="18">
        <f t="shared" ref="U24:U25" si="14">(Q24+R24+S24+T24-MAX(Q24:T24)-MIN(Q24:T24))/2</f>
        <v>8.8999999999999986</v>
      </c>
      <c r="V24" s="19">
        <v>0</v>
      </c>
      <c r="W24" s="52">
        <f t="shared" ref="W24:W25" si="15">SUM(U24,N24,P24)-L24-V24</f>
        <v>27.46</v>
      </c>
      <c r="X24" s="191"/>
    </row>
    <row r="25" spans="1:24" s="113" customFormat="1" ht="21" thickBot="1">
      <c r="A25" s="156"/>
      <c r="B25" s="258"/>
      <c r="C25" s="161"/>
      <c r="D25" s="163"/>
      <c r="E25" s="163"/>
      <c r="F25" s="159"/>
      <c r="G25" s="6" t="s">
        <v>39</v>
      </c>
      <c r="H25" s="13">
        <v>9</v>
      </c>
      <c r="I25" s="14">
        <v>9</v>
      </c>
      <c r="J25" s="15">
        <v>9</v>
      </c>
      <c r="K25" s="16">
        <v>8.5</v>
      </c>
      <c r="L25" s="17">
        <v>0</v>
      </c>
      <c r="M25" s="18">
        <f t="shared" si="12"/>
        <v>9</v>
      </c>
      <c r="N25" s="47">
        <f t="shared" si="13"/>
        <v>18</v>
      </c>
      <c r="O25" s="20">
        <v>123</v>
      </c>
      <c r="P25" s="51">
        <v>1.23</v>
      </c>
      <c r="Q25" s="13">
        <v>8.8000000000000007</v>
      </c>
      <c r="R25" s="14">
        <v>8.8000000000000007</v>
      </c>
      <c r="S25" s="15">
        <v>8.6</v>
      </c>
      <c r="T25" s="16">
        <v>8.6999999999999993</v>
      </c>
      <c r="U25" s="18">
        <f t="shared" si="14"/>
        <v>8.7500000000000036</v>
      </c>
      <c r="V25" s="19">
        <v>0</v>
      </c>
      <c r="W25" s="52">
        <f t="shared" si="15"/>
        <v>27.980000000000004</v>
      </c>
      <c r="X25" s="192"/>
    </row>
    <row r="26" spans="1:24" s="113" customFormat="1" ht="15.75" thickBot="1">
      <c r="A26" s="157"/>
      <c r="B26" s="259"/>
      <c r="C26" s="88" t="s">
        <v>206</v>
      </c>
      <c r="D26" s="89">
        <v>2002</v>
      </c>
      <c r="E26" s="81" t="s">
        <v>60</v>
      </c>
      <c r="F26" s="178"/>
      <c r="G26" s="195" t="s">
        <v>36</v>
      </c>
      <c r="H26" s="196"/>
      <c r="I26" s="196"/>
      <c r="J26" s="196"/>
      <c r="K26" s="196"/>
      <c r="L26" s="197"/>
      <c r="M26" s="25">
        <f>SUM(M23:M25)-L23-L24-L25</f>
        <v>26.45</v>
      </c>
      <c r="N26" s="74"/>
      <c r="O26" s="260" t="s">
        <v>40</v>
      </c>
      <c r="P26" s="261"/>
      <c r="Q26" s="261"/>
      <c r="R26" s="261"/>
      <c r="S26" s="261"/>
      <c r="T26" s="261"/>
      <c r="U26" s="261"/>
      <c r="V26" s="262"/>
      <c r="W26" s="45">
        <f>SUM(W23:W25)</f>
        <v>82.03</v>
      </c>
      <c r="X26" s="25">
        <f>M26</f>
        <v>26.45</v>
      </c>
    </row>
    <row r="27" spans="1:24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>
      <c r="A28" s="38"/>
      <c r="B28" s="59"/>
      <c r="C28" s="55"/>
      <c r="D28" s="106"/>
      <c r="E28" s="106"/>
      <c r="F28" s="57"/>
      <c r="G28" s="40"/>
      <c r="H28" s="40"/>
      <c r="I28" s="40"/>
      <c r="J28" s="40"/>
      <c r="K28" s="40"/>
      <c r="L28" s="40"/>
      <c r="M28" s="28"/>
      <c r="N28" s="29"/>
      <c r="O28" s="41"/>
      <c r="P28" s="41"/>
      <c r="Q28" s="41"/>
      <c r="R28" s="41"/>
      <c r="S28" s="41"/>
      <c r="T28" s="41"/>
      <c r="U28" s="41"/>
      <c r="V28" s="41"/>
      <c r="W28" s="30"/>
      <c r="X28" s="31"/>
    </row>
    <row r="29" spans="1:24">
      <c r="A29" s="38"/>
      <c r="B29" s="49"/>
      <c r="C29" s="231" t="s">
        <v>41</v>
      </c>
      <c r="D29" s="231"/>
      <c r="E29" s="231"/>
      <c r="F29" s="231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32"/>
      <c r="S29" s="5"/>
      <c r="T29" s="63" t="s">
        <v>71</v>
      </c>
      <c r="U29" s="63"/>
      <c r="V29" s="50"/>
      <c r="W29" s="30"/>
      <c r="X29" s="31"/>
    </row>
    <row r="30" spans="1:24">
      <c r="A30" s="38"/>
      <c r="B30" s="49"/>
      <c r="C30" s="105" t="s">
        <v>75</v>
      </c>
      <c r="D30" s="5"/>
      <c r="E30" s="5"/>
      <c r="F30" s="32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32"/>
      <c r="S30" s="5"/>
      <c r="T30" s="63" t="s">
        <v>45</v>
      </c>
      <c r="U30" s="63"/>
      <c r="V30" s="50"/>
      <c r="W30" s="30"/>
      <c r="X30" s="31"/>
    </row>
    <row r="31" spans="1:24" ht="15.75">
      <c r="A31" s="38"/>
      <c r="B31" s="49"/>
      <c r="C31" s="10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32"/>
      <c r="S31" s="5"/>
      <c r="T31" s="115"/>
      <c r="U31" s="115"/>
      <c r="V31" s="50"/>
      <c r="W31" s="30"/>
      <c r="X31" s="31"/>
    </row>
    <row r="32" spans="1:24">
      <c r="A32" s="38"/>
      <c r="B32" s="49"/>
      <c r="C32" s="189" t="s">
        <v>13</v>
      </c>
      <c r="D32" s="189"/>
      <c r="E32" s="189"/>
      <c r="F32" s="189"/>
      <c r="G32" s="189"/>
      <c r="H32" s="189"/>
      <c r="I32" s="5"/>
      <c r="J32" s="5"/>
      <c r="K32" s="5"/>
      <c r="L32" s="32"/>
      <c r="M32" s="5"/>
      <c r="N32" s="5"/>
      <c r="O32" s="5"/>
      <c r="P32" s="5"/>
      <c r="Q32" s="5"/>
      <c r="R32" s="5"/>
      <c r="S32" s="5"/>
      <c r="T32" s="63" t="s">
        <v>70</v>
      </c>
      <c r="U32" s="63"/>
      <c r="V32" s="50"/>
      <c r="W32" s="30"/>
      <c r="X32" s="31"/>
    </row>
    <row r="33" spans="1:24">
      <c r="A33" s="38"/>
      <c r="B33" s="49"/>
      <c r="C33" s="105" t="s">
        <v>74</v>
      </c>
      <c r="D33" s="105"/>
      <c r="E33" s="105"/>
      <c r="F33" s="5"/>
      <c r="G33" s="5"/>
      <c r="H33" s="5"/>
      <c r="I33" s="33"/>
      <c r="J33" s="5"/>
      <c r="K33" s="5"/>
      <c r="L33" s="32"/>
      <c r="M33" s="5"/>
      <c r="N33" s="5"/>
      <c r="O33" s="5"/>
      <c r="P33" s="5"/>
      <c r="Q33" s="5"/>
      <c r="R33" s="5"/>
      <c r="S33" s="5"/>
      <c r="T33" s="63" t="s">
        <v>61</v>
      </c>
      <c r="U33" s="63"/>
      <c r="V33" s="50"/>
      <c r="W33" s="30"/>
      <c r="X33" s="31"/>
    </row>
    <row r="34" spans="1:24">
      <c r="A34" s="38"/>
      <c r="B34" s="49"/>
      <c r="C34" s="32"/>
      <c r="D34" s="32"/>
      <c r="E34" s="32"/>
      <c r="F34" s="32"/>
      <c r="G34" s="32"/>
      <c r="H34" s="32"/>
      <c r="I34" s="32"/>
      <c r="J34" s="32"/>
      <c r="K34" s="32"/>
      <c r="L34" s="34"/>
      <c r="M34" s="34"/>
      <c r="N34" s="34"/>
      <c r="O34" s="34"/>
      <c r="P34" s="34"/>
      <c r="Q34" s="34"/>
      <c r="R34" s="34"/>
      <c r="S34" s="34"/>
      <c r="T34" s="63"/>
      <c r="U34" s="63"/>
      <c r="V34" s="50"/>
      <c r="W34" s="30"/>
      <c r="X34" s="31"/>
    </row>
    <row r="35" spans="1:24">
      <c r="A35" s="38"/>
      <c r="B35" s="49"/>
      <c r="C35" s="189" t="s">
        <v>14</v>
      </c>
      <c r="D35" s="189"/>
      <c r="E35" s="189"/>
      <c r="F35" s="189"/>
      <c r="G35" s="189"/>
      <c r="H35" s="189"/>
      <c r="I35" s="35"/>
      <c r="J35" s="36"/>
      <c r="K35" s="36"/>
      <c r="L35" s="36"/>
      <c r="M35" s="36"/>
      <c r="N35" s="36"/>
      <c r="O35" s="36"/>
      <c r="P35" s="36"/>
      <c r="Q35" s="32"/>
      <c r="R35" s="5"/>
      <c r="S35" s="5"/>
      <c r="T35" s="63" t="s">
        <v>72</v>
      </c>
      <c r="U35" s="63"/>
      <c r="V35" s="50"/>
      <c r="W35" s="30"/>
      <c r="X35" s="31"/>
    </row>
    <row r="36" spans="1:24">
      <c r="A36" s="38"/>
      <c r="B36" s="49"/>
      <c r="C36" s="105" t="s">
        <v>74</v>
      </c>
      <c r="D36" s="105"/>
      <c r="E36" s="105"/>
      <c r="F36" s="5"/>
      <c r="G36" s="5"/>
      <c r="H36" s="5"/>
      <c r="I36" s="35"/>
      <c r="J36" s="36"/>
      <c r="K36" s="36"/>
      <c r="L36" s="36"/>
      <c r="M36" s="36"/>
      <c r="N36" s="36"/>
      <c r="O36" s="36"/>
      <c r="P36" s="36"/>
      <c r="Q36" s="32"/>
      <c r="R36" s="5"/>
      <c r="S36" s="5"/>
      <c r="T36" s="63" t="s">
        <v>73</v>
      </c>
      <c r="U36" s="63"/>
      <c r="V36" s="50"/>
      <c r="W36" s="30"/>
      <c r="X36" s="31"/>
    </row>
    <row r="37" spans="1:24">
      <c r="A37" s="38"/>
      <c r="B37" s="49"/>
      <c r="C37" s="124"/>
      <c r="D37" s="124"/>
      <c r="E37" s="124"/>
      <c r="F37" s="5"/>
      <c r="G37" s="5"/>
      <c r="H37" s="5"/>
      <c r="I37" s="35"/>
      <c r="J37" s="36"/>
      <c r="K37" s="36"/>
      <c r="L37" s="36"/>
      <c r="M37" s="36"/>
      <c r="N37" s="36"/>
      <c r="O37" s="36"/>
      <c r="P37" s="36"/>
      <c r="Q37" s="32"/>
      <c r="R37" s="5"/>
      <c r="S37" s="5"/>
      <c r="T37" s="63"/>
      <c r="U37" s="63"/>
      <c r="V37" s="50"/>
      <c r="W37" s="30"/>
      <c r="X37" s="31"/>
    </row>
    <row r="38" spans="1:24">
      <c r="A38" s="38"/>
      <c r="B38" s="49"/>
      <c r="C38" s="124"/>
      <c r="D38" s="124"/>
      <c r="E38" s="124"/>
      <c r="F38" s="5"/>
      <c r="G38" s="5"/>
      <c r="H38" s="5"/>
      <c r="I38" s="35"/>
      <c r="J38" s="36"/>
      <c r="K38" s="36"/>
      <c r="L38" s="36"/>
      <c r="M38" s="36"/>
      <c r="N38" s="36"/>
      <c r="O38" s="36"/>
      <c r="P38" s="36"/>
      <c r="Q38" s="32"/>
      <c r="R38" s="5"/>
      <c r="S38" s="5"/>
      <c r="T38" s="63"/>
      <c r="U38" s="63"/>
      <c r="V38" s="50"/>
      <c r="W38" s="30"/>
      <c r="X38" s="31"/>
    </row>
    <row r="39" spans="1:24">
      <c r="A39" s="38"/>
      <c r="B39" s="49"/>
      <c r="C39" s="124"/>
      <c r="D39" s="124"/>
      <c r="E39" s="124"/>
      <c r="F39" s="5"/>
      <c r="G39" s="5"/>
      <c r="H39" s="5"/>
      <c r="I39" s="35"/>
      <c r="J39" s="36"/>
      <c r="K39" s="36"/>
      <c r="L39" s="36"/>
      <c r="M39" s="36"/>
      <c r="N39" s="36"/>
      <c r="O39" s="36"/>
      <c r="P39" s="36"/>
      <c r="Q39" s="32"/>
      <c r="R39" s="5"/>
      <c r="S39" s="5"/>
      <c r="T39" s="63"/>
      <c r="U39" s="63"/>
      <c r="V39" s="50"/>
      <c r="W39" s="30"/>
      <c r="X39" s="31"/>
    </row>
    <row r="40" spans="1:24">
      <c r="A40" s="38"/>
      <c r="B40" s="49"/>
      <c r="C40" s="124"/>
      <c r="D40" s="124"/>
      <c r="E40" s="124"/>
      <c r="F40" s="5"/>
      <c r="G40" s="5"/>
      <c r="H40" s="5"/>
      <c r="I40" s="35"/>
      <c r="J40" s="36"/>
      <c r="K40" s="36"/>
      <c r="L40" s="36"/>
      <c r="M40" s="36"/>
      <c r="N40" s="36"/>
      <c r="O40" s="36"/>
      <c r="P40" s="36"/>
      <c r="Q40" s="32"/>
      <c r="R40" s="5"/>
      <c r="S40" s="5"/>
      <c r="T40" s="63"/>
      <c r="U40" s="63"/>
      <c r="V40" s="50"/>
      <c r="W40" s="30"/>
      <c r="X40" s="31"/>
    </row>
    <row r="41" spans="1:24">
      <c r="A41" s="38"/>
      <c r="B41" s="49"/>
      <c r="C41" s="124"/>
      <c r="D41" s="124"/>
      <c r="E41" s="124"/>
      <c r="F41" s="5"/>
      <c r="G41" s="5"/>
      <c r="H41" s="5"/>
      <c r="I41" s="35"/>
      <c r="J41" s="36"/>
      <c r="K41" s="36"/>
      <c r="L41" s="36"/>
      <c r="M41" s="36"/>
      <c r="N41" s="36"/>
      <c r="O41" s="36"/>
      <c r="P41" s="36"/>
      <c r="Q41" s="32"/>
      <c r="R41" s="5"/>
      <c r="S41" s="5"/>
      <c r="T41" s="63"/>
      <c r="U41" s="63"/>
      <c r="V41" s="50"/>
      <c r="W41" s="30"/>
      <c r="X41" s="31"/>
    </row>
    <row r="42" spans="1:24">
      <c r="A42" s="38"/>
      <c r="B42" s="49"/>
      <c r="C42" s="124"/>
      <c r="D42" s="124"/>
      <c r="E42" s="124"/>
      <c r="F42" s="5"/>
      <c r="G42" s="5"/>
      <c r="H42" s="5"/>
      <c r="I42" s="35"/>
      <c r="J42" s="36"/>
      <c r="K42" s="36"/>
      <c r="L42" s="36"/>
      <c r="M42" s="36"/>
      <c r="N42" s="36"/>
      <c r="O42" s="36"/>
      <c r="P42" s="36"/>
      <c r="Q42" s="32"/>
      <c r="R42" s="5"/>
      <c r="S42" s="5"/>
      <c r="T42" s="63"/>
      <c r="U42" s="63"/>
      <c r="V42" s="50"/>
      <c r="W42" s="30"/>
      <c r="X42" s="31"/>
    </row>
    <row r="43" spans="1:24">
      <c r="A43" s="38"/>
      <c r="B43" s="49"/>
      <c r="C43" s="124"/>
      <c r="D43" s="124"/>
      <c r="E43" s="124"/>
      <c r="F43" s="5"/>
      <c r="G43" s="5"/>
      <c r="H43" s="5"/>
      <c r="I43" s="35"/>
      <c r="J43" s="36"/>
      <c r="K43" s="36"/>
      <c r="L43" s="36"/>
      <c r="M43" s="36"/>
      <c r="N43" s="36"/>
      <c r="O43" s="36"/>
      <c r="P43" s="36"/>
      <c r="Q43" s="32"/>
      <c r="R43" s="5"/>
      <c r="S43" s="5"/>
      <c r="T43" s="63"/>
      <c r="U43" s="63"/>
      <c r="V43" s="50"/>
      <c r="W43" s="30"/>
      <c r="X43" s="31"/>
    </row>
    <row r="44" spans="1:24">
      <c r="A44" s="38"/>
      <c r="B44" s="49"/>
      <c r="C44" s="124"/>
      <c r="D44" s="124"/>
      <c r="E44" s="124"/>
      <c r="F44" s="5"/>
      <c r="G44" s="5"/>
      <c r="H44" s="5"/>
      <c r="I44" s="35"/>
      <c r="J44" s="36"/>
      <c r="K44" s="36"/>
      <c r="L44" s="36"/>
      <c r="M44" s="36"/>
      <c r="N44" s="36"/>
      <c r="O44" s="36"/>
      <c r="P44" s="36"/>
      <c r="Q44" s="32"/>
      <c r="R44" s="5"/>
      <c r="S44" s="5"/>
      <c r="T44" s="63"/>
      <c r="U44" s="63"/>
      <c r="V44" s="50"/>
      <c r="W44" s="30"/>
      <c r="X44" s="31"/>
    </row>
    <row r="45" spans="1:24">
      <c r="A45" s="38"/>
      <c r="B45" s="49"/>
      <c r="C45" s="124"/>
      <c r="D45" s="124"/>
      <c r="E45" s="124"/>
      <c r="F45" s="5"/>
      <c r="G45" s="5"/>
      <c r="H45" s="5"/>
      <c r="I45" s="35"/>
      <c r="J45" s="36"/>
      <c r="K45" s="36"/>
      <c r="L45" s="36"/>
      <c r="M45" s="36"/>
      <c r="N45" s="36"/>
      <c r="O45" s="36"/>
      <c r="P45" s="36"/>
      <c r="Q45" s="32"/>
      <c r="R45" s="5"/>
      <c r="S45" s="5"/>
      <c r="T45" s="63"/>
      <c r="U45" s="63"/>
      <c r="V45" s="50"/>
      <c r="W45" s="30"/>
      <c r="X45" s="31"/>
    </row>
    <row r="46" spans="1:24">
      <c r="A46" s="38"/>
      <c r="B46" s="49"/>
      <c r="C46" s="124"/>
      <c r="D46" s="124"/>
      <c r="E46" s="124"/>
      <c r="F46" s="5"/>
      <c r="G46" s="5"/>
      <c r="H46" s="5"/>
      <c r="I46" s="35"/>
      <c r="J46" s="36"/>
      <c r="K46" s="36"/>
      <c r="L46" s="36"/>
      <c r="M46" s="36"/>
      <c r="N46" s="36"/>
      <c r="O46" s="36"/>
      <c r="P46" s="36"/>
      <c r="Q46" s="32"/>
      <c r="R46" s="5"/>
      <c r="S46" s="5"/>
      <c r="T46" s="63"/>
      <c r="U46" s="63"/>
      <c r="V46" s="50"/>
      <c r="W46" s="30"/>
      <c r="X46" s="31"/>
    </row>
    <row r="47" spans="1:24">
      <c r="A47" s="38"/>
      <c r="B47" s="49"/>
      <c r="C47" s="124"/>
      <c r="D47" s="124"/>
      <c r="E47" s="124"/>
      <c r="F47" s="5"/>
      <c r="G47" s="5"/>
      <c r="H47" s="5"/>
      <c r="I47" s="35"/>
      <c r="J47" s="36"/>
      <c r="K47" s="36"/>
      <c r="L47" s="36"/>
      <c r="M47" s="36"/>
      <c r="N47" s="36"/>
      <c r="O47" s="36"/>
      <c r="P47" s="36"/>
      <c r="Q47" s="32"/>
      <c r="R47" s="5"/>
      <c r="S47" s="5"/>
      <c r="T47" s="63"/>
      <c r="U47" s="63"/>
      <c r="V47" s="50"/>
      <c r="W47" s="30"/>
      <c r="X47" s="31"/>
    </row>
    <row r="48" spans="1:24">
      <c r="A48" s="38"/>
      <c r="B48" s="49"/>
      <c r="C48" s="124"/>
      <c r="D48" s="124"/>
      <c r="E48" s="124"/>
      <c r="F48" s="5"/>
      <c r="G48" s="5"/>
      <c r="H48" s="5"/>
      <c r="I48" s="35"/>
      <c r="J48" s="36"/>
      <c r="K48" s="36"/>
      <c r="L48" s="36"/>
      <c r="M48" s="36"/>
      <c r="N48" s="36"/>
      <c r="O48" s="36"/>
      <c r="P48" s="36"/>
      <c r="Q48" s="32"/>
      <c r="R48" s="5"/>
      <c r="S48" s="5"/>
      <c r="T48" s="63"/>
      <c r="U48" s="63"/>
      <c r="V48" s="50"/>
      <c r="W48" s="30"/>
      <c r="X48" s="31"/>
    </row>
    <row r="49" spans="1:27">
      <c r="A49" s="38"/>
      <c r="B49" s="49"/>
      <c r="C49" s="124"/>
      <c r="D49" s="124"/>
      <c r="E49" s="124"/>
      <c r="F49" s="5"/>
      <c r="G49" s="5"/>
      <c r="H49" s="5"/>
      <c r="I49" s="35"/>
      <c r="J49" s="36"/>
      <c r="K49" s="36"/>
      <c r="L49" s="36"/>
      <c r="M49" s="36"/>
      <c r="N49" s="36"/>
      <c r="O49" s="36"/>
      <c r="P49" s="36"/>
      <c r="Q49" s="32"/>
      <c r="R49" s="5"/>
      <c r="S49" s="5"/>
      <c r="T49" s="63"/>
      <c r="U49" s="63"/>
      <c r="V49" s="50"/>
      <c r="W49" s="30"/>
      <c r="X49" s="31"/>
    </row>
    <row r="50" spans="1:27">
      <c r="A50" s="38"/>
      <c r="B50" s="49"/>
      <c r="C50" s="124"/>
      <c r="D50" s="124"/>
      <c r="E50" s="124"/>
      <c r="F50" s="5"/>
      <c r="G50" s="5"/>
      <c r="H50" s="5"/>
      <c r="I50" s="35"/>
      <c r="J50" s="36"/>
      <c r="K50" s="36"/>
      <c r="L50" s="36"/>
      <c r="M50" s="36"/>
      <c r="N50" s="36"/>
      <c r="O50" s="36"/>
      <c r="P50" s="36"/>
      <c r="Q50" s="32"/>
      <c r="R50" s="5"/>
      <c r="S50" s="5"/>
      <c r="T50" s="63"/>
      <c r="U50" s="63"/>
      <c r="V50" s="50"/>
      <c r="W50" s="30"/>
      <c r="X50" s="31"/>
    </row>
    <row r="51" spans="1:27">
      <c r="A51" s="38"/>
      <c r="B51" s="49"/>
      <c r="C51" s="124"/>
      <c r="D51" s="124"/>
      <c r="E51" s="124"/>
      <c r="F51" s="5"/>
      <c r="G51" s="5"/>
      <c r="H51" s="5"/>
      <c r="I51" s="35"/>
      <c r="J51" s="36"/>
      <c r="K51" s="36"/>
      <c r="L51" s="36"/>
      <c r="M51" s="36"/>
      <c r="N51" s="36"/>
      <c r="O51" s="36"/>
      <c r="P51" s="36"/>
      <c r="Q51" s="32"/>
      <c r="R51" s="5"/>
      <c r="S51" s="5"/>
      <c r="T51" s="63"/>
      <c r="U51" s="63"/>
      <c r="V51" s="50"/>
      <c r="W51" s="30"/>
      <c r="X51" s="31"/>
    </row>
    <row r="52" spans="1:27">
      <c r="A52" s="38"/>
      <c r="B52" s="43"/>
      <c r="C52" s="72"/>
      <c r="D52" s="39"/>
      <c r="E52" s="39"/>
      <c r="F52" s="7"/>
      <c r="G52" s="40"/>
      <c r="H52" s="40"/>
      <c r="I52" s="40"/>
      <c r="J52" s="40"/>
      <c r="K52" s="40"/>
      <c r="L52" s="40"/>
      <c r="M52" s="28"/>
      <c r="N52" s="29"/>
      <c r="O52" s="41"/>
      <c r="P52" s="41"/>
      <c r="Q52" s="41"/>
      <c r="R52" s="41"/>
      <c r="S52" s="41"/>
      <c r="T52" s="48"/>
      <c r="U52" s="48"/>
      <c r="V52" s="48"/>
      <c r="W52" s="30"/>
      <c r="X52" s="31"/>
    </row>
    <row r="53" spans="1:27">
      <c r="A53" s="38"/>
      <c r="B53" s="59"/>
      <c r="C53" s="55"/>
      <c r="D53" s="106"/>
      <c r="E53" s="106"/>
      <c r="F53" s="57"/>
      <c r="G53" s="40"/>
      <c r="H53" s="40"/>
      <c r="I53" s="40"/>
      <c r="J53" s="40"/>
      <c r="K53" s="40"/>
      <c r="L53" s="40"/>
      <c r="M53" s="28"/>
      <c r="N53" s="29"/>
      <c r="O53" s="41"/>
      <c r="P53" s="41"/>
      <c r="Q53" s="41"/>
      <c r="R53" s="41"/>
      <c r="S53" s="41"/>
      <c r="T53" s="41"/>
      <c r="U53" s="41"/>
      <c r="V53" s="41"/>
      <c r="W53" s="30"/>
      <c r="X53" s="31"/>
    </row>
    <row r="54" spans="1:27">
      <c r="A54" s="38"/>
      <c r="B54" s="59"/>
      <c r="C54" s="55"/>
      <c r="D54" s="106"/>
      <c r="E54" s="106"/>
      <c r="F54" s="57"/>
      <c r="G54" s="40"/>
      <c r="H54" s="40"/>
      <c r="I54" s="40"/>
      <c r="J54" s="40"/>
      <c r="K54" s="40"/>
      <c r="L54" s="40"/>
      <c r="M54" s="28"/>
      <c r="N54" s="29"/>
      <c r="O54" s="41"/>
      <c r="P54" s="41"/>
      <c r="Q54" s="41"/>
      <c r="R54" s="41"/>
      <c r="S54" s="41"/>
      <c r="T54" s="41"/>
      <c r="U54" s="41"/>
      <c r="V54" s="41"/>
      <c r="W54" s="30"/>
      <c r="X54" s="31"/>
    </row>
    <row r="55" spans="1:27">
      <c r="A55" s="38"/>
      <c r="B55" s="59"/>
      <c r="C55" s="55"/>
      <c r="D55" s="106"/>
      <c r="E55" s="106"/>
      <c r="F55" s="57"/>
      <c r="G55" s="40"/>
      <c r="H55" s="40"/>
      <c r="I55" s="40"/>
      <c r="J55" s="40"/>
      <c r="K55" s="40"/>
      <c r="L55" s="40"/>
      <c r="M55" s="28"/>
      <c r="N55" s="29"/>
      <c r="O55" s="41"/>
      <c r="P55" s="41"/>
      <c r="Q55" s="41"/>
      <c r="R55" s="41"/>
      <c r="S55" s="41"/>
      <c r="T55" s="41"/>
      <c r="U55" s="41"/>
      <c r="V55" s="41"/>
      <c r="W55" s="30"/>
      <c r="X55" s="31"/>
    </row>
    <row r="56" spans="1:27">
      <c r="A56" s="38"/>
      <c r="B56" s="59"/>
      <c r="C56" s="55"/>
      <c r="D56" s="106"/>
      <c r="E56" s="106"/>
      <c r="F56" s="57"/>
      <c r="G56" s="40"/>
      <c r="H56" s="40"/>
      <c r="I56" s="40"/>
      <c r="J56" s="40"/>
      <c r="K56" s="40"/>
      <c r="L56" s="40"/>
      <c r="M56" s="28"/>
      <c r="N56" s="29"/>
      <c r="O56" s="41"/>
      <c r="P56" s="41"/>
      <c r="Q56" s="41"/>
      <c r="R56" s="41"/>
      <c r="S56" s="41"/>
      <c r="T56" s="41"/>
      <c r="U56" s="41"/>
      <c r="V56" s="41"/>
      <c r="W56" s="30"/>
      <c r="X56" s="31"/>
    </row>
    <row r="57" spans="1:27">
      <c r="A57" s="38"/>
      <c r="B57" s="59"/>
      <c r="C57" s="55"/>
      <c r="D57" s="106"/>
      <c r="E57" s="106"/>
      <c r="F57" s="57"/>
      <c r="G57" s="40"/>
      <c r="H57" s="40"/>
      <c r="I57" s="40"/>
      <c r="J57" s="40"/>
      <c r="K57" s="40"/>
      <c r="L57" s="40"/>
      <c r="M57" s="28"/>
      <c r="N57" s="29"/>
      <c r="O57" s="41"/>
      <c r="P57" s="41"/>
      <c r="Q57" s="41"/>
      <c r="R57" s="41"/>
      <c r="S57" s="41"/>
      <c r="T57" s="41"/>
      <c r="U57" s="41"/>
      <c r="V57" s="41"/>
      <c r="W57" s="30"/>
      <c r="X57" s="31"/>
    </row>
    <row r="58" spans="1:27" ht="20.25">
      <c r="A58" s="220" t="s">
        <v>68</v>
      </c>
      <c r="B58" s="220"/>
      <c r="C58" s="220"/>
      <c r="D58" s="220"/>
      <c r="E58" s="220"/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</row>
    <row r="59" spans="1:27" ht="20.25">
      <c r="A59" s="220" t="s">
        <v>255</v>
      </c>
      <c r="B59" s="220"/>
      <c r="C59" s="220"/>
      <c r="D59" s="220"/>
      <c r="E59" s="220"/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</row>
    <row r="60" spans="1:27" ht="15.75">
      <c r="B60" s="8"/>
      <c r="C60" s="9"/>
      <c r="D60" s="9"/>
      <c r="E60" s="8"/>
    </row>
    <row r="61" spans="1:27" ht="15.75">
      <c r="B61" s="8"/>
      <c r="C61" s="9"/>
      <c r="D61" s="9"/>
      <c r="E61" s="8"/>
    </row>
    <row r="62" spans="1:27" ht="16.5" thickBot="1">
      <c r="D62" s="240"/>
      <c r="E62" s="240"/>
      <c r="F62" s="240" t="s">
        <v>223</v>
      </c>
      <c r="G62" s="240"/>
      <c r="Q62" s="9" t="s">
        <v>69</v>
      </c>
    </row>
    <row r="63" spans="1:27" ht="20.100000000000001" customHeight="1" thickBot="1">
      <c r="A63" s="212" t="s">
        <v>56</v>
      </c>
      <c r="B63" s="213"/>
      <c r="C63" s="213"/>
      <c r="D63" s="213"/>
      <c r="E63" s="213"/>
      <c r="F63" s="213"/>
      <c r="G63" s="213"/>
      <c r="H63" s="213"/>
      <c r="I63" s="213"/>
      <c r="J63" s="213"/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14"/>
      <c r="Y63" s="2"/>
      <c r="Z63" s="2"/>
      <c r="AA63" s="2"/>
    </row>
    <row r="64" spans="1:27" ht="15.75" customHeight="1" thickBot="1">
      <c r="A64" s="209" t="s">
        <v>0</v>
      </c>
      <c r="B64" s="109" t="s">
        <v>2</v>
      </c>
      <c r="C64" s="209" t="s">
        <v>1</v>
      </c>
      <c r="D64" s="273" t="s">
        <v>28</v>
      </c>
      <c r="E64" s="272" t="s">
        <v>27</v>
      </c>
      <c r="F64" s="221" t="s">
        <v>17</v>
      </c>
      <c r="G64" s="211" t="s">
        <v>3</v>
      </c>
      <c r="H64" s="202" t="s">
        <v>37</v>
      </c>
      <c r="I64" s="203"/>
      <c r="J64" s="203"/>
      <c r="K64" s="204"/>
      <c r="L64" s="201" t="s">
        <v>32</v>
      </c>
      <c r="M64" s="201" t="s">
        <v>33</v>
      </c>
      <c r="N64" s="201" t="s">
        <v>34</v>
      </c>
      <c r="O64" s="222" t="s">
        <v>26</v>
      </c>
      <c r="P64" s="205" t="s">
        <v>31</v>
      </c>
      <c r="Q64" s="202" t="s">
        <v>38</v>
      </c>
      <c r="R64" s="203"/>
      <c r="S64" s="203"/>
      <c r="T64" s="204"/>
      <c r="U64" s="201" t="s">
        <v>30</v>
      </c>
      <c r="V64" s="201" t="s">
        <v>29</v>
      </c>
      <c r="W64" s="201" t="s">
        <v>35</v>
      </c>
      <c r="X64" s="201" t="s">
        <v>42</v>
      </c>
    </row>
    <row r="65" spans="1:24" ht="15.75" thickBot="1">
      <c r="A65" s="210"/>
      <c r="B65" s="111" t="s">
        <v>16</v>
      </c>
      <c r="C65" s="210"/>
      <c r="D65" s="274"/>
      <c r="E65" s="256"/>
      <c r="F65" s="183"/>
      <c r="G65" s="185"/>
      <c r="H65" s="110" t="s">
        <v>19</v>
      </c>
      <c r="I65" s="110" t="s">
        <v>20</v>
      </c>
      <c r="J65" s="110" t="s">
        <v>21</v>
      </c>
      <c r="K65" s="110" t="s">
        <v>22</v>
      </c>
      <c r="L65" s="173" t="s">
        <v>11</v>
      </c>
      <c r="M65" s="173" t="s">
        <v>23</v>
      </c>
      <c r="N65" s="173" t="s">
        <v>24</v>
      </c>
      <c r="O65" s="187"/>
      <c r="P65" s="181" t="s">
        <v>25</v>
      </c>
      <c r="Q65" s="110" t="s">
        <v>5</v>
      </c>
      <c r="R65" s="110" t="s">
        <v>6</v>
      </c>
      <c r="S65" s="110" t="s">
        <v>7</v>
      </c>
      <c r="T65" s="110" t="s">
        <v>8</v>
      </c>
      <c r="U65" s="173" t="s">
        <v>10</v>
      </c>
      <c r="V65" s="173" t="s">
        <v>9</v>
      </c>
      <c r="W65" s="173" t="s">
        <v>12</v>
      </c>
      <c r="X65" s="173" t="s">
        <v>15</v>
      </c>
    </row>
    <row r="66" spans="1:24" s="113" customFormat="1" ht="15.75" customHeight="1" thickBot="1">
      <c r="A66" s="155">
        <v>1</v>
      </c>
      <c r="B66" s="158" t="s">
        <v>235</v>
      </c>
      <c r="C66" s="95" t="s">
        <v>229</v>
      </c>
      <c r="D66" s="12">
        <v>2002</v>
      </c>
      <c r="E66" s="12" t="s">
        <v>44</v>
      </c>
      <c r="F66" s="158" t="s">
        <v>253</v>
      </c>
      <c r="G66" s="3" t="s">
        <v>4</v>
      </c>
      <c r="H66" s="13">
        <v>9.5</v>
      </c>
      <c r="I66" s="14">
        <v>9</v>
      </c>
      <c r="J66" s="15">
        <v>9.3000000000000007</v>
      </c>
      <c r="K66" s="16">
        <v>9.5</v>
      </c>
      <c r="L66" s="17">
        <v>0</v>
      </c>
      <c r="M66" s="18">
        <f>(H66+I66+J66+K66-MAX(H66:K66)-MIN(H66:K66))/2</f>
        <v>9.3999999999999986</v>
      </c>
      <c r="N66" s="47">
        <f>M66*2</f>
        <v>18.799999999999997</v>
      </c>
      <c r="O66" s="20">
        <v>93</v>
      </c>
      <c r="P66" s="51">
        <v>0.8</v>
      </c>
      <c r="Q66" s="13">
        <v>9.1999999999999993</v>
      </c>
      <c r="R66" s="14">
        <v>8.9</v>
      </c>
      <c r="S66" s="15">
        <v>8.8000000000000007</v>
      </c>
      <c r="T66" s="16">
        <v>9</v>
      </c>
      <c r="U66" s="18">
        <f>(Q66+R66+S66+T66-MAX(Q66:T66)-MIN(Q66:T66))/2</f>
        <v>8.9500000000000028</v>
      </c>
      <c r="V66" s="19">
        <v>0</v>
      </c>
      <c r="W66" s="52">
        <f>SUM(U66,N66,P66)-L66-V66</f>
        <v>28.55</v>
      </c>
      <c r="X66" s="190" t="s">
        <v>66</v>
      </c>
    </row>
    <row r="67" spans="1:24" s="113" customFormat="1" ht="15.75" thickBot="1">
      <c r="A67" s="156"/>
      <c r="B67" s="159"/>
      <c r="C67" s="161" t="s">
        <v>230</v>
      </c>
      <c r="D67" s="163">
        <v>2003</v>
      </c>
      <c r="E67" s="163" t="s">
        <v>44</v>
      </c>
      <c r="F67" s="159"/>
      <c r="G67" s="4" t="s">
        <v>18</v>
      </c>
      <c r="H67" s="13">
        <v>9.1999999999999993</v>
      </c>
      <c r="I67" s="14">
        <v>9</v>
      </c>
      <c r="J67" s="15">
        <v>9</v>
      </c>
      <c r="K67" s="16">
        <v>9.3000000000000007</v>
      </c>
      <c r="L67" s="17">
        <v>0</v>
      </c>
      <c r="M67" s="18">
        <f t="shared" ref="M67:M68" si="16">(H67+I67+J67+K67-MAX(H67:K67)-MIN(H67:K67))/2</f>
        <v>9.1</v>
      </c>
      <c r="N67" s="47">
        <f t="shared" ref="N67:N68" si="17">M67*2</f>
        <v>18.2</v>
      </c>
      <c r="O67" s="20">
        <v>67</v>
      </c>
      <c r="P67" s="51">
        <v>0.67</v>
      </c>
      <c r="Q67" s="13">
        <v>9</v>
      </c>
      <c r="R67" s="14">
        <v>9.1999999999999993</v>
      </c>
      <c r="S67" s="15">
        <v>9</v>
      </c>
      <c r="T67" s="16">
        <v>9</v>
      </c>
      <c r="U67" s="18">
        <f t="shared" ref="U67:U68" si="18">(Q67+R67+S67+T67-MAX(Q67:T67)-MIN(Q67:T67))/2</f>
        <v>9.0000000000000018</v>
      </c>
      <c r="V67" s="19">
        <v>0</v>
      </c>
      <c r="W67" s="52">
        <f t="shared" ref="W67:W68" si="19">SUM(U67,N67,P67)-L67-V67</f>
        <v>27.870000000000005</v>
      </c>
      <c r="X67" s="191"/>
    </row>
    <row r="68" spans="1:24" s="113" customFormat="1" ht="24.75" customHeight="1" thickBot="1">
      <c r="A68" s="156"/>
      <c r="B68" s="159" t="s">
        <v>119</v>
      </c>
      <c r="C68" s="161"/>
      <c r="D68" s="163"/>
      <c r="E68" s="163"/>
      <c r="F68" s="159"/>
      <c r="G68" s="46" t="s">
        <v>39</v>
      </c>
      <c r="H68" s="13">
        <v>9.3000000000000007</v>
      </c>
      <c r="I68" s="14">
        <v>9.1</v>
      </c>
      <c r="J68" s="15">
        <v>9</v>
      </c>
      <c r="K68" s="16">
        <v>9.3000000000000007</v>
      </c>
      <c r="L68" s="17">
        <v>0</v>
      </c>
      <c r="M68" s="18">
        <f t="shared" si="16"/>
        <v>9.2000000000000011</v>
      </c>
      <c r="N68" s="47">
        <f t="shared" si="17"/>
        <v>18.400000000000002</v>
      </c>
      <c r="O68" s="20">
        <v>114</v>
      </c>
      <c r="P68" s="51">
        <v>1.1399999999999999</v>
      </c>
      <c r="Q68" s="13">
        <v>9.1</v>
      </c>
      <c r="R68" s="14">
        <v>9.1999999999999993</v>
      </c>
      <c r="S68" s="15">
        <v>9</v>
      </c>
      <c r="T68" s="16">
        <v>9</v>
      </c>
      <c r="U68" s="18">
        <f t="shared" si="18"/>
        <v>9.0499999999999989</v>
      </c>
      <c r="V68" s="19">
        <v>0</v>
      </c>
      <c r="W68" s="52">
        <f t="shared" si="19"/>
        <v>28.590000000000003</v>
      </c>
      <c r="X68" s="192"/>
    </row>
    <row r="69" spans="1:24" s="113" customFormat="1" ht="16.5" customHeight="1" thickBot="1">
      <c r="A69" s="157"/>
      <c r="B69" s="178"/>
      <c r="C69" s="82" t="s">
        <v>231</v>
      </c>
      <c r="D69" s="81">
        <v>2006</v>
      </c>
      <c r="E69" s="81">
        <v>1</v>
      </c>
      <c r="F69" s="178"/>
      <c r="G69" s="263" t="s">
        <v>36</v>
      </c>
      <c r="H69" s="264"/>
      <c r="I69" s="264"/>
      <c r="J69" s="264"/>
      <c r="K69" s="264"/>
      <c r="L69" s="265"/>
      <c r="M69" s="127">
        <f>SUM(M66:M68)-L66-L67-L68</f>
        <v>27.700000000000003</v>
      </c>
      <c r="N69" s="129"/>
      <c r="O69" s="266" t="s">
        <v>40</v>
      </c>
      <c r="P69" s="267"/>
      <c r="Q69" s="267"/>
      <c r="R69" s="267"/>
      <c r="S69" s="267"/>
      <c r="T69" s="267"/>
      <c r="U69" s="267"/>
      <c r="V69" s="268"/>
      <c r="W69" s="130">
        <f>SUM(W66:W68)</f>
        <v>85.01</v>
      </c>
      <c r="X69" s="73">
        <f>M69</f>
        <v>27.700000000000003</v>
      </c>
    </row>
    <row r="70" spans="1:24" s="113" customFormat="1" ht="16.5" customHeight="1" thickBot="1">
      <c r="A70" s="269">
        <v>2</v>
      </c>
      <c r="B70" s="158" t="s">
        <v>259</v>
      </c>
      <c r="C70" s="125" t="s">
        <v>260</v>
      </c>
      <c r="D70" s="126">
        <v>2006</v>
      </c>
      <c r="E70" s="79" t="s">
        <v>60</v>
      </c>
      <c r="F70" s="281" t="s">
        <v>261</v>
      </c>
      <c r="G70" s="145" t="s">
        <v>4</v>
      </c>
      <c r="H70" s="149">
        <v>8.9</v>
      </c>
      <c r="I70" s="149">
        <v>8.9</v>
      </c>
      <c r="J70" s="149">
        <v>9.1</v>
      </c>
      <c r="K70" s="149">
        <v>9.1</v>
      </c>
      <c r="L70" s="149">
        <v>0</v>
      </c>
      <c r="M70" s="128">
        <v>9</v>
      </c>
      <c r="N70" s="150">
        <v>18</v>
      </c>
      <c r="O70" s="151">
        <v>91</v>
      </c>
      <c r="P70" s="151">
        <v>0.9</v>
      </c>
      <c r="Q70" s="151">
        <v>8.3000000000000007</v>
      </c>
      <c r="R70" s="151">
        <v>8.1999999999999993</v>
      </c>
      <c r="S70" s="151">
        <v>8.3000000000000007</v>
      </c>
      <c r="T70" s="151">
        <v>8</v>
      </c>
      <c r="U70" s="151">
        <v>8.25</v>
      </c>
      <c r="V70" s="151">
        <v>1.1000000000000001</v>
      </c>
      <c r="W70" s="128">
        <v>26.05</v>
      </c>
      <c r="X70" s="251" t="s">
        <v>66</v>
      </c>
    </row>
    <row r="71" spans="1:24" s="113" customFormat="1" ht="16.5" customHeight="1" thickBot="1">
      <c r="A71" s="270"/>
      <c r="B71" s="159"/>
      <c r="C71" s="283" t="s">
        <v>262</v>
      </c>
      <c r="D71" s="163">
        <v>2002</v>
      </c>
      <c r="E71" s="163" t="s">
        <v>60</v>
      </c>
      <c r="F71" s="193"/>
      <c r="G71" s="146" t="s">
        <v>18</v>
      </c>
      <c r="H71" s="149">
        <v>9</v>
      </c>
      <c r="I71" s="149">
        <v>9.1</v>
      </c>
      <c r="J71" s="149">
        <v>8.8000000000000007</v>
      </c>
      <c r="K71" s="149">
        <v>9</v>
      </c>
      <c r="L71" s="149">
        <v>0</v>
      </c>
      <c r="M71" s="128">
        <v>9</v>
      </c>
      <c r="N71" s="150">
        <v>18</v>
      </c>
      <c r="O71" s="151">
        <v>84</v>
      </c>
      <c r="P71" s="151">
        <v>0.7</v>
      </c>
      <c r="Q71" s="151">
        <v>8.6999999999999993</v>
      </c>
      <c r="R71" s="151">
        <v>8.9</v>
      </c>
      <c r="S71" s="151">
        <v>9</v>
      </c>
      <c r="T71" s="151">
        <v>8.9</v>
      </c>
      <c r="U71" s="151">
        <v>8.9</v>
      </c>
      <c r="V71" s="151">
        <v>0.5</v>
      </c>
      <c r="W71" s="128">
        <v>27.1</v>
      </c>
      <c r="X71" s="252"/>
    </row>
    <row r="72" spans="1:24" s="113" customFormat="1" ht="16.5" customHeight="1" thickBot="1">
      <c r="A72" s="270"/>
      <c r="B72" s="159"/>
      <c r="C72" s="283"/>
      <c r="D72" s="163"/>
      <c r="E72" s="163"/>
      <c r="F72" s="193"/>
      <c r="G72" s="147" t="s">
        <v>39</v>
      </c>
      <c r="H72" s="149">
        <v>9.1999999999999993</v>
      </c>
      <c r="I72" s="149">
        <v>9.3000000000000007</v>
      </c>
      <c r="J72" s="149">
        <v>9</v>
      </c>
      <c r="K72" s="149">
        <v>9.1</v>
      </c>
      <c r="L72" s="149">
        <v>0</v>
      </c>
      <c r="M72" s="128">
        <v>9.15</v>
      </c>
      <c r="N72" s="150">
        <v>18.3</v>
      </c>
      <c r="O72" s="151">
        <v>94</v>
      </c>
      <c r="P72" s="151">
        <v>0.94</v>
      </c>
      <c r="Q72" s="151">
        <v>8.6999999999999993</v>
      </c>
      <c r="R72" s="151">
        <v>9</v>
      </c>
      <c r="S72" s="151">
        <v>8.8000000000000007</v>
      </c>
      <c r="T72" s="151">
        <v>9</v>
      </c>
      <c r="U72" s="151">
        <v>8.9</v>
      </c>
      <c r="V72" s="151">
        <v>0.5</v>
      </c>
      <c r="W72" s="128">
        <v>27.64</v>
      </c>
      <c r="X72" s="253"/>
    </row>
    <row r="73" spans="1:24" s="113" customFormat="1" ht="16.5" customHeight="1" thickBot="1">
      <c r="A73" s="271"/>
      <c r="B73" s="178"/>
      <c r="C73" s="125" t="s">
        <v>263</v>
      </c>
      <c r="D73" s="126">
        <v>2000</v>
      </c>
      <c r="E73" s="79" t="s">
        <v>60</v>
      </c>
      <c r="F73" s="194"/>
      <c r="G73" s="142" t="s">
        <v>36</v>
      </c>
      <c r="H73" s="148"/>
      <c r="I73" s="148"/>
      <c r="J73" s="148"/>
      <c r="K73" s="148"/>
      <c r="L73" s="143"/>
      <c r="M73" s="128">
        <v>27.15</v>
      </c>
      <c r="N73" s="144"/>
      <c r="O73" s="248" t="s">
        <v>40</v>
      </c>
      <c r="P73" s="249"/>
      <c r="Q73" s="249"/>
      <c r="R73" s="249"/>
      <c r="S73" s="249"/>
      <c r="T73" s="249"/>
      <c r="U73" s="249"/>
      <c r="V73" s="250"/>
      <c r="W73" s="152">
        <v>80.790000000000006</v>
      </c>
      <c r="X73" s="153">
        <v>27.15</v>
      </c>
    </row>
    <row r="74" spans="1:24" s="113" customFormat="1" ht="15.75" customHeight="1" thickBot="1">
      <c r="A74" s="155">
        <v>2</v>
      </c>
      <c r="B74" s="158" t="s">
        <v>128</v>
      </c>
      <c r="C74" s="123" t="s">
        <v>130</v>
      </c>
      <c r="D74" s="83">
        <v>2006</v>
      </c>
      <c r="E74" s="12" t="s">
        <v>102</v>
      </c>
      <c r="F74" s="158" t="s">
        <v>65</v>
      </c>
      <c r="G74" s="71" t="s">
        <v>4</v>
      </c>
      <c r="H74" s="131">
        <v>8.6</v>
      </c>
      <c r="I74" s="132">
        <v>8.8000000000000007</v>
      </c>
      <c r="J74" s="133">
        <v>8.9</v>
      </c>
      <c r="K74" s="134">
        <v>8.5</v>
      </c>
      <c r="L74" s="135">
        <v>0</v>
      </c>
      <c r="M74" s="136">
        <f>(H74+I74+J74+K74-MAX(H74:K74)-MIN(H74:K74))/2</f>
        <v>8.6999999999999993</v>
      </c>
      <c r="N74" s="137">
        <f>M74*2</f>
        <v>17.399999999999999</v>
      </c>
      <c r="O74" s="138">
        <v>89</v>
      </c>
      <c r="P74" s="139">
        <v>0.89</v>
      </c>
      <c r="Q74" s="131">
        <v>8.8000000000000007</v>
      </c>
      <c r="R74" s="132">
        <v>8.9</v>
      </c>
      <c r="S74" s="133">
        <v>8.5</v>
      </c>
      <c r="T74" s="134">
        <v>8.4</v>
      </c>
      <c r="U74" s="136">
        <f>(Q74+R74+S74+T74-MAX(Q74:T74)-MIN(Q74:T74))/2</f>
        <v>8.6500000000000021</v>
      </c>
      <c r="V74" s="140">
        <v>0</v>
      </c>
      <c r="W74" s="141">
        <f>SUM(U74,N74,P74)-L74-V74</f>
        <v>26.94</v>
      </c>
      <c r="X74" s="191" t="s">
        <v>66</v>
      </c>
    </row>
    <row r="75" spans="1:24" s="113" customFormat="1" ht="15.75" thickBot="1">
      <c r="A75" s="156"/>
      <c r="B75" s="159"/>
      <c r="C75" s="161" t="s">
        <v>131</v>
      </c>
      <c r="D75" s="277">
        <v>2002</v>
      </c>
      <c r="E75" s="176" t="s">
        <v>44</v>
      </c>
      <c r="F75" s="159"/>
      <c r="G75" s="4" t="s">
        <v>18</v>
      </c>
      <c r="H75" s="13">
        <v>8.8000000000000007</v>
      </c>
      <c r="I75" s="14">
        <v>8.1999999999999993</v>
      </c>
      <c r="J75" s="15">
        <v>8.6</v>
      </c>
      <c r="K75" s="16">
        <v>8.8000000000000007</v>
      </c>
      <c r="L75" s="17">
        <v>0</v>
      </c>
      <c r="M75" s="18">
        <f t="shared" ref="M75:M76" si="20">(H75+I75+J75+K75-MAX(H75:K75)-MIN(H75:K75))/2</f>
        <v>8.7000000000000028</v>
      </c>
      <c r="N75" s="47">
        <f t="shared" ref="N75:N76" si="21">M75*2</f>
        <v>17.400000000000006</v>
      </c>
      <c r="O75" s="20">
        <v>71</v>
      </c>
      <c r="P75" s="51">
        <v>0.7</v>
      </c>
      <c r="Q75" s="13">
        <v>8.8000000000000007</v>
      </c>
      <c r="R75" s="14">
        <v>8.5</v>
      </c>
      <c r="S75" s="15">
        <v>8.6999999999999993</v>
      </c>
      <c r="T75" s="16">
        <v>9</v>
      </c>
      <c r="U75" s="18">
        <f t="shared" ref="U75:U76" si="22">(Q75+R75+S75+T75-MAX(Q75:T75)-MIN(Q75:T75))/2</f>
        <v>8.75</v>
      </c>
      <c r="V75" s="19">
        <v>0</v>
      </c>
      <c r="W75" s="52">
        <f t="shared" ref="W75:W76" si="23">SUM(U75,N75,P75)-L75-V75</f>
        <v>26.850000000000005</v>
      </c>
      <c r="X75" s="191"/>
    </row>
    <row r="76" spans="1:24" s="113" customFormat="1" ht="20.25" customHeight="1" thickBot="1">
      <c r="A76" s="156"/>
      <c r="B76" s="159" t="s">
        <v>129</v>
      </c>
      <c r="C76" s="161"/>
      <c r="D76" s="277"/>
      <c r="E76" s="176"/>
      <c r="F76" s="159"/>
      <c r="G76" s="46" t="s">
        <v>39</v>
      </c>
      <c r="H76" s="13">
        <v>8.5</v>
      </c>
      <c r="I76" s="14">
        <v>8.4</v>
      </c>
      <c r="J76" s="15">
        <v>9</v>
      </c>
      <c r="K76" s="16">
        <v>8.8000000000000007</v>
      </c>
      <c r="L76" s="17">
        <v>0</v>
      </c>
      <c r="M76" s="18">
        <f t="shared" si="20"/>
        <v>8.6500000000000021</v>
      </c>
      <c r="N76" s="47">
        <f t="shared" si="21"/>
        <v>17.300000000000004</v>
      </c>
      <c r="O76" s="20">
        <v>100</v>
      </c>
      <c r="P76" s="51">
        <v>1</v>
      </c>
      <c r="Q76" s="13">
        <v>9</v>
      </c>
      <c r="R76" s="14">
        <v>9.1</v>
      </c>
      <c r="S76" s="15">
        <v>9</v>
      </c>
      <c r="T76" s="16">
        <v>8.8000000000000007</v>
      </c>
      <c r="U76" s="18">
        <f t="shared" si="22"/>
        <v>9.0000000000000018</v>
      </c>
      <c r="V76" s="19">
        <v>0.3</v>
      </c>
      <c r="W76" s="52">
        <f t="shared" si="23"/>
        <v>27.000000000000004</v>
      </c>
      <c r="X76" s="192"/>
    </row>
    <row r="77" spans="1:24" s="113" customFormat="1" ht="15.75" thickBot="1">
      <c r="A77" s="157"/>
      <c r="B77" s="178"/>
      <c r="C77" s="82" t="s">
        <v>98</v>
      </c>
      <c r="D77" s="84">
        <v>2002</v>
      </c>
      <c r="E77" s="85" t="s">
        <v>44</v>
      </c>
      <c r="F77" s="178"/>
      <c r="G77" s="195" t="s">
        <v>36</v>
      </c>
      <c r="H77" s="196"/>
      <c r="I77" s="196"/>
      <c r="J77" s="196"/>
      <c r="K77" s="196"/>
      <c r="L77" s="197"/>
      <c r="M77" s="25">
        <f>SUM(M74:M76)-L74-L75-L76</f>
        <v>26.050000000000004</v>
      </c>
      <c r="N77" s="26"/>
      <c r="O77" s="198" t="s">
        <v>40</v>
      </c>
      <c r="P77" s="199"/>
      <c r="Q77" s="199"/>
      <c r="R77" s="199"/>
      <c r="S77" s="199"/>
      <c r="T77" s="199"/>
      <c r="U77" s="199"/>
      <c r="V77" s="200"/>
      <c r="W77" s="45">
        <f>SUM(W74:W76)</f>
        <v>80.790000000000006</v>
      </c>
      <c r="X77" s="70">
        <f>M77</f>
        <v>26.050000000000004</v>
      </c>
    </row>
    <row r="78" spans="1:24" s="113" customFormat="1" ht="15.75" thickBot="1">
      <c r="A78" s="155">
        <v>3</v>
      </c>
      <c r="B78" s="158" t="s">
        <v>128</v>
      </c>
      <c r="C78" s="95" t="s">
        <v>84</v>
      </c>
      <c r="D78" s="83">
        <v>2006</v>
      </c>
      <c r="E78" s="12" t="s">
        <v>60</v>
      </c>
      <c r="F78" s="158" t="s">
        <v>65</v>
      </c>
      <c r="G78" s="3" t="s">
        <v>4</v>
      </c>
      <c r="H78" s="13">
        <v>8.9</v>
      </c>
      <c r="I78" s="14">
        <v>9</v>
      </c>
      <c r="J78" s="15">
        <v>8.6</v>
      </c>
      <c r="K78" s="16">
        <v>8.8000000000000007</v>
      </c>
      <c r="L78" s="17">
        <v>0</v>
      </c>
      <c r="M78" s="18">
        <f>(H78+I78+J78+K78-MAX(H78:K78)-MIN(H78:K78))/2</f>
        <v>8.8499999999999979</v>
      </c>
      <c r="N78" s="47">
        <f>M78*2</f>
        <v>17.699999999999996</v>
      </c>
      <c r="O78" s="20">
        <v>73</v>
      </c>
      <c r="P78" s="51">
        <v>0.73</v>
      </c>
      <c r="Q78" s="13">
        <v>8.3000000000000007</v>
      </c>
      <c r="R78" s="14">
        <v>8.3000000000000007</v>
      </c>
      <c r="S78" s="15">
        <v>8.1</v>
      </c>
      <c r="T78" s="16">
        <v>8.4</v>
      </c>
      <c r="U78" s="18">
        <f>(Q78+R78+S78+T78-MAX(Q78:T78)-MIN(Q78:T78))/2</f>
        <v>8.3000000000000007</v>
      </c>
      <c r="V78" s="19">
        <v>0</v>
      </c>
      <c r="W78" s="52">
        <f>SUM(U78,N78,P78)-L78-V78</f>
        <v>26.729999999999997</v>
      </c>
      <c r="X78" s="190" t="s">
        <v>66</v>
      </c>
    </row>
    <row r="79" spans="1:24" s="113" customFormat="1" ht="15.75" thickBot="1">
      <c r="A79" s="156"/>
      <c r="B79" s="159"/>
      <c r="C79" s="161" t="s">
        <v>85</v>
      </c>
      <c r="D79" s="277">
        <v>2001</v>
      </c>
      <c r="E79" s="176" t="s">
        <v>102</v>
      </c>
      <c r="F79" s="163"/>
      <c r="G79" s="4" t="s">
        <v>18</v>
      </c>
      <c r="H79" s="13">
        <v>8.1999999999999993</v>
      </c>
      <c r="I79" s="14">
        <v>8.1999999999999993</v>
      </c>
      <c r="J79" s="15">
        <v>8</v>
      </c>
      <c r="K79" s="16">
        <v>8.6</v>
      </c>
      <c r="L79" s="17">
        <v>0</v>
      </c>
      <c r="M79" s="18">
        <f t="shared" ref="M79:M80" si="24">(H79+I79+J79+K79-MAX(H79:K79)-MIN(H79:K79))/2</f>
        <v>8.1999999999999993</v>
      </c>
      <c r="N79" s="47">
        <f t="shared" ref="N79:N80" si="25">M79*2</f>
        <v>16.399999999999999</v>
      </c>
      <c r="O79" s="20">
        <v>52</v>
      </c>
      <c r="P79" s="51">
        <v>0.52</v>
      </c>
      <c r="Q79" s="13">
        <v>8.3000000000000007</v>
      </c>
      <c r="R79" s="14">
        <v>8.3000000000000007</v>
      </c>
      <c r="S79" s="15">
        <v>8.4</v>
      </c>
      <c r="T79" s="16">
        <v>8.3000000000000007</v>
      </c>
      <c r="U79" s="18">
        <f t="shared" ref="U79:U80" si="26">(Q79+R79+S79+T79-MAX(Q79:T79)-MIN(Q79:T79))/2</f>
        <v>8.2999999999999989</v>
      </c>
      <c r="V79" s="19">
        <v>0</v>
      </c>
      <c r="W79" s="52">
        <f t="shared" ref="W79:W80" si="27">SUM(U79,N79,P79)-L79-V79</f>
        <v>25.219999999999995</v>
      </c>
      <c r="X79" s="191"/>
    </row>
    <row r="80" spans="1:24" s="113" customFormat="1" ht="20.25" thickBot="1">
      <c r="A80" s="156"/>
      <c r="B80" s="159" t="s">
        <v>129</v>
      </c>
      <c r="C80" s="161"/>
      <c r="D80" s="277"/>
      <c r="E80" s="176"/>
      <c r="F80" s="163"/>
      <c r="G80" s="46" t="s">
        <v>39</v>
      </c>
      <c r="H80" s="13">
        <v>7.5</v>
      </c>
      <c r="I80" s="14">
        <v>7.2</v>
      </c>
      <c r="J80" s="15">
        <v>8</v>
      </c>
      <c r="K80" s="16">
        <v>7.7</v>
      </c>
      <c r="L80" s="17">
        <v>0</v>
      </c>
      <c r="M80" s="18">
        <f t="shared" si="24"/>
        <v>7.6</v>
      </c>
      <c r="N80" s="47">
        <f t="shared" si="25"/>
        <v>15.2</v>
      </c>
      <c r="O80" s="20">
        <v>83</v>
      </c>
      <c r="P80" s="51">
        <v>0.84</v>
      </c>
      <c r="Q80" s="13">
        <v>8.1999999999999993</v>
      </c>
      <c r="R80" s="14">
        <v>8.5</v>
      </c>
      <c r="S80" s="15">
        <v>8.4</v>
      </c>
      <c r="T80" s="16">
        <v>8.1</v>
      </c>
      <c r="U80" s="18">
        <f t="shared" si="26"/>
        <v>8.3000000000000007</v>
      </c>
      <c r="V80" s="19">
        <v>0</v>
      </c>
      <c r="W80" s="52">
        <f t="shared" si="27"/>
        <v>24.34</v>
      </c>
      <c r="X80" s="192"/>
    </row>
    <row r="81" spans="1:24" s="113" customFormat="1" ht="15.75" thickBot="1">
      <c r="A81" s="157"/>
      <c r="B81" s="254"/>
      <c r="C81" s="82" t="s">
        <v>132</v>
      </c>
      <c r="D81" s="84">
        <v>2003</v>
      </c>
      <c r="E81" s="85" t="s">
        <v>102</v>
      </c>
      <c r="F81" s="174"/>
      <c r="G81" s="195" t="s">
        <v>36</v>
      </c>
      <c r="H81" s="196"/>
      <c r="I81" s="196"/>
      <c r="J81" s="196"/>
      <c r="K81" s="196"/>
      <c r="L81" s="197"/>
      <c r="M81" s="25">
        <f>SUM(M78:M80)-L78-L79-L80</f>
        <v>24.65</v>
      </c>
      <c r="N81" s="26"/>
      <c r="O81" s="198" t="s">
        <v>40</v>
      </c>
      <c r="P81" s="199"/>
      <c r="Q81" s="199"/>
      <c r="R81" s="199"/>
      <c r="S81" s="199"/>
      <c r="T81" s="199"/>
      <c r="U81" s="199"/>
      <c r="V81" s="200"/>
      <c r="W81" s="45">
        <f>SUM(W78:W80)</f>
        <v>76.289999999999992</v>
      </c>
      <c r="X81" s="70">
        <f>M81</f>
        <v>24.65</v>
      </c>
    </row>
    <row r="82" spans="1:24" s="113" customFormat="1" ht="15.75" thickBot="1">
      <c r="A82" s="155">
        <v>3</v>
      </c>
      <c r="B82" s="158" t="s">
        <v>100</v>
      </c>
      <c r="C82" s="95" t="s">
        <v>185</v>
      </c>
      <c r="D82" s="12">
        <v>2006</v>
      </c>
      <c r="E82" s="12" t="s">
        <v>60</v>
      </c>
      <c r="F82" s="158" t="s">
        <v>186</v>
      </c>
      <c r="G82" s="3" t="s">
        <v>4</v>
      </c>
      <c r="H82" s="13">
        <v>8.5</v>
      </c>
      <c r="I82" s="14">
        <v>8.3000000000000007</v>
      </c>
      <c r="J82" s="15">
        <v>8.1</v>
      </c>
      <c r="K82" s="16">
        <v>8.5</v>
      </c>
      <c r="L82" s="17">
        <v>0</v>
      </c>
      <c r="M82" s="18">
        <f>(H82+I82+J82+K82-MAX(H82:K82)-MIN(H82:K82))/2</f>
        <v>8.3999999999999986</v>
      </c>
      <c r="N82" s="47">
        <f>M82*2</f>
        <v>16.799999999999997</v>
      </c>
      <c r="O82" s="20">
        <v>99</v>
      </c>
      <c r="P82" s="51">
        <v>0.8</v>
      </c>
      <c r="Q82" s="13">
        <v>8.1999999999999993</v>
      </c>
      <c r="R82" s="14">
        <v>8.1</v>
      </c>
      <c r="S82" s="15">
        <v>8.1</v>
      </c>
      <c r="T82" s="16">
        <v>8.3000000000000007</v>
      </c>
      <c r="U82" s="18">
        <f>(Q82+R82+S82+T82-MAX(Q82:T82)-MIN(Q82:T82))/2</f>
        <v>8.1500000000000021</v>
      </c>
      <c r="V82" s="19">
        <v>0</v>
      </c>
      <c r="W82" s="52">
        <f>SUM(U82,N82,P82)-L82-V82</f>
        <v>25.75</v>
      </c>
      <c r="X82" s="190" t="s">
        <v>66</v>
      </c>
    </row>
    <row r="83" spans="1:24" s="113" customFormat="1" ht="15.75" thickBot="1">
      <c r="A83" s="156"/>
      <c r="B83" s="159"/>
      <c r="C83" s="161" t="s">
        <v>82</v>
      </c>
      <c r="D83" s="163">
        <v>2001</v>
      </c>
      <c r="E83" s="163" t="s">
        <v>60</v>
      </c>
      <c r="F83" s="163"/>
      <c r="G83" s="4" t="s">
        <v>18</v>
      </c>
      <c r="H83" s="13">
        <v>8.4</v>
      </c>
      <c r="I83" s="14">
        <v>7.9</v>
      </c>
      <c r="J83" s="15">
        <v>8.1999999999999993</v>
      </c>
      <c r="K83" s="16">
        <v>8.4</v>
      </c>
      <c r="L83" s="17">
        <v>0</v>
      </c>
      <c r="M83" s="18">
        <f t="shared" ref="M83:M84" si="28">(H83+I83+J83+K83-MAX(H83:K83)-MIN(H83:K83))/2</f>
        <v>8.3000000000000007</v>
      </c>
      <c r="N83" s="47">
        <f t="shared" ref="N83:N84" si="29">M83*2</f>
        <v>16.600000000000001</v>
      </c>
      <c r="O83" s="20">
        <v>69</v>
      </c>
      <c r="P83" s="51">
        <v>0.69</v>
      </c>
      <c r="Q83" s="13">
        <v>8.5</v>
      </c>
      <c r="R83" s="14">
        <v>8.5</v>
      </c>
      <c r="S83" s="15">
        <v>8.3000000000000007</v>
      </c>
      <c r="T83" s="16">
        <v>8.4</v>
      </c>
      <c r="U83" s="18">
        <f t="shared" ref="U83:U84" si="30">(Q83+R83+S83+T83-MAX(Q83:T83)-MIN(Q83:T83))/2</f>
        <v>8.4500000000000011</v>
      </c>
      <c r="V83" s="19">
        <v>0</v>
      </c>
      <c r="W83" s="52">
        <f t="shared" ref="W83:W84" si="31">SUM(U83,N83,P83)-L83-V83</f>
        <v>25.740000000000006</v>
      </c>
      <c r="X83" s="191"/>
    </row>
    <row r="84" spans="1:24" s="113" customFormat="1" ht="20.25" thickBot="1">
      <c r="A84" s="156"/>
      <c r="B84" s="159" t="s">
        <v>101</v>
      </c>
      <c r="C84" s="161"/>
      <c r="D84" s="163"/>
      <c r="E84" s="163"/>
      <c r="F84" s="163"/>
      <c r="G84" s="46" t="s">
        <v>39</v>
      </c>
      <c r="H84" s="13">
        <v>7.6</v>
      </c>
      <c r="I84" s="14">
        <v>7.6</v>
      </c>
      <c r="J84" s="15">
        <v>7.7</v>
      </c>
      <c r="K84" s="16">
        <v>8</v>
      </c>
      <c r="L84" s="17">
        <v>0</v>
      </c>
      <c r="M84" s="18">
        <f t="shared" si="28"/>
        <v>7.6499999999999995</v>
      </c>
      <c r="N84" s="47">
        <f t="shared" si="29"/>
        <v>15.299999999999999</v>
      </c>
      <c r="O84" s="20">
        <v>103</v>
      </c>
      <c r="P84" s="51">
        <v>1</v>
      </c>
      <c r="Q84" s="13">
        <v>8.5</v>
      </c>
      <c r="R84" s="14">
        <v>8.6</v>
      </c>
      <c r="S84" s="15">
        <v>8.4</v>
      </c>
      <c r="T84" s="16">
        <v>8.5</v>
      </c>
      <c r="U84" s="18">
        <f t="shared" si="30"/>
        <v>8.5</v>
      </c>
      <c r="V84" s="19">
        <v>0</v>
      </c>
      <c r="W84" s="52">
        <f t="shared" si="31"/>
        <v>24.799999999999997</v>
      </c>
      <c r="X84" s="192"/>
    </row>
    <row r="85" spans="1:24" s="113" customFormat="1" ht="15.75" thickBot="1">
      <c r="A85" s="157"/>
      <c r="B85" s="178"/>
      <c r="C85" s="82" t="s">
        <v>96</v>
      </c>
      <c r="D85" s="81">
        <v>2001</v>
      </c>
      <c r="E85" s="81" t="s">
        <v>183</v>
      </c>
      <c r="F85" s="174"/>
      <c r="G85" s="195" t="s">
        <v>36</v>
      </c>
      <c r="H85" s="196"/>
      <c r="I85" s="196"/>
      <c r="J85" s="196"/>
      <c r="K85" s="196"/>
      <c r="L85" s="197"/>
      <c r="M85" s="25">
        <f>SUM(M82:M84)-L82-L83-L84</f>
        <v>24.349999999999998</v>
      </c>
      <c r="N85" s="26"/>
      <c r="O85" s="198" t="s">
        <v>40</v>
      </c>
      <c r="P85" s="199"/>
      <c r="Q85" s="199"/>
      <c r="R85" s="199"/>
      <c r="S85" s="199"/>
      <c r="T85" s="199"/>
      <c r="U85" s="199"/>
      <c r="V85" s="200"/>
      <c r="W85" s="45">
        <f>SUM(W82:W84)</f>
        <v>76.290000000000006</v>
      </c>
      <c r="X85" s="70">
        <f>M85</f>
        <v>24.349999999999998</v>
      </c>
    </row>
    <row r="86" spans="1:24" s="113" customFormat="1" ht="15.75" customHeight="1" thickBot="1">
      <c r="A86" s="155">
        <v>4</v>
      </c>
      <c r="B86" s="158" t="s">
        <v>103</v>
      </c>
      <c r="C86" s="95" t="s">
        <v>250</v>
      </c>
      <c r="D86" s="12">
        <v>2006</v>
      </c>
      <c r="E86" s="12" t="s">
        <v>60</v>
      </c>
      <c r="F86" s="158" t="s">
        <v>62</v>
      </c>
      <c r="G86" s="3" t="s">
        <v>4</v>
      </c>
      <c r="H86" s="13">
        <v>9.1</v>
      </c>
      <c r="I86" s="14">
        <v>9</v>
      </c>
      <c r="J86" s="15">
        <v>9.1</v>
      </c>
      <c r="K86" s="16">
        <v>9.1</v>
      </c>
      <c r="L86" s="17">
        <v>0</v>
      </c>
      <c r="M86" s="18">
        <f>(H86+I86+J86+K86-MAX(H86:K86)-MIN(H86:K86))/2</f>
        <v>9.1000000000000014</v>
      </c>
      <c r="N86" s="47">
        <f>M86*2</f>
        <v>18.200000000000003</v>
      </c>
      <c r="O86" s="20">
        <v>91</v>
      </c>
      <c r="P86" s="51">
        <v>0.8</v>
      </c>
      <c r="Q86" s="13">
        <v>8.3000000000000007</v>
      </c>
      <c r="R86" s="14">
        <v>8.1999999999999993</v>
      </c>
      <c r="S86" s="15">
        <v>8.3000000000000007</v>
      </c>
      <c r="T86" s="16">
        <v>8</v>
      </c>
      <c r="U86" s="18">
        <f>(Q86+R86+S86+T86-MAX(Q86:T86)-MIN(Q86:T86))/2</f>
        <v>8.2499999999999982</v>
      </c>
      <c r="V86" s="19">
        <v>0</v>
      </c>
      <c r="W86" s="52">
        <f>SUM(U86,N86,P86)-L86-V86</f>
        <v>27.250000000000004</v>
      </c>
      <c r="X86" s="190" t="s">
        <v>66</v>
      </c>
    </row>
    <row r="87" spans="1:24" s="113" customFormat="1" ht="15.75" thickBot="1">
      <c r="A87" s="156"/>
      <c r="B87" s="243"/>
      <c r="C87" s="161" t="s">
        <v>251</v>
      </c>
      <c r="D87" s="163">
        <v>2000</v>
      </c>
      <c r="E87" s="163" t="s">
        <v>60</v>
      </c>
      <c r="F87" s="163"/>
      <c r="G87" s="4" t="s">
        <v>18</v>
      </c>
      <c r="H87" s="13">
        <v>6.8</v>
      </c>
      <c r="I87" s="14">
        <v>7</v>
      </c>
      <c r="J87" s="15">
        <v>7</v>
      </c>
      <c r="K87" s="16">
        <v>6.8</v>
      </c>
      <c r="L87" s="17">
        <v>0</v>
      </c>
      <c r="M87" s="18">
        <f t="shared" ref="M87:M88" si="32">(H87+I87+J87+K87-MAX(H87:K87)-MIN(H87:K87))/2</f>
        <v>6.9</v>
      </c>
      <c r="N87" s="47">
        <f t="shared" ref="N87:N88" si="33">M87*2</f>
        <v>13.8</v>
      </c>
      <c r="O87" s="20">
        <v>84</v>
      </c>
      <c r="P87" s="51">
        <v>0.7</v>
      </c>
      <c r="Q87" s="13">
        <v>7.9</v>
      </c>
      <c r="R87" s="14">
        <v>8</v>
      </c>
      <c r="S87" s="15">
        <v>8</v>
      </c>
      <c r="T87" s="16">
        <v>8</v>
      </c>
      <c r="U87" s="18">
        <f t="shared" ref="U87:U88" si="34">(Q87+R87+S87+T87-MAX(Q87:T87)-MIN(Q87:T87))/2</f>
        <v>7.9999999999999991</v>
      </c>
      <c r="V87" s="19">
        <v>0</v>
      </c>
      <c r="W87" s="52">
        <f t="shared" ref="W87:W88" si="35">SUM(U87,N87,P87)-L87-V87</f>
        <v>22.5</v>
      </c>
      <c r="X87" s="191"/>
    </row>
    <row r="88" spans="1:24" s="113" customFormat="1" ht="20.25" thickBot="1">
      <c r="A88" s="156"/>
      <c r="B88" s="159" t="s">
        <v>63</v>
      </c>
      <c r="C88" s="161"/>
      <c r="D88" s="163"/>
      <c r="E88" s="163"/>
      <c r="F88" s="163"/>
      <c r="G88" s="46" t="s">
        <v>39</v>
      </c>
      <c r="H88" s="13">
        <v>8.4</v>
      </c>
      <c r="I88" s="14">
        <v>8.4</v>
      </c>
      <c r="J88" s="15">
        <v>8.1999999999999993</v>
      </c>
      <c r="K88" s="16">
        <v>8.1999999999999993</v>
      </c>
      <c r="L88" s="17">
        <v>0</v>
      </c>
      <c r="M88" s="18">
        <f t="shared" si="32"/>
        <v>8.3000000000000025</v>
      </c>
      <c r="N88" s="47">
        <f t="shared" si="33"/>
        <v>16.600000000000005</v>
      </c>
      <c r="O88" s="20">
        <v>110</v>
      </c>
      <c r="P88" s="51">
        <v>1</v>
      </c>
      <c r="Q88" s="13">
        <v>8.5</v>
      </c>
      <c r="R88" s="14">
        <v>8.5</v>
      </c>
      <c r="S88" s="15">
        <v>8.4</v>
      </c>
      <c r="T88" s="16">
        <v>8.1999999999999993</v>
      </c>
      <c r="U88" s="18">
        <f t="shared" si="34"/>
        <v>8.4499999999999975</v>
      </c>
      <c r="V88" s="19">
        <v>0</v>
      </c>
      <c r="W88" s="52">
        <f t="shared" si="35"/>
        <v>26.050000000000004</v>
      </c>
      <c r="X88" s="192"/>
    </row>
    <row r="89" spans="1:24" s="113" customFormat="1" ht="15.75" thickBot="1">
      <c r="A89" s="157"/>
      <c r="B89" s="242"/>
      <c r="C89" s="82" t="s">
        <v>252</v>
      </c>
      <c r="D89" s="81">
        <v>2001</v>
      </c>
      <c r="E89" s="81" t="s">
        <v>60</v>
      </c>
      <c r="F89" s="174"/>
      <c r="G89" s="195" t="s">
        <v>36</v>
      </c>
      <c r="H89" s="196"/>
      <c r="I89" s="196"/>
      <c r="J89" s="196"/>
      <c r="K89" s="196"/>
      <c r="L89" s="197"/>
      <c r="M89" s="25">
        <f>SUM(M86:M88)-L86-L87-L88</f>
        <v>24.300000000000004</v>
      </c>
      <c r="N89" s="26"/>
      <c r="O89" s="198" t="s">
        <v>40</v>
      </c>
      <c r="P89" s="199"/>
      <c r="Q89" s="199"/>
      <c r="R89" s="199"/>
      <c r="S89" s="199"/>
      <c r="T89" s="199"/>
      <c r="U89" s="199"/>
      <c r="V89" s="200"/>
      <c r="W89" s="45">
        <f>SUM(W86:W88)</f>
        <v>75.800000000000011</v>
      </c>
      <c r="X89" s="70">
        <f>M89</f>
        <v>24.300000000000004</v>
      </c>
    </row>
    <row r="90" spans="1:24">
      <c r="A90" s="64"/>
      <c r="B90" s="61"/>
      <c r="C90" s="55"/>
      <c r="D90" s="33"/>
      <c r="E90" s="65"/>
      <c r="F90" s="57"/>
      <c r="G90" s="40"/>
      <c r="H90" s="40"/>
      <c r="I90" s="40"/>
      <c r="J90" s="40"/>
      <c r="K90" s="40"/>
      <c r="L90" s="40"/>
      <c r="M90" s="28"/>
      <c r="N90" s="29"/>
      <c r="O90" s="41"/>
      <c r="P90" s="41"/>
      <c r="Q90" s="41"/>
      <c r="R90" s="41"/>
      <c r="S90" s="41"/>
      <c r="T90" s="41"/>
      <c r="U90" s="41"/>
      <c r="V90" s="41"/>
      <c r="W90" s="30"/>
      <c r="X90" s="31"/>
    </row>
    <row r="91" spans="1:24">
      <c r="A91" s="38"/>
      <c r="B91" s="49"/>
      <c r="C91" s="231" t="s">
        <v>41</v>
      </c>
      <c r="D91" s="231"/>
      <c r="E91" s="231"/>
      <c r="F91" s="231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32"/>
      <c r="S91" s="5"/>
      <c r="T91" s="63" t="s">
        <v>71</v>
      </c>
      <c r="U91" s="63"/>
      <c r="V91" s="50"/>
      <c r="W91" s="30"/>
      <c r="X91" s="31"/>
    </row>
    <row r="92" spans="1:24">
      <c r="A92" s="38"/>
      <c r="B92" s="49"/>
      <c r="C92" s="105" t="s">
        <v>75</v>
      </c>
      <c r="D92" s="5"/>
      <c r="E92" s="5"/>
      <c r="F92" s="32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32"/>
      <c r="S92" s="5"/>
      <c r="T92" s="63" t="s">
        <v>45</v>
      </c>
      <c r="U92" s="63"/>
      <c r="V92" s="50"/>
      <c r="W92" s="30"/>
      <c r="X92" s="31"/>
    </row>
    <row r="93" spans="1:24" ht="15.75">
      <c r="A93" s="38"/>
      <c r="B93" s="49"/>
      <c r="C93" s="10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32"/>
      <c r="S93" s="5"/>
      <c r="T93" s="115"/>
      <c r="U93" s="115"/>
      <c r="V93" s="50"/>
      <c r="W93" s="30"/>
      <c r="X93" s="31"/>
    </row>
    <row r="94" spans="1:24">
      <c r="A94" s="38"/>
      <c r="B94" s="49"/>
      <c r="C94" s="189" t="s">
        <v>13</v>
      </c>
      <c r="D94" s="189"/>
      <c r="E94" s="189"/>
      <c r="F94" s="189"/>
      <c r="G94" s="189"/>
      <c r="H94" s="189"/>
      <c r="I94" s="5"/>
      <c r="J94" s="5"/>
      <c r="K94" s="5"/>
      <c r="L94" s="32"/>
      <c r="M94" s="5"/>
      <c r="N94" s="5"/>
      <c r="O94" s="5"/>
      <c r="P94" s="5"/>
      <c r="Q94" s="5"/>
      <c r="R94" s="5"/>
      <c r="S94" s="5"/>
      <c r="T94" s="63" t="s">
        <v>70</v>
      </c>
      <c r="U94" s="63"/>
      <c r="V94" s="50"/>
      <c r="W94" s="30"/>
      <c r="X94" s="31"/>
    </row>
    <row r="95" spans="1:24">
      <c r="A95" s="38"/>
      <c r="B95" s="49"/>
      <c r="C95" s="105" t="s">
        <v>74</v>
      </c>
      <c r="D95" s="105"/>
      <c r="E95" s="105"/>
      <c r="F95" s="5"/>
      <c r="G95" s="5"/>
      <c r="H95" s="5"/>
      <c r="I95" s="33"/>
      <c r="J95" s="5"/>
      <c r="K95" s="5"/>
      <c r="L95" s="32"/>
      <c r="M95" s="5"/>
      <c r="N95" s="5"/>
      <c r="O95" s="5"/>
      <c r="P95" s="5"/>
      <c r="Q95" s="5"/>
      <c r="R95" s="5"/>
      <c r="S95" s="5"/>
      <c r="T95" s="63" t="s">
        <v>61</v>
      </c>
      <c r="U95" s="63"/>
      <c r="V95" s="50"/>
      <c r="W95" s="30"/>
      <c r="X95" s="31"/>
    </row>
    <row r="96" spans="1:24">
      <c r="A96" s="38"/>
      <c r="B96" s="49"/>
      <c r="C96" s="32"/>
      <c r="D96" s="32"/>
      <c r="E96" s="32"/>
      <c r="F96" s="32"/>
      <c r="G96" s="32"/>
      <c r="H96" s="32"/>
      <c r="I96" s="32"/>
      <c r="J96" s="32"/>
      <c r="K96" s="32"/>
      <c r="L96" s="34"/>
      <c r="M96" s="34"/>
      <c r="N96" s="34"/>
      <c r="O96" s="34"/>
      <c r="P96" s="34"/>
      <c r="Q96" s="34"/>
      <c r="R96" s="34"/>
      <c r="S96" s="34"/>
      <c r="T96" s="63"/>
      <c r="U96" s="63"/>
      <c r="V96" s="50"/>
      <c r="W96" s="30"/>
      <c r="X96" s="31"/>
    </row>
    <row r="97" spans="1:24">
      <c r="A97" s="38"/>
      <c r="B97" s="49"/>
      <c r="C97" s="189" t="s">
        <v>14</v>
      </c>
      <c r="D97" s="189"/>
      <c r="E97" s="189"/>
      <c r="F97" s="189"/>
      <c r="G97" s="189"/>
      <c r="H97" s="189"/>
      <c r="I97" s="35"/>
      <c r="J97" s="36"/>
      <c r="K97" s="36"/>
      <c r="L97" s="36"/>
      <c r="M97" s="36"/>
      <c r="N97" s="36"/>
      <c r="O97" s="36"/>
      <c r="P97" s="36"/>
      <c r="Q97" s="32"/>
      <c r="R97" s="5"/>
      <c r="S97" s="5"/>
      <c r="T97" s="63" t="s">
        <v>72</v>
      </c>
      <c r="U97" s="63"/>
      <c r="V97" s="50"/>
      <c r="W97" s="30"/>
      <c r="X97" s="31"/>
    </row>
    <row r="98" spans="1:24">
      <c r="A98" s="38"/>
      <c r="B98" s="49"/>
      <c r="C98" s="105" t="s">
        <v>74</v>
      </c>
      <c r="D98" s="105"/>
      <c r="E98" s="105"/>
      <c r="F98" s="5"/>
      <c r="G98" s="5"/>
      <c r="H98" s="5"/>
      <c r="I98" s="35"/>
      <c r="J98" s="36"/>
      <c r="K98" s="36"/>
      <c r="L98" s="36"/>
      <c r="M98" s="36"/>
      <c r="N98" s="36"/>
      <c r="O98" s="36"/>
      <c r="P98" s="36"/>
      <c r="Q98" s="32"/>
      <c r="R98" s="5"/>
      <c r="S98" s="5"/>
      <c r="T98" s="63" t="s">
        <v>73</v>
      </c>
      <c r="U98" s="63"/>
      <c r="V98" s="50"/>
      <c r="W98" s="30"/>
      <c r="X98" s="31"/>
    </row>
    <row r="99" spans="1:24">
      <c r="A99" s="38"/>
      <c r="B99" s="49"/>
      <c r="C99" s="105"/>
      <c r="D99" s="105"/>
      <c r="E99" s="105"/>
      <c r="F99" s="5"/>
      <c r="G99" s="5"/>
      <c r="H99" s="5"/>
      <c r="I99" s="35"/>
      <c r="J99" s="36"/>
      <c r="K99" s="36"/>
      <c r="L99" s="36"/>
      <c r="M99" s="36"/>
      <c r="N99" s="36"/>
      <c r="O99" s="36"/>
      <c r="P99" s="36"/>
      <c r="Q99" s="32"/>
      <c r="R99" s="5"/>
      <c r="S99" s="5"/>
      <c r="T99" s="63"/>
      <c r="U99" s="63"/>
      <c r="V99" s="50"/>
      <c r="W99" s="30"/>
      <c r="X99" s="31"/>
    </row>
    <row r="100" spans="1:24">
      <c r="A100" s="38"/>
      <c r="B100" s="49"/>
      <c r="C100" s="105"/>
      <c r="D100" s="105"/>
      <c r="E100" s="105"/>
      <c r="F100" s="5"/>
      <c r="G100" s="5"/>
      <c r="H100" s="5"/>
      <c r="I100" s="35"/>
      <c r="J100" s="36"/>
      <c r="K100" s="36"/>
      <c r="L100" s="36"/>
      <c r="M100" s="36"/>
      <c r="N100" s="36"/>
      <c r="O100" s="36"/>
      <c r="P100" s="36"/>
      <c r="Q100" s="32"/>
      <c r="R100" s="5"/>
      <c r="S100" s="5"/>
      <c r="T100" s="63"/>
      <c r="U100" s="63"/>
      <c r="V100" s="50"/>
      <c r="W100" s="30"/>
      <c r="X100" s="31"/>
    </row>
    <row r="101" spans="1:24">
      <c r="A101" s="38"/>
      <c r="B101" s="49"/>
      <c r="C101" s="105"/>
      <c r="D101" s="105"/>
      <c r="E101" s="105"/>
      <c r="F101" s="5"/>
      <c r="G101" s="5"/>
      <c r="H101" s="5"/>
      <c r="I101" s="35"/>
      <c r="J101" s="36"/>
      <c r="K101" s="36"/>
      <c r="L101" s="36"/>
      <c r="M101" s="36"/>
      <c r="N101" s="36"/>
      <c r="O101" s="36"/>
      <c r="P101" s="36"/>
      <c r="Q101" s="32"/>
      <c r="R101" s="5"/>
      <c r="S101" s="5"/>
      <c r="T101" s="63"/>
      <c r="U101" s="63"/>
      <c r="V101" s="50"/>
      <c r="W101" s="30"/>
      <c r="X101" s="31"/>
    </row>
    <row r="102" spans="1:24">
      <c r="A102" s="38"/>
      <c r="B102" s="49"/>
      <c r="C102" s="105"/>
      <c r="D102" s="105"/>
      <c r="E102" s="105"/>
      <c r="F102" s="5"/>
      <c r="G102" s="5"/>
      <c r="H102" s="5"/>
      <c r="I102" s="35"/>
      <c r="J102" s="36"/>
      <c r="K102" s="36"/>
      <c r="L102" s="36"/>
      <c r="M102" s="36"/>
      <c r="N102" s="36"/>
      <c r="O102" s="36"/>
      <c r="P102" s="36"/>
      <c r="Q102" s="32"/>
      <c r="R102" s="5"/>
      <c r="S102" s="5"/>
      <c r="T102" s="63"/>
      <c r="U102" s="63"/>
      <c r="V102" s="50"/>
      <c r="W102" s="30"/>
      <c r="X102" s="31"/>
    </row>
    <row r="103" spans="1:24">
      <c r="A103" s="38"/>
      <c r="B103" s="49"/>
      <c r="C103" s="105"/>
      <c r="D103" s="105"/>
      <c r="E103" s="105"/>
      <c r="F103" s="5"/>
      <c r="G103" s="5"/>
      <c r="H103" s="5"/>
      <c r="I103" s="35"/>
      <c r="J103" s="36"/>
      <c r="K103" s="36"/>
      <c r="L103" s="36"/>
      <c r="M103" s="36"/>
      <c r="N103" s="36"/>
      <c r="O103" s="36"/>
      <c r="P103" s="36"/>
      <c r="Q103" s="32"/>
      <c r="R103" s="5"/>
      <c r="S103" s="5"/>
      <c r="T103" s="63"/>
      <c r="U103" s="63"/>
      <c r="V103" s="50"/>
      <c r="W103" s="30"/>
      <c r="X103" s="31"/>
    </row>
    <row r="104" spans="1:24">
      <c r="A104" s="38"/>
      <c r="B104" s="49"/>
      <c r="C104" s="105"/>
      <c r="D104" s="105"/>
      <c r="E104" s="105"/>
      <c r="F104" s="5"/>
      <c r="G104" s="5"/>
      <c r="H104" s="5"/>
      <c r="I104" s="35"/>
      <c r="J104" s="36"/>
      <c r="K104" s="36"/>
      <c r="L104" s="36"/>
      <c r="M104" s="36"/>
      <c r="N104" s="36"/>
      <c r="O104" s="36"/>
      <c r="P104" s="36"/>
      <c r="Q104" s="32"/>
      <c r="R104" s="5"/>
      <c r="S104" s="5"/>
      <c r="T104" s="63"/>
      <c r="U104" s="63"/>
      <c r="V104" s="50"/>
      <c r="W104" s="30"/>
      <c r="X104" s="31"/>
    </row>
    <row r="105" spans="1:24">
      <c r="A105" s="38"/>
      <c r="B105" s="49"/>
      <c r="C105" s="105"/>
      <c r="D105" s="105"/>
      <c r="E105" s="105"/>
      <c r="F105" s="5"/>
      <c r="G105" s="5"/>
      <c r="H105" s="5"/>
      <c r="I105" s="35"/>
      <c r="J105" s="36"/>
      <c r="K105" s="36"/>
      <c r="L105" s="36"/>
      <c r="M105" s="36"/>
      <c r="N105" s="36"/>
      <c r="O105" s="36"/>
      <c r="P105" s="36"/>
      <c r="Q105" s="32"/>
      <c r="R105" s="5"/>
      <c r="S105" s="5"/>
      <c r="T105" s="63"/>
      <c r="U105" s="63"/>
      <c r="V105" s="50"/>
      <c r="W105" s="30"/>
      <c r="X105" s="31"/>
    </row>
    <row r="106" spans="1:24">
      <c r="A106" s="38"/>
      <c r="B106" s="49"/>
      <c r="C106" s="105"/>
      <c r="D106" s="105"/>
      <c r="E106" s="105"/>
      <c r="F106" s="5"/>
      <c r="G106" s="5"/>
      <c r="H106" s="5"/>
      <c r="I106" s="35"/>
      <c r="J106" s="36"/>
      <c r="K106" s="36"/>
      <c r="L106" s="36"/>
      <c r="M106" s="36"/>
      <c r="N106" s="36"/>
      <c r="O106" s="36"/>
      <c r="P106" s="36"/>
      <c r="Q106" s="32"/>
      <c r="R106" s="5"/>
      <c r="S106" s="5"/>
      <c r="T106" s="63"/>
      <c r="U106" s="63"/>
      <c r="V106" s="50"/>
      <c r="W106" s="30"/>
      <c r="X106" s="31"/>
    </row>
    <row r="107" spans="1:24">
      <c r="A107" s="38"/>
      <c r="B107" s="49"/>
      <c r="C107" s="105"/>
      <c r="D107" s="105"/>
      <c r="E107" s="105"/>
      <c r="F107" s="5"/>
      <c r="G107" s="5"/>
      <c r="H107" s="5"/>
      <c r="I107" s="35"/>
      <c r="J107" s="36"/>
      <c r="K107" s="36"/>
      <c r="L107" s="36"/>
      <c r="M107" s="36"/>
      <c r="N107" s="36"/>
      <c r="O107" s="36"/>
      <c r="P107" s="36"/>
      <c r="Q107" s="32"/>
      <c r="R107" s="5"/>
      <c r="S107" s="5"/>
      <c r="T107" s="63"/>
      <c r="U107" s="63"/>
      <c r="V107" s="50"/>
      <c r="W107" s="30"/>
      <c r="X107" s="31"/>
    </row>
    <row r="108" spans="1:24">
      <c r="A108" s="38"/>
      <c r="B108" s="49"/>
      <c r="C108" s="105"/>
      <c r="D108" s="105"/>
      <c r="E108" s="105"/>
      <c r="F108" s="5"/>
      <c r="G108" s="5"/>
      <c r="H108" s="5"/>
      <c r="I108" s="35"/>
      <c r="J108" s="36"/>
      <c r="K108" s="36"/>
      <c r="L108" s="36"/>
      <c r="M108" s="36"/>
      <c r="N108" s="36"/>
      <c r="O108" s="36"/>
      <c r="P108" s="36"/>
      <c r="Q108" s="32"/>
      <c r="R108" s="5"/>
      <c r="S108" s="5"/>
      <c r="T108" s="63"/>
      <c r="U108" s="63"/>
      <c r="V108" s="50"/>
      <c r="W108" s="30"/>
      <c r="X108" s="31"/>
    </row>
    <row r="109" spans="1:24">
      <c r="A109" s="38"/>
      <c r="B109" s="49"/>
      <c r="C109" s="105"/>
      <c r="D109" s="105"/>
      <c r="E109" s="105"/>
      <c r="F109" s="5"/>
      <c r="G109" s="5"/>
      <c r="H109" s="5"/>
      <c r="I109" s="35"/>
      <c r="J109" s="36"/>
      <c r="K109" s="36"/>
      <c r="L109" s="36"/>
      <c r="M109" s="36"/>
      <c r="N109" s="36"/>
      <c r="O109" s="36"/>
      <c r="P109" s="36"/>
      <c r="Q109" s="32"/>
      <c r="R109" s="5"/>
      <c r="S109" s="5"/>
      <c r="T109" s="63"/>
      <c r="U109" s="63"/>
      <c r="V109" s="50"/>
      <c r="W109" s="30"/>
      <c r="X109" s="31"/>
    </row>
    <row r="110" spans="1:24">
      <c r="A110" s="38"/>
      <c r="B110" s="49"/>
      <c r="C110" s="105"/>
      <c r="D110" s="105"/>
      <c r="E110" s="105"/>
      <c r="F110" s="5"/>
      <c r="G110" s="5"/>
      <c r="H110" s="5"/>
      <c r="I110" s="35"/>
      <c r="J110" s="36"/>
      <c r="K110" s="36"/>
      <c r="L110" s="36"/>
      <c r="M110" s="36"/>
      <c r="N110" s="36"/>
      <c r="O110" s="36"/>
      <c r="P110" s="36"/>
      <c r="Q110" s="32"/>
      <c r="R110" s="5"/>
      <c r="S110" s="5"/>
      <c r="T110" s="63"/>
      <c r="U110" s="63"/>
      <c r="V110" s="50"/>
      <c r="W110" s="30"/>
      <c r="X110" s="31"/>
    </row>
    <row r="111" spans="1:24" ht="20.25">
      <c r="A111" s="220" t="s">
        <v>68</v>
      </c>
      <c r="B111" s="220"/>
      <c r="C111" s="220"/>
      <c r="D111" s="220"/>
      <c r="E111" s="220"/>
      <c r="F111" s="220"/>
      <c r="G111" s="220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20"/>
    </row>
    <row r="112" spans="1:24" ht="20.25">
      <c r="A112" s="220" t="s">
        <v>255</v>
      </c>
      <c r="B112" s="220"/>
      <c r="C112" s="220"/>
      <c r="D112" s="220"/>
      <c r="E112" s="220"/>
      <c r="F112" s="220"/>
      <c r="G112" s="220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</row>
    <row r="113" spans="1:27" ht="15.75">
      <c r="B113" s="8"/>
      <c r="C113" s="9"/>
      <c r="D113" s="9"/>
      <c r="E113" s="8"/>
    </row>
    <row r="114" spans="1:27" ht="15.75">
      <c r="B114" s="8"/>
      <c r="C114" s="9"/>
      <c r="D114" s="9"/>
      <c r="E114" s="8"/>
    </row>
    <row r="115" spans="1:27" ht="16.5" thickBot="1">
      <c r="D115" s="240"/>
      <c r="E115" s="240"/>
      <c r="F115" s="240" t="s">
        <v>223</v>
      </c>
      <c r="G115" s="240"/>
      <c r="Q115" s="9" t="s">
        <v>69</v>
      </c>
    </row>
    <row r="116" spans="1:27" ht="20.100000000000001" customHeight="1" thickBot="1">
      <c r="A116" s="212" t="s">
        <v>55</v>
      </c>
      <c r="B116" s="213"/>
      <c r="C116" s="213"/>
      <c r="D116" s="213"/>
      <c r="E116" s="213"/>
      <c r="F116" s="213"/>
      <c r="G116" s="213"/>
      <c r="H116" s="213"/>
      <c r="I116" s="213"/>
      <c r="J116" s="213"/>
      <c r="K116" s="213"/>
      <c r="L116" s="213"/>
      <c r="M116" s="213"/>
      <c r="N116" s="213"/>
      <c r="O116" s="213"/>
      <c r="P116" s="213"/>
      <c r="Q116" s="213"/>
      <c r="R116" s="213"/>
      <c r="S116" s="213"/>
      <c r="T116" s="213"/>
      <c r="U116" s="213"/>
      <c r="V116" s="213"/>
      <c r="W116" s="213"/>
      <c r="X116" s="214"/>
      <c r="Y116" s="2"/>
      <c r="Z116" s="2"/>
      <c r="AA116" s="2"/>
    </row>
    <row r="117" spans="1:27" ht="15.75" customHeight="1" thickBot="1">
      <c r="A117" s="226" t="s">
        <v>0</v>
      </c>
      <c r="B117" s="109" t="s">
        <v>2</v>
      </c>
      <c r="C117" s="226" t="s">
        <v>1</v>
      </c>
      <c r="D117" s="282" t="s">
        <v>28</v>
      </c>
      <c r="E117" s="255" t="s">
        <v>27</v>
      </c>
      <c r="F117" s="182" t="s">
        <v>17</v>
      </c>
      <c r="G117" s="184" t="s">
        <v>3</v>
      </c>
      <c r="H117" s="169" t="s">
        <v>37</v>
      </c>
      <c r="I117" s="170"/>
      <c r="J117" s="170"/>
      <c r="K117" s="171"/>
      <c r="L117" s="172" t="s">
        <v>32</v>
      </c>
      <c r="M117" s="172" t="s">
        <v>33</v>
      </c>
      <c r="N117" s="172" t="s">
        <v>34</v>
      </c>
      <c r="O117" s="186" t="s">
        <v>26</v>
      </c>
      <c r="P117" s="180" t="s">
        <v>31</v>
      </c>
      <c r="Q117" s="169" t="s">
        <v>38</v>
      </c>
      <c r="R117" s="170"/>
      <c r="S117" s="170"/>
      <c r="T117" s="171"/>
      <c r="U117" s="172" t="s">
        <v>30</v>
      </c>
      <c r="V117" s="172" t="s">
        <v>29</v>
      </c>
      <c r="W117" s="172" t="s">
        <v>35</v>
      </c>
      <c r="X117" s="172" t="s">
        <v>42</v>
      </c>
    </row>
    <row r="118" spans="1:27" ht="15.75" thickBot="1">
      <c r="A118" s="210"/>
      <c r="B118" s="111" t="s">
        <v>16</v>
      </c>
      <c r="C118" s="210"/>
      <c r="D118" s="274"/>
      <c r="E118" s="256"/>
      <c r="F118" s="183"/>
      <c r="G118" s="185"/>
      <c r="H118" s="110" t="s">
        <v>19</v>
      </c>
      <c r="I118" s="110" t="s">
        <v>20</v>
      </c>
      <c r="J118" s="110" t="s">
        <v>21</v>
      </c>
      <c r="K118" s="110" t="s">
        <v>22</v>
      </c>
      <c r="L118" s="173" t="s">
        <v>11</v>
      </c>
      <c r="M118" s="173" t="s">
        <v>23</v>
      </c>
      <c r="N118" s="173" t="s">
        <v>24</v>
      </c>
      <c r="O118" s="187"/>
      <c r="P118" s="181" t="s">
        <v>25</v>
      </c>
      <c r="Q118" s="110" t="s">
        <v>5</v>
      </c>
      <c r="R118" s="110" t="s">
        <v>6</v>
      </c>
      <c r="S118" s="110" t="s">
        <v>7</v>
      </c>
      <c r="T118" s="110" t="s">
        <v>8</v>
      </c>
      <c r="U118" s="173" t="s">
        <v>10</v>
      </c>
      <c r="V118" s="173" t="s">
        <v>9</v>
      </c>
      <c r="W118" s="173" t="s">
        <v>12</v>
      </c>
      <c r="X118" s="173" t="s">
        <v>15</v>
      </c>
    </row>
    <row r="119" spans="1:27" s="113" customFormat="1" ht="15.75" thickBot="1">
      <c r="A119" s="155">
        <v>1</v>
      </c>
      <c r="B119" s="158" t="s">
        <v>100</v>
      </c>
      <c r="C119" s="95" t="s">
        <v>166</v>
      </c>
      <c r="D119" s="12">
        <v>2003</v>
      </c>
      <c r="E119" s="12" t="s">
        <v>60</v>
      </c>
      <c r="F119" s="158" t="s">
        <v>174</v>
      </c>
      <c r="G119" s="3" t="s">
        <v>4</v>
      </c>
      <c r="H119" s="13">
        <v>9</v>
      </c>
      <c r="I119" s="14">
        <v>8.6</v>
      </c>
      <c r="J119" s="15">
        <v>8.8000000000000007</v>
      </c>
      <c r="K119" s="16">
        <v>9</v>
      </c>
      <c r="L119" s="17">
        <v>0</v>
      </c>
      <c r="M119" s="18">
        <f>(H119+I119+J119+K119-MAX(H119:K119)-MIN(H119:K119))/2</f>
        <v>8.9000000000000021</v>
      </c>
      <c r="N119" s="19">
        <f>M119*2</f>
        <v>17.800000000000004</v>
      </c>
      <c r="O119" s="17">
        <v>0.5</v>
      </c>
      <c r="P119" s="51">
        <v>0.5</v>
      </c>
      <c r="Q119" s="13">
        <v>8.6999999999999993</v>
      </c>
      <c r="R119" s="14">
        <v>8.5</v>
      </c>
      <c r="S119" s="15">
        <v>8.6</v>
      </c>
      <c r="T119" s="22">
        <v>8.5</v>
      </c>
      <c r="U119" s="18">
        <f>(Q119+R119+S119+T119-MAX(Q119:T119)-MIN(Q119:T119))/2</f>
        <v>8.5499999999999989</v>
      </c>
      <c r="V119" s="19">
        <v>0</v>
      </c>
      <c r="W119" s="52">
        <f>SUM(U119,N119,P119)-L119-V119</f>
        <v>26.85</v>
      </c>
      <c r="X119" s="190" t="s">
        <v>66</v>
      </c>
    </row>
    <row r="120" spans="1:27" s="113" customFormat="1" ht="15.75" thickBot="1">
      <c r="A120" s="156"/>
      <c r="B120" s="159"/>
      <c r="C120" s="161" t="s">
        <v>172</v>
      </c>
      <c r="D120" s="163">
        <v>2002</v>
      </c>
      <c r="E120" s="163" t="s">
        <v>60</v>
      </c>
      <c r="F120" s="163"/>
      <c r="G120" s="4" t="s">
        <v>18</v>
      </c>
      <c r="H120" s="13">
        <v>8.9</v>
      </c>
      <c r="I120" s="14">
        <v>8.8000000000000007</v>
      </c>
      <c r="J120" s="15">
        <v>8.4</v>
      </c>
      <c r="K120" s="16">
        <v>8.8000000000000007</v>
      </c>
      <c r="L120" s="17">
        <v>0</v>
      </c>
      <c r="M120" s="18">
        <f t="shared" ref="M120:M121" si="36">(H120+I120+J120+K120-MAX(H120:K120)-MIN(H120:K120))/2</f>
        <v>8.8000000000000043</v>
      </c>
      <c r="N120" s="19">
        <f t="shared" ref="N120:N121" si="37">M120*2</f>
        <v>17.600000000000009</v>
      </c>
      <c r="O120" s="17">
        <v>0.5</v>
      </c>
      <c r="P120" s="51">
        <v>0.5</v>
      </c>
      <c r="Q120" s="13">
        <v>8.5</v>
      </c>
      <c r="R120" s="14">
        <v>8.6</v>
      </c>
      <c r="S120" s="15">
        <v>8.5</v>
      </c>
      <c r="T120" s="22">
        <v>8.9</v>
      </c>
      <c r="U120" s="18">
        <f t="shared" ref="U120:U121" si="38">(Q120+R120+S120+T120-MAX(Q120:T120)-MIN(Q120:T120))/2</f>
        <v>8.5500000000000007</v>
      </c>
      <c r="V120" s="19">
        <v>0</v>
      </c>
      <c r="W120" s="52">
        <f t="shared" ref="W120:W121" si="39">SUM(U120,N120,P120)-L120-V120</f>
        <v>26.650000000000009</v>
      </c>
      <c r="X120" s="191"/>
    </row>
    <row r="121" spans="1:27" s="113" customFormat="1" ht="20.25" thickBot="1">
      <c r="A121" s="156"/>
      <c r="B121" s="159" t="s">
        <v>101</v>
      </c>
      <c r="C121" s="161"/>
      <c r="D121" s="163"/>
      <c r="E121" s="163"/>
      <c r="F121" s="163"/>
      <c r="G121" s="46" t="s">
        <v>39</v>
      </c>
      <c r="H121" s="13">
        <v>8.6999999999999993</v>
      </c>
      <c r="I121" s="14">
        <v>9.1999999999999993</v>
      </c>
      <c r="J121" s="15">
        <v>8.5</v>
      </c>
      <c r="K121" s="16">
        <v>9</v>
      </c>
      <c r="L121" s="17">
        <v>0</v>
      </c>
      <c r="M121" s="18">
        <f t="shared" si="36"/>
        <v>8.85</v>
      </c>
      <c r="N121" s="19">
        <f t="shared" si="37"/>
        <v>17.7</v>
      </c>
      <c r="O121" s="17">
        <v>0.5</v>
      </c>
      <c r="P121" s="51">
        <v>0.5</v>
      </c>
      <c r="Q121" s="13">
        <v>8.5</v>
      </c>
      <c r="R121" s="14">
        <v>8.6999999999999993</v>
      </c>
      <c r="S121" s="15">
        <v>8.5</v>
      </c>
      <c r="T121" s="22">
        <v>8.9</v>
      </c>
      <c r="U121" s="18">
        <f t="shared" si="38"/>
        <v>8.6000000000000014</v>
      </c>
      <c r="V121" s="19">
        <v>0</v>
      </c>
      <c r="W121" s="52">
        <f t="shared" si="39"/>
        <v>26.8</v>
      </c>
      <c r="X121" s="192"/>
    </row>
    <row r="122" spans="1:27" s="113" customFormat="1" ht="15.75" thickBot="1">
      <c r="A122" s="157"/>
      <c r="B122" s="178"/>
      <c r="C122" s="82" t="s">
        <v>173</v>
      </c>
      <c r="D122" s="81">
        <v>2006</v>
      </c>
      <c r="E122" s="81" t="s">
        <v>102</v>
      </c>
      <c r="F122" s="174"/>
      <c r="G122" s="195" t="s">
        <v>36</v>
      </c>
      <c r="H122" s="196"/>
      <c r="I122" s="196"/>
      <c r="J122" s="196"/>
      <c r="K122" s="196"/>
      <c r="L122" s="197"/>
      <c r="M122" s="25">
        <f>SUM(M119:M121)-L119-L120-L121</f>
        <v>26.550000000000004</v>
      </c>
      <c r="N122" s="26"/>
      <c r="O122" s="198" t="s">
        <v>40</v>
      </c>
      <c r="P122" s="199"/>
      <c r="Q122" s="199"/>
      <c r="R122" s="199"/>
      <c r="S122" s="199"/>
      <c r="T122" s="199"/>
      <c r="U122" s="199"/>
      <c r="V122" s="200"/>
      <c r="W122" s="45">
        <f>SUM(W119:W121)</f>
        <v>80.300000000000011</v>
      </c>
      <c r="X122" s="70">
        <f>M122</f>
        <v>26.550000000000004</v>
      </c>
    </row>
    <row r="123" spans="1:27" s="113" customFormat="1" ht="15.75" thickBot="1">
      <c r="A123" s="102"/>
      <c r="B123" s="158" t="s">
        <v>100</v>
      </c>
      <c r="C123" s="95" t="s">
        <v>187</v>
      </c>
      <c r="D123" s="12">
        <v>2006</v>
      </c>
      <c r="E123" s="12" t="s">
        <v>60</v>
      </c>
      <c r="F123" s="158" t="s">
        <v>190</v>
      </c>
      <c r="G123" s="3" t="s">
        <v>4</v>
      </c>
      <c r="H123" s="13">
        <v>8.4</v>
      </c>
      <c r="I123" s="14">
        <v>8.9</v>
      </c>
      <c r="J123" s="15">
        <v>8.1999999999999993</v>
      </c>
      <c r="K123" s="16">
        <v>8.6</v>
      </c>
      <c r="L123" s="17">
        <v>0</v>
      </c>
      <c r="M123" s="18">
        <f>(H123+I123+J123+K123-MAX(H123:K123)-MIN(H123:K123))/2</f>
        <v>8.5000000000000018</v>
      </c>
      <c r="N123" s="19">
        <f>M123*2</f>
        <v>17.000000000000004</v>
      </c>
      <c r="O123" s="17">
        <v>0.5</v>
      </c>
      <c r="P123" s="51">
        <v>0.5</v>
      </c>
      <c r="Q123" s="13">
        <v>8.3000000000000007</v>
      </c>
      <c r="R123" s="14">
        <v>8.4</v>
      </c>
      <c r="S123" s="15">
        <v>8.1</v>
      </c>
      <c r="T123" s="22">
        <v>8.1</v>
      </c>
      <c r="U123" s="18">
        <f>(Q123+R123+S123+T123-MAX(Q123:T123)-MIN(Q123:T123))/2</f>
        <v>8.2000000000000028</v>
      </c>
      <c r="V123" s="19">
        <v>0</v>
      </c>
      <c r="W123" s="52">
        <f>SUM(U123,N123,P123)-L123-V123</f>
        <v>25.700000000000006</v>
      </c>
      <c r="X123" s="73"/>
    </row>
    <row r="124" spans="1:27" s="113" customFormat="1" ht="15.75" thickBot="1">
      <c r="A124" s="103">
        <v>2</v>
      </c>
      <c r="B124" s="159"/>
      <c r="C124" s="161" t="s">
        <v>188</v>
      </c>
      <c r="D124" s="163">
        <v>2005</v>
      </c>
      <c r="E124" s="163" t="s">
        <v>60</v>
      </c>
      <c r="F124" s="163"/>
      <c r="G124" s="4" t="s">
        <v>18</v>
      </c>
      <c r="H124" s="13">
        <v>8.5</v>
      </c>
      <c r="I124" s="14">
        <v>8.5</v>
      </c>
      <c r="J124" s="15">
        <v>8.6</v>
      </c>
      <c r="K124" s="16">
        <v>8.5</v>
      </c>
      <c r="L124" s="17">
        <v>0</v>
      </c>
      <c r="M124" s="18">
        <f t="shared" ref="M124:M125" si="40">(H124+I124+J124+K124-MAX(H124:K124)-MIN(H124:K124))/2</f>
        <v>8.5</v>
      </c>
      <c r="N124" s="19">
        <f t="shared" ref="N124:N125" si="41">M124*2</f>
        <v>17</v>
      </c>
      <c r="O124" s="17">
        <v>0.5</v>
      </c>
      <c r="P124" s="51">
        <v>0.5</v>
      </c>
      <c r="Q124" s="13">
        <v>8.5</v>
      </c>
      <c r="R124" s="14">
        <v>8.5</v>
      </c>
      <c r="S124" s="15">
        <v>8.3000000000000007</v>
      </c>
      <c r="T124" s="22">
        <v>8.1999999999999993</v>
      </c>
      <c r="U124" s="18">
        <f t="shared" ref="U124:U125" si="42">(Q124+R124+S124+T124-MAX(Q124:T124)-MIN(Q124:T124))/2</f>
        <v>8.4</v>
      </c>
      <c r="V124" s="19">
        <v>0</v>
      </c>
      <c r="W124" s="52">
        <f t="shared" ref="W124:W125" si="43">SUM(U124,N124,P124)-L124-V124</f>
        <v>25.9</v>
      </c>
      <c r="X124" s="73"/>
    </row>
    <row r="125" spans="1:27" s="113" customFormat="1" ht="20.25" thickBot="1">
      <c r="A125" s="103"/>
      <c r="B125" s="159" t="s">
        <v>101</v>
      </c>
      <c r="C125" s="161"/>
      <c r="D125" s="163"/>
      <c r="E125" s="163"/>
      <c r="F125" s="163"/>
      <c r="G125" s="46" t="s">
        <v>39</v>
      </c>
      <c r="H125" s="13">
        <v>8.5</v>
      </c>
      <c r="I125" s="14">
        <v>9</v>
      </c>
      <c r="J125" s="15">
        <v>8.6</v>
      </c>
      <c r="K125" s="16">
        <v>8.9</v>
      </c>
      <c r="L125" s="17">
        <v>0</v>
      </c>
      <c r="M125" s="18">
        <f t="shared" si="40"/>
        <v>8.75</v>
      </c>
      <c r="N125" s="19">
        <f t="shared" si="41"/>
        <v>17.5</v>
      </c>
      <c r="O125" s="17">
        <v>0.5</v>
      </c>
      <c r="P125" s="51">
        <v>0.5</v>
      </c>
      <c r="Q125" s="13">
        <v>8.4</v>
      </c>
      <c r="R125" s="14">
        <v>8.4</v>
      </c>
      <c r="S125" s="15">
        <v>8.5</v>
      </c>
      <c r="T125" s="22">
        <v>8.3000000000000007</v>
      </c>
      <c r="U125" s="18">
        <f t="shared" si="42"/>
        <v>8.4</v>
      </c>
      <c r="V125" s="19">
        <v>0</v>
      </c>
      <c r="W125" s="52">
        <f t="shared" si="43"/>
        <v>26.4</v>
      </c>
      <c r="X125" s="73"/>
    </row>
    <row r="126" spans="1:27" s="113" customFormat="1" ht="15.75" thickBot="1">
      <c r="A126" s="104"/>
      <c r="B126" s="178"/>
      <c r="C126" s="82" t="s">
        <v>189</v>
      </c>
      <c r="D126" s="81">
        <v>2004</v>
      </c>
      <c r="E126" s="81" t="s">
        <v>60</v>
      </c>
      <c r="F126" s="174"/>
      <c r="G126" s="96" t="s">
        <v>36</v>
      </c>
      <c r="H126" s="97"/>
      <c r="I126" s="97"/>
      <c r="J126" s="97"/>
      <c r="K126" s="97"/>
      <c r="L126" s="98"/>
      <c r="M126" s="25">
        <f>SUM(M123:M125)-L123-L124-L125</f>
        <v>25.75</v>
      </c>
      <c r="N126" s="26"/>
      <c r="O126" s="99" t="s">
        <v>40</v>
      </c>
      <c r="P126" s="100"/>
      <c r="Q126" s="100"/>
      <c r="R126" s="100"/>
      <c r="S126" s="100"/>
      <c r="T126" s="100"/>
      <c r="U126" s="100"/>
      <c r="V126" s="101"/>
      <c r="W126" s="45">
        <f>SUM(W123:W125)</f>
        <v>78</v>
      </c>
      <c r="X126" s="70"/>
    </row>
    <row r="127" spans="1:27" s="113" customFormat="1" ht="15.75" thickBot="1">
      <c r="A127" s="155">
        <v>3</v>
      </c>
      <c r="B127" s="158" t="s">
        <v>128</v>
      </c>
      <c r="C127" s="95" t="s">
        <v>134</v>
      </c>
      <c r="D127" s="83">
        <v>2007</v>
      </c>
      <c r="E127" s="12" t="s">
        <v>136</v>
      </c>
      <c r="F127" s="158" t="s">
        <v>137</v>
      </c>
      <c r="G127" s="3" t="s">
        <v>4</v>
      </c>
      <c r="H127" s="13">
        <v>9</v>
      </c>
      <c r="I127" s="14">
        <v>8.6999999999999993</v>
      </c>
      <c r="J127" s="15">
        <v>8.6</v>
      </c>
      <c r="K127" s="16">
        <v>8.8000000000000007</v>
      </c>
      <c r="L127" s="17">
        <v>0</v>
      </c>
      <c r="M127" s="18">
        <f>(H127+I127+J127+K127-MAX(H127:K127)-MIN(H127:K127))/2</f>
        <v>8.7499999999999964</v>
      </c>
      <c r="N127" s="19">
        <f>M127*2</f>
        <v>17.499999999999993</v>
      </c>
      <c r="O127" s="17">
        <v>0.5</v>
      </c>
      <c r="P127" s="51">
        <v>0.5</v>
      </c>
      <c r="Q127" s="13">
        <v>8.6999999999999993</v>
      </c>
      <c r="R127" s="14">
        <v>8</v>
      </c>
      <c r="S127" s="15">
        <v>8.6</v>
      </c>
      <c r="T127" s="22">
        <v>8.1999999999999993</v>
      </c>
      <c r="U127" s="18">
        <f>(Q127+R127+S127+T127-MAX(Q127:T127)-MIN(Q127:T127))/2</f>
        <v>8.4</v>
      </c>
      <c r="V127" s="19">
        <v>0</v>
      </c>
      <c r="W127" s="52">
        <f>SUM(U127,N127,P127)-L127-V127</f>
        <v>26.399999999999991</v>
      </c>
      <c r="X127" s="190" t="s">
        <v>66</v>
      </c>
    </row>
    <row r="128" spans="1:27" s="113" customFormat="1" ht="15.75" thickBot="1">
      <c r="A128" s="156"/>
      <c r="B128" s="159"/>
      <c r="C128" s="161" t="s">
        <v>97</v>
      </c>
      <c r="D128" s="277">
        <v>2003</v>
      </c>
      <c r="E128" s="176" t="s">
        <v>44</v>
      </c>
      <c r="F128" s="163"/>
      <c r="G128" s="4" t="s">
        <v>18</v>
      </c>
      <c r="H128" s="13">
        <v>8</v>
      </c>
      <c r="I128" s="14">
        <v>7.6</v>
      </c>
      <c r="J128" s="15">
        <v>7.5</v>
      </c>
      <c r="K128" s="16">
        <v>8</v>
      </c>
      <c r="L128" s="17">
        <v>0</v>
      </c>
      <c r="M128" s="18">
        <f t="shared" ref="M128:M129" si="44">(H128+I128+J128+K128-MAX(H128:K128)-MIN(H128:K128))/2</f>
        <v>7.8000000000000007</v>
      </c>
      <c r="N128" s="19">
        <f t="shared" ref="N128:N129" si="45">M128*2</f>
        <v>15.600000000000001</v>
      </c>
      <c r="O128" s="17">
        <v>50</v>
      </c>
      <c r="P128" s="51">
        <v>0.5</v>
      </c>
      <c r="Q128" s="13">
        <v>8</v>
      </c>
      <c r="R128" s="14">
        <v>8</v>
      </c>
      <c r="S128" s="15">
        <v>7.8</v>
      </c>
      <c r="T128" s="22">
        <v>7.7</v>
      </c>
      <c r="U128" s="18">
        <f t="shared" ref="U128:U129" si="46">(Q128+R128+S128+T128-MAX(Q128:T128)-MIN(Q128:T128))/2</f>
        <v>7.9</v>
      </c>
      <c r="V128" s="19">
        <v>0</v>
      </c>
      <c r="W128" s="52">
        <f t="shared" ref="W128:W129" si="47">SUM(U128,N128,P128)-L128-V128</f>
        <v>24</v>
      </c>
      <c r="X128" s="191"/>
    </row>
    <row r="129" spans="1:24" s="113" customFormat="1" ht="20.25" thickBot="1">
      <c r="A129" s="156"/>
      <c r="B129" s="159" t="s">
        <v>129</v>
      </c>
      <c r="C129" s="161"/>
      <c r="D129" s="277"/>
      <c r="E129" s="176"/>
      <c r="F129" s="163"/>
      <c r="G129" s="46" t="s">
        <v>39</v>
      </c>
      <c r="H129" s="13">
        <v>8.6</v>
      </c>
      <c r="I129" s="14">
        <v>8.6</v>
      </c>
      <c r="J129" s="15">
        <v>8.8000000000000007</v>
      </c>
      <c r="K129" s="16">
        <v>8.8000000000000007</v>
      </c>
      <c r="L129" s="17">
        <v>0</v>
      </c>
      <c r="M129" s="18">
        <f t="shared" si="44"/>
        <v>8.6999999999999993</v>
      </c>
      <c r="N129" s="19">
        <f t="shared" si="45"/>
        <v>17.399999999999999</v>
      </c>
      <c r="O129" s="17">
        <v>0.5</v>
      </c>
      <c r="P129" s="51">
        <v>0.5</v>
      </c>
      <c r="Q129" s="13">
        <v>8.4</v>
      </c>
      <c r="R129" s="14">
        <v>8.3000000000000007</v>
      </c>
      <c r="S129" s="15">
        <v>8.6</v>
      </c>
      <c r="T129" s="22">
        <v>8</v>
      </c>
      <c r="U129" s="18">
        <f t="shared" si="46"/>
        <v>8.3500000000000014</v>
      </c>
      <c r="V129" s="19">
        <v>0</v>
      </c>
      <c r="W129" s="52">
        <f t="shared" si="47"/>
        <v>26.25</v>
      </c>
      <c r="X129" s="192"/>
    </row>
    <row r="130" spans="1:24" s="113" customFormat="1" ht="15.75" thickBot="1">
      <c r="A130" s="157"/>
      <c r="B130" s="254"/>
      <c r="C130" s="82" t="s">
        <v>135</v>
      </c>
      <c r="D130" s="84">
        <v>2004</v>
      </c>
      <c r="E130" s="85" t="s">
        <v>64</v>
      </c>
      <c r="F130" s="174"/>
      <c r="G130" s="195" t="s">
        <v>36</v>
      </c>
      <c r="H130" s="196"/>
      <c r="I130" s="196"/>
      <c r="J130" s="196"/>
      <c r="K130" s="196"/>
      <c r="L130" s="197"/>
      <c r="M130" s="25">
        <f>SUM(M127:M129)-L127-L128-L129</f>
        <v>25.249999999999996</v>
      </c>
      <c r="N130" s="26"/>
      <c r="O130" s="198" t="s">
        <v>40</v>
      </c>
      <c r="P130" s="199"/>
      <c r="Q130" s="199"/>
      <c r="R130" s="199"/>
      <c r="S130" s="199"/>
      <c r="T130" s="199"/>
      <c r="U130" s="199"/>
      <c r="V130" s="200"/>
      <c r="W130" s="45">
        <f>SUM(W127:W129)</f>
        <v>76.649999999999991</v>
      </c>
      <c r="X130" s="70">
        <f>M130</f>
        <v>25.249999999999996</v>
      </c>
    </row>
    <row r="131" spans="1:24" s="113" customFormat="1" ht="15.75" thickBot="1">
      <c r="A131" s="156">
        <v>3</v>
      </c>
      <c r="B131" s="158" t="s">
        <v>128</v>
      </c>
      <c r="C131" s="95" t="s">
        <v>138</v>
      </c>
      <c r="D131" s="83">
        <v>2007</v>
      </c>
      <c r="E131" s="12" t="s">
        <v>140</v>
      </c>
      <c r="F131" s="158" t="s">
        <v>137</v>
      </c>
      <c r="G131" s="71" t="s">
        <v>4</v>
      </c>
      <c r="H131" s="13">
        <v>8.5</v>
      </c>
      <c r="I131" s="14">
        <v>8.6999999999999993</v>
      </c>
      <c r="J131" s="15">
        <v>8.3000000000000007</v>
      </c>
      <c r="K131" s="16">
        <v>8.6999999999999993</v>
      </c>
      <c r="L131" s="17">
        <v>0</v>
      </c>
      <c r="M131" s="18">
        <f>(H131+I131+J131+K131-MAX(H131:K131)-MIN(H131:K131))/2</f>
        <v>8.6000000000000014</v>
      </c>
      <c r="N131" s="19">
        <f>M131*2</f>
        <v>17.200000000000003</v>
      </c>
      <c r="O131" s="17">
        <v>0.5</v>
      </c>
      <c r="P131" s="51">
        <v>0.5</v>
      </c>
      <c r="Q131" s="13">
        <v>8.3000000000000007</v>
      </c>
      <c r="R131" s="14">
        <v>8.4</v>
      </c>
      <c r="S131" s="15">
        <v>8.8000000000000007</v>
      </c>
      <c r="T131" s="22">
        <v>8.1</v>
      </c>
      <c r="U131" s="18">
        <f>(Q131+R131+S131+T131-MAX(Q131:T131)-MIN(Q131:T131))/2</f>
        <v>8.3500000000000014</v>
      </c>
      <c r="V131" s="19">
        <v>0.3</v>
      </c>
      <c r="W131" s="52">
        <f>SUM(U131,N131,P131)-L131-V131</f>
        <v>25.750000000000004</v>
      </c>
      <c r="X131" s="191" t="s">
        <v>66</v>
      </c>
    </row>
    <row r="132" spans="1:24" s="113" customFormat="1" ht="15.75" thickBot="1">
      <c r="A132" s="156"/>
      <c r="B132" s="159"/>
      <c r="C132" s="161" t="s">
        <v>78</v>
      </c>
      <c r="D132" s="277">
        <v>2005</v>
      </c>
      <c r="E132" s="176" t="s">
        <v>60</v>
      </c>
      <c r="F132" s="163"/>
      <c r="G132" s="4" t="s">
        <v>18</v>
      </c>
      <c r="H132" s="13">
        <v>8.9</v>
      </c>
      <c r="I132" s="14">
        <v>8.8000000000000007</v>
      </c>
      <c r="J132" s="15">
        <v>8.9</v>
      </c>
      <c r="K132" s="16">
        <v>8.8000000000000007</v>
      </c>
      <c r="L132" s="17">
        <v>0</v>
      </c>
      <c r="M132" s="18">
        <f t="shared" ref="M132:M133" si="48">(H132+I132+J132+K132-MAX(H132:K132)-MIN(H132:K132))/2</f>
        <v>8.8500000000000032</v>
      </c>
      <c r="N132" s="19">
        <f t="shared" ref="N132:N133" si="49">M132*2</f>
        <v>17.700000000000006</v>
      </c>
      <c r="O132" s="17">
        <v>0.5</v>
      </c>
      <c r="P132" s="51">
        <v>0.5</v>
      </c>
      <c r="Q132" s="13">
        <v>8.1</v>
      </c>
      <c r="R132" s="14">
        <v>7.8</v>
      </c>
      <c r="S132" s="15">
        <v>8.1</v>
      </c>
      <c r="T132" s="22">
        <v>7.9</v>
      </c>
      <c r="U132" s="18">
        <f t="shared" ref="U132:U133" si="50">(Q132+R132+S132+T132-MAX(Q132:T132)-MIN(Q132:T132))/2</f>
        <v>7.9999999999999982</v>
      </c>
      <c r="V132" s="19">
        <v>0</v>
      </c>
      <c r="W132" s="52">
        <f t="shared" ref="W132:W133" si="51">SUM(U132,N132,P132)-L132-V132</f>
        <v>26.200000000000003</v>
      </c>
      <c r="X132" s="191"/>
    </row>
    <row r="133" spans="1:24" s="113" customFormat="1" ht="20.25" customHeight="1" thickBot="1">
      <c r="A133" s="156"/>
      <c r="B133" s="159" t="s">
        <v>129</v>
      </c>
      <c r="C133" s="161"/>
      <c r="D133" s="277"/>
      <c r="E133" s="176"/>
      <c r="F133" s="163"/>
      <c r="G133" s="46" t="s">
        <v>39</v>
      </c>
      <c r="H133" s="13">
        <v>8</v>
      </c>
      <c r="I133" s="14">
        <v>8.1</v>
      </c>
      <c r="J133" s="15">
        <v>8.3000000000000007</v>
      </c>
      <c r="K133" s="16">
        <v>8.3000000000000007</v>
      </c>
      <c r="L133" s="17">
        <v>0</v>
      </c>
      <c r="M133" s="18">
        <f t="shared" si="48"/>
        <v>8.2000000000000011</v>
      </c>
      <c r="N133" s="19">
        <f t="shared" si="49"/>
        <v>16.400000000000002</v>
      </c>
      <c r="O133" s="17">
        <v>0.5</v>
      </c>
      <c r="P133" s="51">
        <v>0.5</v>
      </c>
      <c r="Q133" s="13">
        <v>8</v>
      </c>
      <c r="R133" s="14">
        <v>7.9</v>
      </c>
      <c r="S133" s="15">
        <v>8.5</v>
      </c>
      <c r="T133" s="22">
        <v>8.1999999999999993</v>
      </c>
      <c r="U133" s="18">
        <f t="shared" si="50"/>
        <v>8.0999999999999979</v>
      </c>
      <c r="V133" s="19">
        <v>0.3</v>
      </c>
      <c r="W133" s="52">
        <f t="shared" si="51"/>
        <v>24.7</v>
      </c>
      <c r="X133" s="192"/>
    </row>
    <row r="134" spans="1:24" s="113" customFormat="1" ht="15.75" thickBot="1">
      <c r="A134" s="157"/>
      <c r="B134" s="254"/>
      <c r="C134" s="82" t="s">
        <v>139</v>
      </c>
      <c r="D134" s="84">
        <v>2006</v>
      </c>
      <c r="E134" s="85" t="s">
        <v>64</v>
      </c>
      <c r="F134" s="174"/>
      <c r="G134" s="195" t="s">
        <v>36</v>
      </c>
      <c r="H134" s="196"/>
      <c r="I134" s="196"/>
      <c r="J134" s="196"/>
      <c r="K134" s="196"/>
      <c r="L134" s="197"/>
      <c r="M134" s="25">
        <f>SUM(M131:M133)-L131-L132-L133</f>
        <v>25.650000000000006</v>
      </c>
      <c r="N134" s="26"/>
      <c r="O134" s="198" t="s">
        <v>40</v>
      </c>
      <c r="P134" s="199"/>
      <c r="Q134" s="199"/>
      <c r="R134" s="199"/>
      <c r="S134" s="199"/>
      <c r="T134" s="199"/>
      <c r="U134" s="199"/>
      <c r="V134" s="200"/>
      <c r="W134" s="45">
        <f>SUM(W131:W133)</f>
        <v>76.650000000000006</v>
      </c>
      <c r="X134" s="70">
        <f>M134</f>
        <v>25.650000000000006</v>
      </c>
    </row>
    <row r="135" spans="1:24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>
      <c r="A136" s="38"/>
      <c r="B136" s="43"/>
      <c r="C136" s="55"/>
      <c r="D136" s="33"/>
      <c r="E136" s="33"/>
      <c r="F136" s="7"/>
      <c r="G136" s="40"/>
      <c r="H136" s="40"/>
      <c r="I136" s="40"/>
      <c r="J136" s="40"/>
      <c r="K136" s="40"/>
      <c r="L136" s="40"/>
      <c r="M136" s="28"/>
      <c r="N136" s="29"/>
      <c r="O136" s="41"/>
      <c r="P136" s="41"/>
      <c r="Q136" s="41"/>
      <c r="R136" s="41"/>
      <c r="S136" s="41"/>
      <c r="T136" s="41"/>
      <c r="U136" s="41"/>
      <c r="V136" s="41"/>
      <c r="W136" s="30"/>
      <c r="X136" s="31"/>
    </row>
    <row r="137" spans="1:24">
      <c r="A137" s="38"/>
      <c r="B137" s="49"/>
      <c r="C137" s="231" t="s">
        <v>41</v>
      </c>
      <c r="D137" s="231"/>
      <c r="E137" s="231"/>
      <c r="F137" s="231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32"/>
      <c r="S137" s="5"/>
      <c r="T137" s="63" t="s">
        <v>71</v>
      </c>
      <c r="U137" s="63"/>
      <c r="V137" s="50"/>
      <c r="W137" s="30"/>
      <c r="X137" s="31"/>
    </row>
    <row r="138" spans="1:24">
      <c r="A138" s="38"/>
      <c r="B138" s="49"/>
      <c r="C138" s="105" t="s">
        <v>75</v>
      </c>
      <c r="D138" s="5"/>
      <c r="E138" s="5"/>
      <c r="F138" s="32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32"/>
      <c r="S138" s="5"/>
      <c r="T138" s="63" t="s">
        <v>45</v>
      </c>
      <c r="U138" s="63"/>
      <c r="V138" s="50"/>
      <c r="W138" s="30"/>
      <c r="X138" s="31"/>
    </row>
    <row r="139" spans="1:24" ht="15.75">
      <c r="A139" s="38"/>
      <c r="B139" s="49"/>
      <c r="C139" s="10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32"/>
      <c r="S139" s="5"/>
      <c r="T139" s="115"/>
      <c r="U139" s="115"/>
      <c r="V139" s="50"/>
      <c r="W139" s="30"/>
      <c r="X139" s="31"/>
    </row>
    <row r="140" spans="1:24">
      <c r="A140" s="38"/>
      <c r="B140" s="49"/>
      <c r="C140" s="189" t="s">
        <v>13</v>
      </c>
      <c r="D140" s="189"/>
      <c r="E140" s="189"/>
      <c r="F140" s="189"/>
      <c r="G140" s="189"/>
      <c r="H140" s="189"/>
      <c r="I140" s="5"/>
      <c r="J140" s="5"/>
      <c r="K140" s="5"/>
      <c r="L140" s="32"/>
      <c r="M140" s="5"/>
      <c r="N140" s="5"/>
      <c r="O140" s="5"/>
      <c r="P140" s="5"/>
      <c r="Q140" s="5"/>
      <c r="R140" s="5"/>
      <c r="S140" s="5"/>
      <c r="T140" s="63" t="s">
        <v>70</v>
      </c>
      <c r="U140" s="63"/>
      <c r="V140" s="50"/>
      <c r="W140" s="30"/>
      <c r="X140" s="31"/>
    </row>
    <row r="141" spans="1:24">
      <c r="A141" s="38"/>
      <c r="B141" s="49"/>
      <c r="C141" s="105" t="s">
        <v>74</v>
      </c>
      <c r="D141" s="105"/>
      <c r="E141" s="105"/>
      <c r="F141" s="5"/>
      <c r="G141" s="5"/>
      <c r="H141" s="5"/>
      <c r="I141" s="33"/>
      <c r="J141" s="5"/>
      <c r="K141" s="5"/>
      <c r="L141" s="32"/>
      <c r="M141" s="5"/>
      <c r="N141" s="5"/>
      <c r="O141" s="5"/>
      <c r="P141" s="5"/>
      <c r="Q141" s="5"/>
      <c r="R141" s="5"/>
      <c r="S141" s="5"/>
      <c r="T141" s="63" t="s">
        <v>61</v>
      </c>
      <c r="U141" s="63"/>
      <c r="V141" s="50"/>
      <c r="W141" s="30"/>
      <c r="X141" s="31"/>
    </row>
    <row r="142" spans="1:24">
      <c r="A142" s="38"/>
      <c r="B142" s="49"/>
      <c r="C142" s="32"/>
      <c r="D142" s="32"/>
      <c r="E142" s="32"/>
      <c r="F142" s="32"/>
      <c r="G142" s="32"/>
      <c r="H142" s="32"/>
      <c r="I142" s="32"/>
      <c r="J142" s="32"/>
      <c r="K142" s="32"/>
      <c r="L142" s="34"/>
      <c r="M142" s="34"/>
      <c r="N142" s="34"/>
      <c r="O142" s="34"/>
      <c r="P142" s="34"/>
      <c r="Q142" s="34"/>
      <c r="R142" s="34"/>
      <c r="S142" s="34"/>
      <c r="T142" s="63"/>
      <c r="U142" s="63"/>
      <c r="V142" s="50"/>
      <c r="W142" s="30"/>
      <c r="X142" s="31"/>
    </row>
    <row r="143" spans="1:24">
      <c r="A143" s="38"/>
      <c r="B143" s="49"/>
      <c r="C143" s="189" t="s">
        <v>14</v>
      </c>
      <c r="D143" s="189"/>
      <c r="E143" s="189"/>
      <c r="F143" s="189"/>
      <c r="G143" s="189"/>
      <c r="H143" s="189"/>
      <c r="I143" s="35"/>
      <c r="J143" s="36"/>
      <c r="K143" s="36"/>
      <c r="L143" s="36"/>
      <c r="M143" s="36"/>
      <c r="N143" s="36"/>
      <c r="O143" s="36"/>
      <c r="P143" s="36"/>
      <c r="Q143" s="32"/>
      <c r="R143" s="5"/>
      <c r="S143" s="5"/>
      <c r="T143" s="63" t="s">
        <v>72</v>
      </c>
      <c r="U143" s="63"/>
      <c r="V143" s="50"/>
      <c r="W143" s="30"/>
      <c r="X143" s="31"/>
    </row>
    <row r="144" spans="1:24">
      <c r="A144" s="38"/>
      <c r="B144" s="49"/>
      <c r="C144" s="105" t="s">
        <v>74</v>
      </c>
      <c r="D144" s="105"/>
      <c r="E144" s="105"/>
      <c r="F144" s="5"/>
      <c r="G144" s="5"/>
      <c r="H144" s="5"/>
      <c r="I144" s="35"/>
      <c r="J144" s="36"/>
      <c r="K144" s="36"/>
      <c r="L144" s="36"/>
      <c r="M144" s="36"/>
      <c r="N144" s="36"/>
      <c r="O144" s="36"/>
      <c r="P144" s="36"/>
      <c r="Q144" s="32"/>
      <c r="R144" s="5"/>
      <c r="S144" s="5"/>
      <c r="T144" s="63" t="s">
        <v>73</v>
      </c>
      <c r="U144" s="63"/>
      <c r="V144" s="50"/>
      <c r="W144" s="30"/>
      <c r="X144" s="31"/>
    </row>
    <row r="145" spans="1:24">
      <c r="A145" s="38"/>
      <c r="B145" s="43"/>
      <c r="C145" s="72"/>
      <c r="D145" s="39"/>
      <c r="E145" s="39"/>
      <c r="F145" s="7"/>
      <c r="G145" s="40"/>
      <c r="H145" s="40"/>
      <c r="I145" s="40"/>
      <c r="J145" s="40"/>
      <c r="K145" s="40"/>
      <c r="L145" s="40"/>
      <c r="M145" s="28"/>
      <c r="N145" s="29"/>
      <c r="O145" s="41"/>
      <c r="P145" s="41"/>
      <c r="Q145" s="41"/>
      <c r="R145" s="41"/>
      <c r="S145" s="41"/>
      <c r="T145" s="48"/>
      <c r="U145" s="48"/>
      <c r="V145" s="48"/>
      <c r="W145" s="30"/>
      <c r="X145" s="31"/>
    </row>
    <row r="146" spans="1:24">
      <c r="A146" s="38"/>
      <c r="B146" s="49"/>
      <c r="C146" s="105"/>
      <c r="D146" s="105"/>
      <c r="E146" s="105"/>
      <c r="F146" s="5"/>
      <c r="G146" s="5"/>
      <c r="H146" s="5"/>
      <c r="I146" s="35"/>
      <c r="J146" s="36"/>
      <c r="K146" s="36"/>
      <c r="L146" s="36"/>
      <c r="M146" s="36"/>
      <c r="N146" s="36"/>
      <c r="O146" s="36"/>
      <c r="P146" s="36"/>
      <c r="Q146" s="32"/>
      <c r="R146" s="5"/>
      <c r="S146" s="5"/>
      <c r="T146" s="63"/>
      <c r="U146" s="63"/>
      <c r="V146" s="50"/>
      <c r="W146" s="30"/>
      <c r="X146" s="31"/>
    </row>
    <row r="147" spans="1:24">
      <c r="A147" s="38"/>
      <c r="B147" s="49"/>
      <c r="C147" s="105"/>
      <c r="D147" s="105"/>
      <c r="E147" s="105"/>
      <c r="F147" s="5"/>
      <c r="G147" s="5"/>
      <c r="H147" s="5"/>
      <c r="I147" s="35"/>
      <c r="J147" s="36"/>
      <c r="K147" s="36"/>
      <c r="L147" s="36"/>
      <c r="M147" s="36"/>
      <c r="N147" s="36"/>
      <c r="O147" s="36"/>
      <c r="P147" s="36"/>
      <c r="Q147" s="32"/>
      <c r="R147" s="5"/>
      <c r="S147" s="5"/>
      <c r="T147" s="63"/>
      <c r="U147" s="63"/>
      <c r="V147" s="50"/>
      <c r="W147" s="30"/>
      <c r="X147" s="31"/>
    </row>
    <row r="148" spans="1:24">
      <c r="A148" s="38"/>
      <c r="B148" s="49"/>
      <c r="C148" s="105"/>
      <c r="D148" s="105"/>
      <c r="E148" s="105"/>
      <c r="F148" s="5"/>
      <c r="G148" s="5"/>
      <c r="H148" s="5"/>
      <c r="I148" s="35"/>
      <c r="J148" s="36"/>
      <c r="K148" s="36"/>
      <c r="L148" s="36"/>
      <c r="M148" s="36"/>
      <c r="N148" s="36"/>
      <c r="O148" s="36"/>
      <c r="P148" s="36"/>
      <c r="Q148" s="32"/>
      <c r="R148" s="5"/>
      <c r="S148" s="5"/>
      <c r="T148" s="63"/>
      <c r="U148" s="63"/>
      <c r="V148" s="50"/>
      <c r="W148" s="30"/>
      <c r="X148" s="31"/>
    </row>
  </sheetData>
  <mergeCells count="224">
    <mergeCell ref="B129:B130"/>
    <mergeCell ref="D79:D80"/>
    <mergeCell ref="F82:F85"/>
    <mergeCell ref="C29:F29"/>
    <mergeCell ref="F64:F65"/>
    <mergeCell ref="D62:E62"/>
    <mergeCell ref="A86:A89"/>
    <mergeCell ref="A78:A81"/>
    <mergeCell ref="B121:B122"/>
    <mergeCell ref="E128:E129"/>
    <mergeCell ref="E120:E121"/>
    <mergeCell ref="D64:D65"/>
    <mergeCell ref="E64:E65"/>
    <mergeCell ref="B88:B89"/>
    <mergeCell ref="C83:C84"/>
    <mergeCell ref="E83:E84"/>
    <mergeCell ref="D117:D118"/>
    <mergeCell ref="B70:B73"/>
    <mergeCell ref="B86:B87"/>
    <mergeCell ref="C71:C72"/>
    <mergeCell ref="D71:D72"/>
    <mergeCell ref="B131:B132"/>
    <mergeCell ref="O134:V134"/>
    <mergeCell ref="G130:L130"/>
    <mergeCell ref="O130:V130"/>
    <mergeCell ref="E132:E133"/>
    <mergeCell ref="A63:X63"/>
    <mergeCell ref="D75:D76"/>
    <mergeCell ref="C75:C76"/>
    <mergeCell ref="M64:M65"/>
    <mergeCell ref="C124:C125"/>
    <mergeCell ref="D124:D125"/>
    <mergeCell ref="E124:E125"/>
    <mergeCell ref="A64:A65"/>
    <mergeCell ref="B76:B77"/>
    <mergeCell ref="B74:B75"/>
    <mergeCell ref="O81:V81"/>
    <mergeCell ref="V117:V118"/>
    <mergeCell ref="D115:E115"/>
    <mergeCell ref="A131:A134"/>
    <mergeCell ref="X82:X84"/>
    <mergeCell ref="W64:W65"/>
    <mergeCell ref="G77:L77"/>
    <mergeCell ref="B125:B126"/>
    <mergeCell ref="D120:D121"/>
    <mergeCell ref="F62:G62"/>
    <mergeCell ref="G22:L22"/>
    <mergeCell ref="X23:X25"/>
    <mergeCell ref="N117:N118"/>
    <mergeCell ref="F66:F69"/>
    <mergeCell ref="X66:X68"/>
    <mergeCell ref="F115:G115"/>
    <mergeCell ref="F86:F89"/>
    <mergeCell ref="C32:H32"/>
    <mergeCell ref="C35:H35"/>
    <mergeCell ref="F70:F73"/>
    <mergeCell ref="E71:E72"/>
    <mergeCell ref="X119:X121"/>
    <mergeCell ref="O122:V122"/>
    <mergeCell ref="N64:N65"/>
    <mergeCell ref="X64:X65"/>
    <mergeCell ref="W117:W118"/>
    <mergeCell ref="F74:F77"/>
    <mergeCell ref="F119:F122"/>
    <mergeCell ref="G122:L122"/>
    <mergeCell ref="P64:P65"/>
    <mergeCell ref="O77:V77"/>
    <mergeCell ref="U64:U65"/>
    <mergeCell ref="G89:L89"/>
    <mergeCell ref="O89:V89"/>
    <mergeCell ref="C87:C88"/>
    <mergeCell ref="C132:C133"/>
    <mergeCell ref="D132:D133"/>
    <mergeCell ref="G13:G14"/>
    <mergeCell ref="X127:X129"/>
    <mergeCell ref="C128:C129"/>
    <mergeCell ref="F13:F14"/>
    <mergeCell ref="X13:X14"/>
    <mergeCell ref="X19:X21"/>
    <mergeCell ref="O13:O14"/>
    <mergeCell ref="U13:U14"/>
    <mergeCell ref="V13:V14"/>
    <mergeCell ref="O18:V18"/>
    <mergeCell ref="E79:E80"/>
    <mergeCell ref="V64:V65"/>
    <mergeCell ref="O117:O118"/>
    <mergeCell ref="P117:P118"/>
    <mergeCell ref="H13:K13"/>
    <mergeCell ref="L13:L14"/>
    <mergeCell ref="C20:C21"/>
    <mergeCell ref="L64:L65"/>
    <mergeCell ref="M13:M14"/>
    <mergeCell ref="O22:V22"/>
    <mergeCell ref="P13:P14"/>
    <mergeCell ref="A8:A11"/>
    <mergeCell ref="B8:B9"/>
    <mergeCell ref="B10:B11"/>
    <mergeCell ref="X8:X10"/>
    <mergeCell ref="G11:L11"/>
    <mergeCell ref="O11:V11"/>
    <mergeCell ref="F8:F11"/>
    <mergeCell ref="C9:C10"/>
    <mergeCell ref="D9:D10"/>
    <mergeCell ref="E9:E10"/>
    <mergeCell ref="A13:A14"/>
    <mergeCell ref="B17:B18"/>
    <mergeCell ref="E16:E17"/>
    <mergeCell ref="C16:C17"/>
    <mergeCell ref="G18:L18"/>
    <mergeCell ref="B15:B16"/>
    <mergeCell ref="X131:X133"/>
    <mergeCell ref="B82:B83"/>
    <mergeCell ref="H64:K64"/>
    <mergeCell ref="E75:E76"/>
    <mergeCell ref="G64:G65"/>
    <mergeCell ref="W13:W14"/>
    <mergeCell ref="D13:D14"/>
    <mergeCell ref="F15:F18"/>
    <mergeCell ref="F19:F22"/>
    <mergeCell ref="Q13:T13"/>
    <mergeCell ref="N13:N14"/>
    <mergeCell ref="E13:E14"/>
    <mergeCell ref="D16:D17"/>
    <mergeCell ref="A127:A130"/>
    <mergeCell ref="A19:A22"/>
    <mergeCell ref="D87:D88"/>
    <mergeCell ref="E87:E88"/>
    <mergeCell ref="X86:X88"/>
    <mergeCell ref="X15:X17"/>
    <mergeCell ref="C13:C14"/>
    <mergeCell ref="C140:H140"/>
    <mergeCell ref="C143:H143"/>
    <mergeCell ref="F131:F134"/>
    <mergeCell ref="M117:M118"/>
    <mergeCell ref="C120:C121"/>
    <mergeCell ref="A58:X58"/>
    <mergeCell ref="A59:X59"/>
    <mergeCell ref="X74:X76"/>
    <mergeCell ref="X78:X80"/>
    <mergeCell ref="A74:A77"/>
    <mergeCell ref="C79:C80"/>
    <mergeCell ref="B78:B79"/>
    <mergeCell ref="A82:A85"/>
    <mergeCell ref="A116:X116"/>
    <mergeCell ref="C117:C118"/>
    <mergeCell ref="G81:L81"/>
    <mergeCell ref="Q117:T117"/>
    <mergeCell ref="U117:U118"/>
    <mergeCell ref="Q64:T64"/>
    <mergeCell ref="D128:D129"/>
    <mergeCell ref="A119:A122"/>
    <mergeCell ref="A15:A18"/>
    <mergeCell ref="D20:D21"/>
    <mergeCell ref="A70:A73"/>
    <mergeCell ref="A1:X1"/>
    <mergeCell ref="A2:X2"/>
    <mergeCell ref="A5:X5"/>
    <mergeCell ref="E6:E7"/>
    <mergeCell ref="N6:N7"/>
    <mergeCell ref="A6:A7"/>
    <mergeCell ref="M6:M7"/>
    <mergeCell ref="D6:D7"/>
    <mergeCell ref="F6:F7"/>
    <mergeCell ref="U6:U7"/>
    <mergeCell ref="X6:X7"/>
    <mergeCell ref="C6:C7"/>
    <mergeCell ref="W6:W7"/>
    <mergeCell ref="G6:G7"/>
    <mergeCell ref="V6:V7"/>
    <mergeCell ref="L6:L7"/>
    <mergeCell ref="D4:G4"/>
    <mergeCell ref="H6:K6"/>
    <mergeCell ref="Q6:T6"/>
    <mergeCell ref="O6:O7"/>
    <mergeCell ref="P6:P7"/>
    <mergeCell ref="A12:X12"/>
    <mergeCell ref="F117:F118"/>
    <mergeCell ref="X117:X118"/>
    <mergeCell ref="A23:A26"/>
    <mergeCell ref="B23:B26"/>
    <mergeCell ref="F23:F26"/>
    <mergeCell ref="E20:E21"/>
    <mergeCell ref="B19:B22"/>
    <mergeCell ref="O64:O65"/>
    <mergeCell ref="B84:B85"/>
    <mergeCell ref="O85:V85"/>
    <mergeCell ref="C64:C65"/>
    <mergeCell ref="C24:C25"/>
    <mergeCell ref="D24:D25"/>
    <mergeCell ref="E24:E25"/>
    <mergeCell ref="G26:L26"/>
    <mergeCell ref="O26:V26"/>
    <mergeCell ref="C67:C68"/>
    <mergeCell ref="D67:D68"/>
    <mergeCell ref="E67:E68"/>
    <mergeCell ref="B68:B69"/>
    <mergeCell ref="G69:L69"/>
    <mergeCell ref="O69:V69"/>
    <mergeCell ref="A66:A69"/>
    <mergeCell ref="B66:B67"/>
    <mergeCell ref="O73:V73"/>
    <mergeCell ref="X70:X72"/>
    <mergeCell ref="C137:F137"/>
    <mergeCell ref="B133:B134"/>
    <mergeCell ref="G134:L134"/>
    <mergeCell ref="B80:B81"/>
    <mergeCell ref="B119:B120"/>
    <mergeCell ref="D83:D84"/>
    <mergeCell ref="F78:F81"/>
    <mergeCell ref="G85:L85"/>
    <mergeCell ref="C91:F91"/>
    <mergeCell ref="C94:H94"/>
    <mergeCell ref="C97:H97"/>
    <mergeCell ref="A112:X112"/>
    <mergeCell ref="B127:B128"/>
    <mergeCell ref="F127:F130"/>
    <mergeCell ref="G117:G118"/>
    <mergeCell ref="H117:K117"/>
    <mergeCell ref="L117:L118"/>
    <mergeCell ref="B123:B124"/>
    <mergeCell ref="F123:F126"/>
    <mergeCell ref="A117:A118"/>
    <mergeCell ref="A111:X111"/>
    <mergeCell ref="E117:E118"/>
  </mergeCells>
  <phoneticPr fontId="0" type="noConversion"/>
  <printOptions horizontalCentered="1"/>
  <pageMargins left="0.23622047244094491" right="0.23622047244094491" top="0.11811023622047245" bottom="0.11811023622047245" header="3.937007874015748E-2" footer="3.937007874015748E-2"/>
  <pageSetup paperSize="9" scale="65" fitToHeight="0" orientation="landscape" verticalDpi="360" r:id="rId1"/>
  <headerFooter alignWithMargins="0"/>
  <colBreaks count="1" manualBreakCount="1">
    <brk id="25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:AA43"/>
  <sheetViews>
    <sheetView tabSelected="1" view="pageBreakPreview" topLeftCell="A17" zoomScale="80" zoomScaleSheetLayoutView="80" workbookViewId="0">
      <selection activeCell="A41" sqref="A41"/>
    </sheetView>
  </sheetViews>
  <sheetFormatPr defaultColWidth="9.140625" defaultRowHeight="15"/>
  <cols>
    <col min="1" max="1" width="3.28515625" style="8" customWidth="1"/>
    <col min="2" max="2" width="15.5703125" style="8" customWidth="1"/>
    <col min="3" max="3" width="23.85546875" style="8" customWidth="1"/>
    <col min="4" max="4" width="6.42578125" style="8" customWidth="1"/>
    <col min="5" max="5" width="6" style="8" customWidth="1"/>
    <col min="6" max="6" width="17.28515625" style="8" customWidth="1"/>
    <col min="7" max="7" width="14.7109375" style="8" customWidth="1"/>
    <col min="8" max="11" width="5.7109375" style="8" customWidth="1"/>
    <col min="12" max="12" width="8.7109375" style="8" customWidth="1"/>
    <col min="13" max="13" width="8.42578125" style="8" customWidth="1"/>
    <col min="14" max="16" width="8.5703125" style="8" customWidth="1"/>
    <col min="17" max="20" width="5.7109375" style="8" customWidth="1"/>
    <col min="21" max="21" width="8.5703125" style="8" customWidth="1"/>
    <col min="22" max="22" width="8.7109375" style="8" customWidth="1"/>
    <col min="23" max="23" width="10.7109375" style="8" customWidth="1"/>
    <col min="24" max="24" width="8.28515625" style="8" customWidth="1"/>
    <col min="25" max="16384" width="9.140625" style="1"/>
  </cols>
  <sheetData>
    <row r="2" spans="1:27" ht="20.100000000000001" customHeight="1">
      <c r="A2" s="220" t="s">
        <v>68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</row>
    <row r="3" spans="1:27" ht="20.100000000000001" customHeight="1">
      <c r="A3" s="220" t="s">
        <v>255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</row>
    <row r="4" spans="1:27" ht="20.100000000000001" customHeight="1">
      <c r="C4" s="9"/>
      <c r="D4" s="9"/>
    </row>
    <row r="5" spans="1:27" ht="20.100000000000001" customHeight="1">
      <c r="C5" s="9"/>
      <c r="D5" s="9"/>
    </row>
    <row r="6" spans="1:27" ht="20.100000000000001" customHeight="1" thickBot="1">
      <c r="B6" s="240" t="s">
        <v>223</v>
      </c>
      <c r="C6" s="240"/>
      <c r="G6" s="9"/>
      <c r="P6" s="9" t="s">
        <v>69</v>
      </c>
    </row>
    <row r="7" spans="1:27" ht="20.100000000000001" customHeight="1" thickBot="1">
      <c r="A7" s="212" t="s">
        <v>126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4"/>
    </row>
    <row r="8" spans="1:27" ht="20.100000000000001" customHeight="1" thickBot="1">
      <c r="A8" s="209" t="s">
        <v>0</v>
      </c>
      <c r="B8" s="10" t="s">
        <v>2</v>
      </c>
      <c r="C8" s="209" t="s">
        <v>1</v>
      </c>
      <c r="D8" s="273" t="s">
        <v>28</v>
      </c>
      <c r="E8" s="272" t="s">
        <v>27</v>
      </c>
      <c r="F8" s="221" t="s">
        <v>17</v>
      </c>
      <c r="G8" s="211" t="s">
        <v>3</v>
      </c>
      <c r="H8" s="202" t="s">
        <v>37</v>
      </c>
      <c r="I8" s="203"/>
      <c r="J8" s="203"/>
      <c r="K8" s="204"/>
      <c r="L8" s="201" t="s">
        <v>32</v>
      </c>
      <c r="M8" s="201" t="s">
        <v>33</v>
      </c>
      <c r="N8" s="201" t="s">
        <v>34</v>
      </c>
      <c r="O8" s="222" t="s">
        <v>26</v>
      </c>
      <c r="P8" s="205" t="s">
        <v>31</v>
      </c>
      <c r="Q8" s="202" t="s">
        <v>38</v>
      </c>
      <c r="R8" s="203"/>
      <c r="S8" s="203"/>
      <c r="T8" s="204"/>
      <c r="U8" s="201" t="s">
        <v>30</v>
      </c>
      <c r="V8" s="201" t="s">
        <v>29</v>
      </c>
      <c r="W8" s="201" t="s">
        <v>35</v>
      </c>
      <c r="X8" s="201" t="s">
        <v>42</v>
      </c>
    </row>
    <row r="9" spans="1:27" ht="20.100000000000001" customHeight="1" thickBot="1">
      <c r="A9" s="226"/>
      <c r="B9" s="11" t="s">
        <v>16</v>
      </c>
      <c r="C9" s="226"/>
      <c r="D9" s="284"/>
      <c r="E9" s="255"/>
      <c r="F9" s="182"/>
      <c r="G9" s="184"/>
      <c r="H9" s="112" t="s">
        <v>19</v>
      </c>
      <c r="I9" s="112" t="s">
        <v>20</v>
      </c>
      <c r="J9" s="112" t="s">
        <v>21</v>
      </c>
      <c r="K9" s="112" t="s">
        <v>22</v>
      </c>
      <c r="L9" s="172" t="s">
        <v>11</v>
      </c>
      <c r="M9" s="172" t="s">
        <v>23</v>
      </c>
      <c r="N9" s="172" t="s">
        <v>24</v>
      </c>
      <c r="O9" s="186"/>
      <c r="P9" s="180" t="s">
        <v>25</v>
      </c>
      <c r="Q9" s="112" t="s">
        <v>5</v>
      </c>
      <c r="R9" s="112" t="s">
        <v>6</v>
      </c>
      <c r="S9" s="112" t="s">
        <v>7</v>
      </c>
      <c r="T9" s="112" t="s">
        <v>8</v>
      </c>
      <c r="U9" s="172" t="s">
        <v>10</v>
      </c>
      <c r="V9" s="172" t="s">
        <v>9</v>
      </c>
      <c r="W9" s="172" t="s">
        <v>12</v>
      </c>
      <c r="X9" s="172" t="s">
        <v>15</v>
      </c>
    </row>
    <row r="10" spans="1:27" s="113" customFormat="1" ht="20.100000000000001" customHeight="1" thickBot="1">
      <c r="A10" s="155">
        <v>1</v>
      </c>
      <c r="B10" s="158" t="s">
        <v>103</v>
      </c>
      <c r="C10" s="76" t="s">
        <v>222</v>
      </c>
      <c r="D10" s="12">
        <v>2003</v>
      </c>
      <c r="E10" s="12" t="s">
        <v>60</v>
      </c>
      <c r="F10" s="158" t="s">
        <v>62</v>
      </c>
      <c r="G10" s="3" t="s">
        <v>4</v>
      </c>
      <c r="H10" s="13">
        <v>9</v>
      </c>
      <c r="I10" s="14">
        <v>9</v>
      </c>
      <c r="J10" s="15">
        <v>9.1</v>
      </c>
      <c r="K10" s="16">
        <v>9.1</v>
      </c>
      <c r="L10" s="17">
        <v>0</v>
      </c>
      <c r="M10" s="18">
        <f>(H10+I10+J10+K10-MAX(H10:K10)-MIN(H10:K10))/2</f>
        <v>9.0500000000000007</v>
      </c>
      <c r="N10" s="47">
        <f>M10*2</f>
        <v>18.100000000000001</v>
      </c>
      <c r="O10" s="20">
        <v>98</v>
      </c>
      <c r="P10" s="51">
        <v>0.98</v>
      </c>
      <c r="Q10" s="13">
        <v>8.4</v>
      </c>
      <c r="R10" s="14">
        <v>8.6999999999999993</v>
      </c>
      <c r="S10" s="15">
        <v>8.6999999999999993</v>
      </c>
      <c r="T10" s="16">
        <v>8.5</v>
      </c>
      <c r="U10" s="18">
        <f>(Q10+R10+S10+T10-MAX(Q10:T10)-MIN(Q10:T10))/2</f>
        <v>8.5999999999999979</v>
      </c>
      <c r="V10" s="19">
        <v>0</v>
      </c>
      <c r="W10" s="52">
        <f>SUM(U10,N10,P10)-L10-V10</f>
        <v>27.68</v>
      </c>
      <c r="X10" s="175" t="s">
        <v>44</v>
      </c>
    </row>
    <row r="11" spans="1:27" s="113" customFormat="1" ht="20.100000000000001" customHeight="1" thickBot="1">
      <c r="A11" s="156"/>
      <c r="B11" s="159"/>
      <c r="C11" s="78" t="s">
        <v>127</v>
      </c>
      <c r="D11" s="79">
        <v>2001</v>
      </c>
      <c r="E11" s="79" t="s">
        <v>60</v>
      </c>
      <c r="F11" s="159"/>
      <c r="G11" s="4" t="s">
        <v>18</v>
      </c>
      <c r="H11" s="13">
        <v>9</v>
      </c>
      <c r="I11" s="14">
        <v>9</v>
      </c>
      <c r="J11" s="15">
        <v>8.9</v>
      </c>
      <c r="K11" s="16">
        <v>8.9</v>
      </c>
      <c r="L11" s="17">
        <v>0</v>
      </c>
      <c r="M11" s="18">
        <f t="shared" ref="M11:M12" si="0">(H11+I11+J11+K11-MAX(H11:K11)-MIN(H11:K11))/2</f>
        <v>8.9499999999999993</v>
      </c>
      <c r="N11" s="47">
        <f t="shared" ref="N11:N12" si="1">M11*2</f>
        <v>17.899999999999999</v>
      </c>
      <c r="O11" s="20">
        <v>89</v>
      </c>
      <c r="P11" s="51">
        <v>0.89</v>
      </c>
      <c r="Q11" s="13">
        <v>9</v>
      </c>
      <c r="R11" s="14">
        <v>8.9</v>
      </c>
      <c r="S11" s="15">
        <v>8.6999999999999993</v>
      </c>
      <c r="T11" s="16">
        <v>9</v>
      </c>
      <c r="U11" s="18">
        <f t="shared" ref="U11:U12" si="2">(Q11+R11+S11+T11-MAX(Q11:T11)-MIN(Q11:T11))/2</f>
        <v>8.9499999999999975</v>
      </c>
      <c r="V11" s="19">
        <v>0</v>
      </c>
      <c r="W11" s="52">
        <f t="shared" ref="W11:W12" si="3">SUM(U11,N11,P11)-L11-V11</f>
        <v>27.739999999999995</v>
      </c>
      <c r="X11" s="176"/>
    </row>
    <row r="12" spans="1:27" s="113" customFormat="1" ht="20.100000000000001" customHeight="1" thickBot="1">
      <c r="A12" s="156"/>
      <c r="B12" s="159" t="s">
        <v>63</v>
      </c>
      <c r="C12" s="78" t="s">
        <v>92</v>
      </c>
      <c r="D12" s="79">
        <v>2001</v>
      </c>
      <c r="E12" s="79" t="s">
        <v>60</v>
      </c>
      <c r="F12" s="159"/>
      <c r="G12" s="46" t="s">
        <v>39</v>
      </c>
      <c r="H12" s="13">
        <v>8.6</v>
      </c>
      <c r="I12" s="14">
        <v>8.6</v>
      </c>
      <c r="J12" s="15">
        <v>8.6999999999999993</v>
      </c>
      <c r="K12" s="16">
        <v>8.6999999999999993</v>
      </c>
      <c r="L12" s="17">
        <v>0</v>
      </c>
      <c r="M12" s="18">
        <f t="shared" si="0"/>
        <v>8.6499999999999986</v>
      </c>
      <c r="N12" s="47">
        <f t="shared" si="1"/>
        <v>17.299999999999997</v>
      </c>
      <c r="O12" s="20">
        <v>112</v>
      </c>
      <c r="P12" s="51">
        <v>1.1200000000000001</v>
      </c>
      <c r="Q12" s="13">
        <v>8.6</v>
      </c>
      <c r="R12" s="14">
        <v>9</v>
      </c>
      <c r="S12" s="15">
        <v>8.6</v>
      </c>
      <c r="T12" s="16">
        <v>8.5</v>
      </c>
      <c r="U12" s="18">
        <f t="shared" si="2"/>
        <v>8.6000000000000014</v>
      </c>
      <c r="V12" s="19">
        <v>0</v>
      </c>
      <c r="W12" s="52">
        <f t="shared" si="3"/>
        <v>27.02</v>
      </c>
      <c r="X12" s="177"/>
    </row>
    <row r="13" spans="1:27" s="113" customFormat="1" ht="20.100000000000001" customHeight="1" thickBot="1">
      <c r="A13" s="157"/>
      <c r="B13" s="178"/>
      <c r="C13" s="80" t="s">
        <v>67</v>
      </c>
      <c r="D13" s="81">
        <v>2002</v>
      </c>
      <c r="E13" s="81" t="s">
        <v>60</v>
      </c>
      <c r="F13" s="178"/>
      <c r="G13" s="195" t="s">
        <v>36</v>
      </c>
      <c r="H13" s="196"/>
      <c r="I13" s="196"/>
      <c r="J13" s="196"/>
      <c r="K13" s="196"/>
      <c r="L13" s="197"/>
      <c r="M13" s="25">
        <f>SUM(M10:M12)-L10-L11-L12</f>
        <v>26.65</v>
      </c>
      <c r="N13" s="26"/>
      <c r="O13" s="198" t="s">
        <v>40</v>
      </c>
      <c r="P13" s="199"/>
      <c r="Q13" s="199"/>
      <c r="R13" s="199"/>
      <c r="S13" s="199"/>
      <c r="T13" s="199"/>
      <c r="U13" s="199"/>
      <c r="V13" s="200"/>
      <c r="W13" s="45">
        <f>SUM(W10:W12)</f>
        <v>82.44</v>
      </c>
      <c r="X13" s="27">
        <f>M13</f>
        <v>26.65</v>
      </c>
    </row>
    <row r="14" spans="1:27" ht="20.100000000000001" customHeight="1" thickBot="1">
      <c r="A14" s="212" t="s">
        <v>249</v>
      </c>
      <c r="B14" s="213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4"/>
      <c r="Y14" s="2"/>
      <c r="Z14" s="2"/>
      <c r="AA14" s="2"/>
    </row>
    <row r="15" spans="1:27" ht="20.100000000000001" customHeight="1" thickBot="1">
      <c r="A15" s="209" t="s">
        <v>0</v>
      </c>
      <c r="B15" s="10" t="s">
        <v>2</v>
      </c>
      <c r="C15" s="209" t="s">
        <v>1</v>
      </c>
      <c r="D15" s="166" t="s">
        <v>28</v>
      </c>
      <c r="E15" s="205" t="s">
        <v>27</v>
      </c>
      <c r="F15" s="209" t="s">
        <v>17</v>
      </c>
      <c r="G15" s="286" t="s">
        <v>3</v>
      </c>
      <c r="H15" s="202" t="s">
        <v>37</v>
      </c>
      <c r="I15" s="203"/>
      <c r="J15" s="203"/>
      <c r="K15" s="204"/>
      <c r="L15" s="107" t="s">
        <v>32</v>
      </c>
      <c r="M15" s="107" t="s">
        <v>33</v>
      </c>
      <c r="N15" s="107" t="s">
        <v>34</v>
      </c>
      <c r="O15" s="222" t="s">
        <v>26</v>
      </c>
      <c r="P15" s="205" t="s">
        <v>31</v>
      </c>
      <c r="Q15" s="202" t="s">
        <v>38</v>
      </c>
      <c r="R15" s="203"/>
      <c r="S15" s="203"/>
      <c r="T15" s="204"/>
      <c r="U15" s="201" t="s">
        <v>30</v>
      </c>
      <c r="V15" s="107" t="s">
        <v>29</v>
      </c>
      <c r="W15" s="107" t="s">
        <v>35</v>
      </c>
      <c r="X15" s="107" t="s">
        <v>42</v>
      </c>
      <c r="Y15" s="2"/>
      <c r="Z15" s="2"/>
      <c r="AA15" s="2"/>
    </row>
    <row r="16" spans="1:27" ht="20.100000000000001" customHeight="1" thickBot="1">
      <c r="A16" s="210"/>
      <c r="B16" s="37" t="s">
        <v>16</v>
      </c>
      <c r="C16" s="210"/>
      <c r="D16" s="285"/>
      <c r="E16" s="181"/>
      <c r="F16" s="210"/>
      <c r="G16" s="287"/>
      <c r="H16" s="110" t="s">
        <v>19</v>
      </c>
      <c r="I16" s="110" t="s">
        <v>20</v>
      </c>
      <c r="J16" s="110" t="s">
        <v>21</v>
      </c>
      <c r="K16" s="110" t="s">
        <v>22</v>
      </c>
      <c r="L16" s="108" t="s">
        <v>11</v>
      </c>
      <c r="M16" s="108" t="s">
        <v>23</v>
      </c>
      <c r="N16" s="108" t="s">
        <v>24</v>
      </c>
      <c r="O16" s="187"/>
      <c r="P16" s="181"/>
      <c r="Q16" s="110" t="s">
        <v>5</v>
      </c>
      <c r="R16" s="110" t="s">
        <v>6</v>
      </c>
      <c r="S16" s="110" t="s">
        <v>7</v>
      </c>
      <c r="T16" s="110" t="s">
        <v>8</v>
      </c>
      <c r="U16" s="173"/>
      <c r="V16" s="108" t="s">
        <v>9</v>
      </c>
      <c r="W16" s="108" t="s">
        <v>12</v>
      </c>
      <c r="X16" s="108" t="s">
        <v>15</v>
      </c>
      <c r="Y16" s="2"/>
      <c r="Z16" s="2"/>
      <c r="AA16" s="2"/>
    </row>
    <row r="17" spans="1:27" s="113" customFormat="1" ht="20.100000000000001" customHeight="1" thickBot="1">
      <c r="A17" s="155">
        <v>1</v>
      </c>
      <c r="B17" s="158" t="s">
        <v>237</v>
      </c>
      <c r="C17" s="76" t="s">
        <v>238</v>
      </c>
      <c r="D17" s="12">
        <v>2002</v>
      </c>
      <c r="E17" s="12" t="s">
        <v>60</v>
      </c>
      <c r="F17" s="158" t="s">
        <v>253</v>
      </c>
      <c r="G17" s="3" t="s">
        <v>4</v>
      </c>
      <c r="H17" s="13">
        <v>9</v>
      </c>
      <c r="I17" s="14">
        <v>9.1</v>
      </c>
      <c r="J17" s="15">
        <v>9</v>
      </c>
      <c r="K17" s="16">
        <v>9.4</v>
      </c>
      <c r="L17" s="17">
        <v>0</v>
      </c>
      <c r="M17" s="18">
        <f>(H17+I17+J17+K17-MAX(H17:K17)-MIN(H17:K17))/2</f>
        <v>9.0500000000000007</v>
      </c>
      <c r="N17" s="47">
        <f>M17*2</f>
        <v>18.100000000000001</v>
      </c>
      <c r="O17" s="20">
        <v>90</v>
      </c>
      <c r="P17" s="51">
        <v>0.9</v>
      </c>
      <c r="Q17" s="13">
        <v>8.8000000000000007</v>
      </c>
      <c r="R17" s="14">
        <v>9</v>
      </c>
      <c r="S17" s="15">
        <v>9.4</v>
      </c>
      <c r="T17" s="16">
        <v>9.3000000000000007</v>
      </c>
      <c r="U17" s="18">
        <f>(Q17+R17+S17+T17-MAX(Q17:T17)-MIN(Q17:T17))/2</f>
        <v>9.15</v>
      </c>
      <c r="V17" s="19">
        <v>0</v>
      </c>
      <c r="W17" s="52">
        <f>SUM(U17,N17,P17)-L17-V17</f>
        <v>28.15</v>
      </c>
      <c r="X17" s="190" t="s">
        <v>44</v>
      </c>
      <c r="Y17" s="114"/>
      <c r="Z17" s="114"/>
      <c r="AA17" s="114"/>
    </row>
    <row r="18" spans="1:27" s="113" customFormat="1" ht="20.100000000000001" customHeight="1" thickBot="1">
      <c r="A18" s="247"/>
      <c r="B18" s="159"/>
      <c r="C18" s="94" t="s">
        <v>228</v>
      </c>
      <c r="D18" s="79">
        <v>2000</v>
      </c>
      <c r="E18" s="79" t="s">
        <v>60</v>
      </c>
      <c r="F18" s="159"/>
      <c r="G18" s="4" t="s">
        <v>18</v>
      </c>
      <c r="H18" s="13">
        <v>9.1</v>
      </c>
      <c r="I18" s="14">
        <v>9</v>
      </c>
      <c r="J18" s="15">
        <v>8.8000000000000007</v>
      </c>
      <c r="K18" s="16">
        <v>9.1999999999999993</v>
      </c>
      <c r="L18" s="17">
        <v>0</v>
      </c>
      <c r="M18" s="18">
        <f t="shared" ref="M18:M19" si="4">(H18+I18+J18+K18-MAX(H18:K18)-MIN(H18:K18))/2</f>
        <v>9.0500000000000007</v>
      </c>
      <c r="N18" s="47">
        <f t="shared" ref="N18:N19" si="5">M18*2</f>
        <v>18.100000000000001</v>
      </c>
      <c r="O18" s="20">
        <v>86</v>
      </c>
      <c r="P18" s="51">
        <v>0.86</v>
      </c>
      <c r="Q18" s="13">
        <v>8.9</v>
      </c>
      <c r="R18" s="14">
        <v>9</v>
      </c>
      <c r="S18" s="15">
        <v>8.9</v>
      </c>
      <c r="T18" s="16">
        <v>8.8000000000000007</v>
      </c>
      <c r="U18" s="18">
        <f t="shared" ref="U18:U19" si="6">(Q18+R18+S18+T18-MAX(Q18:T18)-MIN(Q18:T18))/2</f>
        <v>8.8999999999999968</v>
      </c>
      <c r="V18" s="19">
        <v>0</v>
      </c>
      <c r="W18" s="52">
        <f t="shared" ref="W18:W19" si="7">SUM(U18,N18,P18)-L18-V18</f>
        <v>27.86</v>
      </c>
      <c r="X18" s="191"/>
      <c r="Y18" s="114"/>
      <c r="Z18" s="114"/>
      <c r="AA18" s="114"/>
    </row>
    <row r="19" spans="1:27" s="113" customFormat="1" ht="20.100000000000001" customHeight="1" thickBot="1">
      <c r="A19" s="247"/>
      <c r="B19" s="232"/>
      <c r="C19" s="78" t="s">
        <v>239</v>
      </c>
      <c r="D19" s="79">
        <v>2002</v>
      </c>
      <c r="E19" s="79" t="s">
        <v>60</v>
      </c>
      <c r="F19" s="159"/>
      <c r="G19" s="46" t="s">
        <v>39</v>
      </c>
      <c r="H19" s="13">
        <v>9</v>
      </c>
      <c r="I19" s="14">
        <v>9</v>
      </c>
      <c r="J19" s="15">
        <v>9.3000000000000007</v>
      </c>
      <c r="K19" s="16">
        <v>9</v>
      </c>
      <c r="L19" s="17">
        <v>0</v>
      </c>
      <c r="M19" s="18">
        <f t="shared" si="4"/>
        <v>8.9999999999999982</v>
      </c>
      <c r="N19" s="47">
        <f t="shared" si="5"/>
        <v>17.999999999999996</v>
      </c>
      <c r="O19" s="20">
        <v>113</v>
      </c>
      <c r="P19" s="51">
        <v>1.1299999999999999</v>
      </c>
      <c r="Q19" s="13">
        <v>8.8000000000000007</v>
      </c>
      <c r="R19" s="14">
        <v>8.9</v>
      </c>
      <c r="S19" s="15">
        <v>8.6999999999999993</v>
      </c>
      <c r="T19" s="16">
        <v>8.8000000000000007</v>
      </c>
      <c r="U19" s="18">
        <f t="shared" si="6"/>
        <v>8.8000000000000025</v>
      </c>
      <c r="V19" s="19">
        <v>0</v>
      </c>
      <c r="W19" s="52">
        <f t="shared" si="7"/>
        <v>27.929999999999996</v>
      </c>
      <c r="X19" s="192"/>
      <c r="Y19" s="114"/>
      <c r="Z19" s="114"/>
      <c r="AA19" s="114"/>
    </row>
    <row r="20" spans="1:27" s="113" customFormat="1" ht="20.100000000000001" customHeight="1" thickBot="1">
      <c r="A20" s="167"/>
      <c r="B20" s="233"/>
      <c r="C20" s="80" t="s">
        <v>240</v>
      </c>
      <c r="D20" s="81">
        <v>2000</v>
      </c>
      <c r="E20" s="81" t="s">
        <v>44</v>
      </c>
      <c r="F20" s="178"/>
      <c r="G20" s="195" t="s">
        <v>36</v>
      </c>
      <c r="H20" s="196"/>
      <c r="I20" s="196"/>
      <c r="J20" s="196"/>
      <c r="K20" s="196"/>
      <c r="L20" s="197"/>
      <c r="M20" s="25">
        <f>SUM(M17:M19)-L17-L18-L19</f>
        <v>27.1</v>
      </c>
      <c r="N20" s="26"/>
      <c r="O20" s="198" t="s">
        <v>40</v>
      </c>
      <c r="P20" s="199"/>
      <c r="Q20" s="199"/>
      <c r="R20" s="199"/>
      <c r="S20" s="199"/>
      <c r="T20" s="199"/>
      <c r="U20" s="199"/>
      <c r="V20" s="200"/>
      <c r="W20" s="45">
        <f>SUM(W17:W19)</f>
        <v>83.94</v>
      </c>
      <c r="X20" s="70">
        <f>M20</f>
        <v>27.1</v>
      </c>
      <c r="Y20" s="114"/>
      <c r="Z20" s="114"/>
      <c r="AA20" s="114"/>
    </row>
    <row r="21" spans="1:27" ht="19.5" customHeight="1" thickBot="1">
      <c r="A21" s="212" t="s">
        <v>59</v>
      </c>
      <c r="B21" s="213"/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4"/>
    </row>
    <row r="22" spans="1:27" ht="19.5" customHeight="1" thickBot="1">
      <c r="A22" s="155">
        <v>1</v>
      </c>
      <c r="B22" s="158" t="s">
        <v>216</v>
      </c>
      <c r="C22" s="76" t="s">
        <v>217</v>
      </c>
      <c r="D22" s="12">
        <v>2006</v>
      </c>
      <c r="E22" s="12" t="s">
        <v>60</v>
      </c>
      <c r="F22" s="158" t="s">
        <v>221</v>
      </c>
      <c r="G22" s="3" t="s">
        <v>4</v>
      </c>
      <c r="H22" s="13">
        <v>8.3000000000000007</v>
      </c>
      <c r="I22" s="14">
        <v>8.1999999999999993</v>
      </c>
      <c r="J22" s="15">
        <v>8.3000000000000007</v>
      </c>
      <c r="K22" s="16">
        <v>8.5</v>
      </c>
      <c r="L22" s="17">
        <v>0</v>
      </c>
      <c r="M22" s="18">
        <f>(H22+I22+J22+K22-MAX(H22:K22)-MIN(H22:K22))/2</f>
        <v>8.2999999999999989</v>
      </c>
      <c r="N22" s="47">
        <f>M22*2</f>
        <v>16.599999999999998</v>
      </c>
      <c r="O22" s="20">
        <v>76</v>
      </c>
      <c r="P22" s="51">
        <v>0.76</v>
      </c>
      <c r="Q22" s="13">
        <v>8.5</v>
      </c>
      <c r="R22" s="14">
        <v>8.9</v>
      </c>
      <c r="S22" s="15">
        <v>8.6999999999999993</v>
      </c>
      <c r="T22" s="16">
        <v>8.4</v>
      </c>
      <c r="U22" s="18">
        <f>(Q22+R22+S22+T22-MAX(Q22:T22)-MIN(Q22:T22))/2</f>
        <v>8.6000000000000014</v>
      </c>
      <c r="V22" s="19">
        <v>0</v>
      </c>
      <c r="W22" s="52">
        <f>SUM(U22,N22,P22)-L22-V22</f>
        <v>25.96</v>
      </c>
      <c r="X22" s="190" t="s">
        <v>66</v>
      </c>
    </row>
    <row r="23" spans="1:27" ht="19.5" customHeight="1" thickBot="1">
      <c r="A23" s="247"/>
      <c r="B23" s="159"/>
      <c r="C23" s="78" t="s">
        <v>218</v>
      </c>
      <c r="D23" s="79">
        <v>2002</v>
      </c>
      <c r="E23" s="79" t="s">
        <v>60</v>
      </c>
      <c r="F23" s="159"/>
      <c r="G23" s="4" t="s">
        <v>18</v>
      </c>
      <c r="H23" s="13">
        <v>8.8000000000000007</v>
      </c>
      <c r="I23" s="14">
        <v>8.5</v>
      </c>
      <c r="J23" s="15">
        <v>8.9</v>
      </c>
      <c r="K23" s="16">
        <v>8.5</v>
      </c>
      <c r="L23" s="17">
        <v>0</v>
      </c>
      <c r="M23" s="18">
        <f t="shared" ref="M23:M24" si="8">(H23+I23+J23+K23-MAX(H23:K23)-MIN(H23:K23))/2</f>
        <v>8.6500000000000021</v>
      </c>
      <c r="N23" s="47">
        <f t="shared" ref="N23:N24" si="9">M23*2</f>
        <v>17.300000000000004</v>
      </c>
      <c r="O23" s="20">
        <v>51</v>
      </c>
      <c r="P23" s="51">
        <v>0.51</v>
      </c>
      <c r="Q23" s="13">
        <v>8.5</v>
      </c>
      <c r="R23" s="14">
        <v>8.6</v>
      </c>
      <c r="S23" s="15">
        <v>8.6999999999999993</v>
      </c>
      <c r="T23" s="16">
        <v>8.5</v>
      </c>
      <c r="U23" s="18">
        <f t="shared" ref="U23:U24" si="10">(Q23+R23+S23+T23-MAX(Q23:T23)-MIN(Q23:T23))/2</f>
        <v>8.5499999999999989</v>
      </c>
      <c r="V23" s="19">
        <v>0</v>
      </c>
      <c r="W23" s="52">
        <f t="shared" ref="W23:W24" si="11">SUM(U23,N23,P23)-L23-V23</f>
        <v>26.360000000000003</v>
      </c>
      <c r="X23" s="191"/>
    </row>
    <row r="24" spans="1:27" ht="19.5" customHeight="1" thickBot="1">
      <c r="A24" s="247"/>
      <c r="B24" s="232"/>
      <c r="C24" s="78" t="s">
        <v>219</v>
      </c>
      <c r="D24" s="79">
        <v>2001</v>
      </c>
      <c r="E24" s="79" t="s">
        <v>60</v>
      </c>
      <c r="F24" s="159"/>
      <c r="G24" s="46" t="s">
        <v>39</v>
      </c>
      <c r="H24" s="13">
        <v>8.5</v>
      </c>
      <c r="I24" s="14">
        <v>8.5</v>
      </c>
      <c r="J24" s="15">
        <v>8.1999999999999993</v>
      </c>
      <c r="K24" s="16">
        <v>8.1999999999999993</v>
      </c>
      <c r="L24" s="17">
        <v>0</v>
      </c>
      <c r="M24" s="18">
        <f t="shared" si="8"/>
        <v>8.35</v>
      </c>
      <c r="N24" s="47">
        <f t="shared" si="9"/>
        <v>16.7</v>
      </c>
      <c r="O24" s="20">
        <v>85</v>
      </c>
      <c r="P24" s="51">
        <v>0.85</v>
      </c>
      <c r="Q24" s="13">
        <v>8.5</v>
      </c>
      <c r="R24" s="14">
        <v>8.5</v>
      </c>
      <c r="S24" s="15">
        <v>8.5</v>
      </c>
      <c r="T24" s="16">
        <v>8.5</v>
      </c>
      <c r="U24" s="18">
        <f t="shared" si="10"/>
        <v>8.5</v>
      </c>
      <c r="V24" s="19">
        <v>0</v>
      </c>
      <c r="W24" s="52">
        <f t="shared" si="11"/>
        <v>26.05</v>
      </c>
      <c r="X24" s="192"/>
    </row>
    <row r="25" spans="1:27" ht="19.5" customHeight="1" thickBot="1">
      <c r="A25" s="167"/>
      <c r="B25" s="233"/>
      <c r="C25" s="80" t="s">
        <v>220</v>
      </c>
      <c r="D25" s="81">
        <v>2003</v>
      </c>
      <c r="E25" s="81" t="s">
        <v>60</v>
      </c>
      <c r="F25" s="178"/>
      <c r="G25" s="195" t="s">
        <v>36</v>
      </c>
      <c r="H25" s="196"/>
      <c r="I25" s="196"/>
      <c r="J25" s="196"/>
      <c r="K25" s="196"/>
      <c r="L25" s="197"/>
      <c r="M25" s="25">
        <f>SUM(M22:M24)-L22-L23-L24</f>
        <v>25.300000000000004</v>
      </c>
      <c r="N25" s="26"/>
      <c r="O25" s="198" t="s">
        <v>40</v>
      </c>
      <c r="P25" s="199"/>
      <c r="Q25" s="199"/>
      <c r="R25" s="199"/>
      <c r="S25" s="199"/>
      <c r="T25" s="199"/>
      <c r="U25" s="199"/>
      <c r="V25" s="200"/>
      <c r="W25" s="45">
        <f>SUM(W22:W24)</f>
        <v>78.37</v>
      </c>
      <c r="X25" s="70">
        <f>M25</f>
        <v>25.300000000000004</v>
      </c>
    </row>
    <row r="26" spans="1:27" ht="19.5" customHeight="1" thickBot="1">
      <c r="A26" s="212" t="s">
        <v>246</v>
      </c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14"/>
    </row>
    <row r="27" spans="1:27" ht="19.5" customHeight="1" thickBot="1">
      <c r="A27" s="209" t="s">
        <v>0</v>
      </c>
      <c r="B27" s="10" t="s">
        <v>2</v>
      </c>
      <c r="C27" s="209" t="s">
        <v>1</v>
      </c>
      <c r="D27" s="273" t="s">
        <v>28</v>
      </c>
      <c r="E27" s="272" t="s">
        <v>27</v>
      </c>
      <c r="F27" s="221" t="s">
        <v>17</v>
      </c>
      <c r="G27" s="211" t="s">
        <v>3</v>
      </c>
      <c r="H27" s="202" t="s">
        <v>37</v>
      </c>
      <c r="I27" s="203"/>
      <c r="J27" s="203"/>
      <c r="K27" s="204"/>
      <c r="L27" s="201" t="s">
        <v>32</v>
      </c>
      <c r="M27" s="201" t="s">
        <v>33</v>
      </c>
      <c r="N27" s="201" t="s">
        <v>34</v>
      </c>
      <c r="O27" s="222" t="s">
        <v>26</v>
      </c>
      <c r="P27" s="205" t="s">
        <v>31</v>
      </c>
      <c r="Q27" s="202" t="s">
        <v>38</v>
      </c>
      <c r="R27" s="203"/>
      <c r="S27" s="203"/>
      <c r="T27" s="204"/>
      <c r="U27" s="201" t="s">
        <v>30</v>
      </c>
      <c r="V27" s="201" t="s">
        <v>29</v>
      </c>
      <c r="W27" s="201" t="s">
        <v>35</v>
      </c>
      <c r="X27" s="201" t="s">
        <v>42</v>
      </c>
    </row>
    <row r="28" spans="1:27" ht="19.5" customHeight="1" thickBot="1">
      <c r="A28" s="210"/>
      <c r="B28" s="37" t="s">
        <v>16</v>
      </c>
      <c r="C28" s="210"/>
      <c r="D28" s="274"/>
      <c r="E28" s="256"/>
      <c r="F28" s="183"/>
      <c r="G28" s="185"/>
      <c r="H28" s="110" t="s">
        <v>19</v>
      </c>
      <c r="I28" s="110" t="s">
        <v>20</v>
      </c>
      <c r="J28" s="110" t="s">
        <v>21</v>
      </c>
      <c r="K28" s="110" t="s">
        <v>22</v>
      </c>
      <c r="L28" s="173" t="s">
        <v>11</v>
      </c>
      <c r="M28" s="173" t="s">
        <v>23</v>
      </c>
      <c r="N28" s="173" t="s">
        <v>24</v>
      </c>
      <c r="O28" s="187"/>
      <c r="P28" s="181" t="s">
        <v>25</v>
      </c>
      <c r="Q28" s="110" t="s">
        <v>5</v>
      </c>
      <c r="R28" s="110" t="s">
        <v>6</v>
      </c>
      <c r="S28" s="110" t="s">
        <v>7</v>
      </c>
      <c r="T28" s="110" t="s">
        <v>8</v>
      </c>
      <c r="U28" s="173" t="s">
        <v>10</v>
      </c>
      <c r="V28" s="173" t="s">
        <v>9</v>
      </c>
      <c r="W28" s="173" t="s">
        <v>12</v>
      </c>
      <c r="X28" s="173" t="s">
        <v>15</v>
      </c>
    </row>
    <row r="29" spans="1:27" ht="19.5" customHeight="1" thickBot="1">
      <c r="A29" s="155">
        <v>1</v>
      </c>
      <c r="B29" s="158" t="s">
        <v>202</v>
      </c>
      <c r="C29" s="76" t="s">
        <v>241</v>
      </c>
      <c r="D29" s="12">
        <v>2006</v>
      </c>
      <c r="E29" s="12" t="s">
        <v>102</v>
      </c>
      <c r="F29" s="158" t="s">
        <v>242</v>
      </c>
      <c r="G29" s="3" t="s">
        <v>4</v>
      </c>
      <c r="H29" s="13">
        <v>9.1999999999999993</v>
      </c>
      <c r="I29" s="14">
        <v>9</v>
      </c>
      <c r="J29" s="15">
        <v>9.1999999999999993</v>
      </c>
      <c r="K29" s="16">
        <v>9</v>
      </c>
      <c r="L29" s="17">
        <v>0</v>
      </c>
      <c r="M29" s="18">
        <f>(H29+I29+J29+K29-MAX(H29:K29)-MIN(H29:K29))/2</f>
        <v>9.1</v>
      </c>
      <c r="N29" s="19">
        <f>M29*2</f>
        <v>18.2</v>
      </c>
      <c r="O29" s="17">
        <v>60</v>
      </c>
      <c r="P29" s="51">
        <v>0.6</v>
      </c>
      <c r="Q29" s="13">
        <v>8.6999999999999993</v>
      </c>
      <c r="R29" s="14">
        <v>8.6999999999999993</v>
      </c>
      <c r="S29" s="15">
        <v>9</v>
      </c>
      <c r="T29" s="22">
        <v>8.8000000000000007</v>
      </c>
      <c r="U29" s="18">
        <f>(Q29+R29+S29+T29-MAX(Q29:T29)-MIN(Q29:T29))/2</f>
        <v>8.7500000000000018</v>
      </c>
      <c r="V29" s="19">
        <v>0</v>
      </c>
      <c r="W29" s="52">
        <f>SUM(U29,N29,P29)-L29-V29</f>
        <v>27.550000000000004</v>
      </c>
      <c r="X29" s="175" t="s">
        <v>66</v>
      </c>
    </row>
    <row r="30" spans="1:27" ht="19.5" customHeight="1" thickBot="1">
      <c r="A30" s="156"/>
      <c r="B30" s="257"/>
      <c r="C30" s="78" t="s">
        <v>243</v>
      </c>
      <c r="D30" s="79">
        <v>2005</v>
      </c>
      <c r="E30" s="79" t="s">
        <v>102</v>
      </c>
      <c r="F30" s="159"/>
      <c r="G30" s="4" t="s">
        <v>18</v>
      </c>
      <c r="H30" s="13">
        <v>8.8000000000000007</v>
      </c>
      <c r="I30" s="14">
        <v>8.8000000000000007</v>
      </c>
      <c r="J30" s="15">
        <v>9</v>
      </c>
      <c r="K30" s="16">
        <v>9.1</v>
      </c>
      <c r="L30" s="17">
        <v>0</v>
      </c>
      <c r="M30" s="18">
        <f>(H30+I30+J30+K30-MAX(H30:K30)-MIN(H30:K30))/2</f>
        <v>8.9</v>
      </c>
      <c r="N30" s="19">
        <f>M30*2</f>
        <v>17.8</v>
      </c>
      <c r="O30" s="77">
        <v>50</v>
      </c>
      <c r="P30" s="21">
        <v>0.5</v>
      </c>
      <c r="Q30" s="13">
        <v>8.6</v>
      </c>
      <c r="R30" s="14">
        <v>8.5</v>
      </c>
      <c r="S30" s="15">
        <v>8.8000000000000007</v>
      </c>
      <c r="T30" s="22">
        <v>8.9</v>
      </c>
      <c r="U30" s="18">
        <f>(Q30+R30+S30+T30-MAX(Q30:T30)-MIN(Q30:T30))/2</f>
        <v>8.7000000000000028</v>
      </c>
      <c r="V30" s="19">
        <v>0</v>
      </c>
      <c r="W30" s="23">
        <f>SUM(U30,N30,P30)-L30-V30</f>
        <v>27.000000000000004</v>
      </c>
      <c r="X30" s="176"/>
    </row>
    <row r="31" spans="1:27" ht="19.5" customHeight="1" thickBot="1">
      <c r="A31" s="156"/>
      <c r="B31" s="258"/>
      <c r="C31" s="78" t="s">
        <v>244</v>
      </c>
      <c r="D31" s="79">
        <v>2004</v>
      </c>
      <c r="E31" s="79" t="s">
        <v>102</v>
      </c>
      <c r="F31" s="159"/>
      <c r="G31" s="46" t="s">
        <v>39</v>
      </c>
      <c r="H31" s="13">
        <v>8.6</v>
      </c>
      <c r="I31" s="14">
        <v>8.6999999999999993</v>
      </c>
      <c r="J31" s="15">
        <v>8.6999999999999993</v>
      </c>
      <c r="K31" s="16">
        <v>9.1999999999999993</v>
      </c>
      <c r="L31" s="17">
        <v>0</v>
      </c>
      <c r="M31" s="18">
        <f>(H31+I31+J31+K31-MAX(H31:K31)-MIN(H31:K31))/2</f>
        <v>8.6999999999999993</v>
      </c>
      <c r="N31" s="19">
        <f>M31*2</f>
        <v>17.399999999999999</v>
      </c>
      <c r="O31" s="77">
        <v>0.5</v>
      </c>
      <c r="P31" s="21">
        <v>0.5</v>
      </c>
      <c r="Q31" s="13">
        <v>8.8000000000000007</v>
      </c>
      <c r="R31" s="14">
        <v>8.6</v>
      </c>
      <c r="S31" s="15">
        <v>9</v>
      </c>
      <c r="T31" s="22">
        <v>9.1</v>
      </c>
      <c r="U31" s="18">
        <f>(Q31+R31+S31+T31-MAX(Q31:T31)-MIN(Q31:T31))/2</f>
        <v>8.8999999999999986</v>
      </c>
      <c r="V31" s="24">
        <v>0</v>
      </c>
      <c r="W31" s="23">
        <f>SUM(U31,N31,P31)-L31-V31</f>
        <v>26.799999999999997</v>
      </c>
      <c r="X31" s="177"/>
    </row>
    <row r="32" spans="1:27" ht="14.25" customHeight="1" thickBot="1">
      <c r="A32" s="157"/>
      <c r="B32" s="259"/>
      <c r="C32" s="80" t="s">
        <v>245</v>
      </c>
      <c r="D32" s="81">
        <v>2002</v>
      </c>
      <c r="E32" s="81" t="s">
        <v>102</v>
      </c>
      <c r="F32" s="178"/>
      <c r="G32" s="195" t="s">
        <v>36</v>
      </c>
      <c r="H32" s="196"/>
      <c r="I32" s="196"/>
      <c r="J32" s="196"/>
      <c r="K32" s="196"/>
      <c r="L32" s="197"/>
      <c r="M32" s="25">
        <f>SUM(M29:M31)-L29-L30-L31</f>
        <v>26.7</v>
      </c>
      <c r="N32" s="26"/>
      <c r="O32" s="198" t="s">
        <v>40</v>
      </c>
      <c r="P32" s="199"/>
      <c r="Q32" s="199"/>
      <c r="R32" s="199"/>
      <c r="S32" s="199"/>
      <c r="T32" s="199"/>
      <c r="U32" s="199"/>
      <c r="V32" s="200"/>
      <c r="W32" s="45">
        <f>SUM(W29:W31)</f>
        <v>81.350000000000009</v>
      </c>
      <c r="X32" s="27">
        <f>M32</f>
        <v>26.7</v>
      </c>
    </row>
    <row r="33" spans="1:24" ht="24" customHeight="1">
      <c r="A33" s="39"/>
      <c r="B33" s="61"/>
      <c r="C33" s="53"/>
      <c r="D33" s="33"/>
      <c r="E33" s="33"/>
      <c r="F33" s="57"/>
      <c r="G33" s="40"/>
      <c r="H33" s="40"/>
      <c r="I33" s="40"/>
      <c r="J33" s="40"/>
      <c r="K33" s="40"/>
      <c r="L33" s="40"/>
      <c r="M33" s="28"/>
      <c r="N33" s="29"/>
      <c r="O33" s="41"/>
      <c r="P33" s="41"/>
      <c r="Q33" s="41"/>
      <c r="R33" s="41"/>
      <c r="S33" s="41"/>
      <c r="T33" s="41"/>
      <c r="U33" s="41"/>
      <c r="V33" s="41"/>
      <c r="W33" s="30"/>
      <c r="X33" s="75"/>
    </row>
    <row r="34" spans="1:24" ht="24" customHeight="1">
      <c r="A34" s="38"/>
      <c r="B34" s="49"/>
      <c r="C34" s="189" t="s">
        <v>13</v>
      </c>
      <c r="D34" s="189"/>
      <c r="E34" s="189"/>
      <c r="F34" s="189"/>
      <c r="G34" s="189"/>
      <c r="H34" s="189"/>
      <c r="I34" s="5"/>
      <c r="J34" s="5"/>
      <c r="K34" s="5"/>
      <c r="L34" s="32"/>
      <c r="M34" s="5"/>
      <c r="N34" s="5"/>
      <c r="O34" s="5"/>
      <c r="P34" s="5"/>
      <c r="Q34" s="5"/>
      <c r="R34" s="5"/>
      <c r="S34" s="5"/>
      <c r="T34" s="63" t="s">
        <v>70</v>
      </c>
      <c r="U34" s="63"/>
      <c r="V34" s="50"/>
      <c r="W34" s="30"/>
      <c r="X34" s="75"/>
    </row>
    <row r="35" spans="1:24">
      <c r="A35" s="38"/>
      <c r="B35" s="49"/>
      <c r="C35" s="124" t="s">
        <v>74</v>
      </c>
      <c r="D35" s="124"/>
      <c r="E35" s="124"/>
      <c r="F35" s="5"/>
      <c r="G35" s="5"/>
      <c r="H35" s="5"/>
      <c r="I35" s="33"/>
      <c r="J35" s="5"/>
      <c r="K35" s="5"/>
      <c r="L35" s="32"/>
      <c r="M35" s="5"/>
      <c r="N35" s="5"/>
      <c r="O35" s="5"/>
      <c r="P35" s="5"/>
      <c r="Q35" s="5"/>
      <c r="R35" s="5"/>
      <c r="S35" s="5"/>
      <c r="T35" s="63" t="s">
        <v>61</v>
      </c>
      <c r="U35" s="63"/>
      <c r="V35" s="50"/>
      <c r="W35" s="30"/>
      <c r="X35" s="75"/>
    </row>
    <row r="36" spans="1:24" s="113" customFormat="1">
      <c r="A36" s="38"/>
      <c r="B36" s="49"/>
      <c r="C36" s="32"/>
      <c r="D36" s="32"/>
      <c r="E36" s="32"/>
      <c r="F36" s="32"/>
      <c r="G36" s="32"/>
      <c r="H36" s="32"/>
      <c r="I36" s="32"/>
      <c r="J36" s="32"/>
      <c r="K36" s="32"/>
      <c r="L36" s="34"/>
      <c r="M36" s="34"/>
      <c r="N36" s="34"/>
      <c r="O36" s="34"/>
      <c r="P36" s="34"/>
      <c r="Q36" s="34"/>
      <c r="R36" s="34"/>
      <c r="S36" s="34"/>
      <c r="T36" s="63"/>
      <c r="U36" s="63"/>
      <c r="V36" s="50"/>
      <c r="W36" s="30"/>
      <c r="X36" s="75"/>
    </row>
    <row r="37" spans="1:24" s="113" customFormat="1">
      <c r="A37" s="38"/>
      <c r="B37" s="49"/>
      <c r="C37" s="189" t="s">
        <v>14</v>
      </c>
      <c r="D37" s="189"/>
      <c r="E37" s="189"/>
      <c r="F37" s="189"/>
      <c r="G37" s="189"/>
      <c r="H37" s="189"/>
      <c r="I37" s="35"/>
      <c r="J37" s="36"/>
      <c r="K37" s="36"/>
      <c r="L37" s="36"/>
      <c r="M37" s="36"/>
      <c r="N37" s="36"/>
      <c r="O37" s="36"/>
      <c r="P37" s="36"/>
      <c r="Q37" s="32"/>
      <c r="R37" s="5"/>
      <c r="S37" s="5"/>
      <c r="T37" s="63" t="s">
        <v>72</v>
      </c>
      <c r="U37" s="63"/>
      <c r="V37" s="50"/>
      <c r="W37" s="30"/>
      <c r="X37" s="75"/>
    </row>
    <row r="38" spans="1:24" s="113" customFormat="1" ht="20.25" customHeight="1">
      <c r="A38" s="38"/>
      <c r="B38" s="49"/>
      <c r="C38" s="124" t="s">
        <v>74</v>
      </c>
      <c r="D38" s="124"/>
      <c r="E38" s="124"/>
      <c r="F38" s="5"/>
      <c r="G38" s="5"/>
      <c r="H38" s="5"/>
      <c r="I38" s="35"/>
      <c r="J38" s="36"/>
      <c r="K38" s="36"/>
      <c r="L38" s="36"/>
      <c r="M38" s="36"/>
      <c r="N38" s="36"/>
      <c r="O38" s="36"/>
      <c r="P38" s="36"/>
      <c r="Q38" s="32"/>
      <c r="R38" s="5"/>
      <c r="S38" s="5"/>
      <c r="T38" s="63" t="s">
        <v>73</v>
      </c>
      <c r="U38" s="63"/>
      <c r="V38" s="50"/>
      <c r="W38" s="30"/>
      <c r="X38" s="75"/>
    </row>
    <row r="39" spans="1:24" s="113" customFormat="1" ht="18" customHeight="1">
      <c r="A39" s="38"/>
      <c r="B39" s="43"/>
      <c r="C39" s="72"/>
      <c r="D39" s="39"/>
      <c r="E39" s="39"/>
      <c r="F39" s="7"/>
      <c r="G39" s="40"/>
      <c r="H39" s="40"/>
      <c r="I39" s="40"/>
      <c r="J39" s="40"/>
      <c r="K39" s="40"/>
      <c r="L39" s="40"/>
      <c r="M39" s="28"/>
      <c r="N39" s="29"/>
      <c r="O39" s="41"/>
      <c r="P39" s="41"/>
      <c r="Q39" s="41"/>
      <c r="R39" s="41"/>
      <c r="S39" s="41"/>
      <c r="T39" s="48"/>
      <c r="U39" s="48"/>
      <c r="V39" s="48"/>
      <c r="W39" s="30"/>
      <c r="X39" s="75"/>
    </row>
    <row r="40" spans="1:24">
      <c r="A40" s="39" t="s">
        <v>264</v>
      </c>
      <c r="B40" s="43"/>
      <c r="C40" s="53"/>
      <c r="D40" s="33"/>
      <c r="E40" s="33"/>
      <c r="F40" s="54"/>
      <c r="G40" s="40"/>
      <c r="H40" s="40"/>
      <c r="I40" s="40"/>
      <c r="J40" s="40"/>
      <c r="K40" s="40"/>
      <c r="L40" s="40"/>
      <c r="M40" s="28"/>
      <c r="N40" s="29"/>
      <c r="O40" s="41"/>
      <c r="P40" s="41"/>
      <c r="Q40" s="41"/>
      <c r="R40" s="41"/>
      <c r="S40" s="41"/>
      <c r="T40" s="41"/>
      <c r="U40" s="41"/>
      <c r="V40" s="41"/>
      <c r="W40" s="30"/>
      <c r="X40" s="31"/>
    </row>
    <row r="41" spans="1:24">
      <c r="A41" s="39">
        <v>600222</v>
      </c>
      <c r="B41" s="43"/>
      <c r="C41" s="53"/>
      <c r="D41" s="33"/>
      <c r="E41" s="33"/>
      <c r="F41" s="54"/>
      <c r="G41" s="40"/>
      <c r="H41" s="40"/>
      <c r="I41" s="40"/>
      <c r="J41" s="40"/>
      <c r="K41" s="40"/>
      <c r="L41" s="40"/>
      <c r="M41" s="28"/>
      <c r="N41" s="29"/>
      <c r="O41" s="41"/>
      <c r="P41" s="41"/>
      <c r="Q41" s="41"/>
      <c r="R41" s="41"/>
      <c r="S41" s="41"/>
      <c r="T41" s="41"/>
      <c r="U41" s="41"/>
      <c r="V41" s="41"/>
      <c r="W41" s="30"/>
      <c r="X41" s="31"/>
    </row>
    <row r="42" spans="1:24">
      <c r="A42" s="39"/>
      <c r="B42" s="43"/>
      <c r="C42" s="53"/>
      <c r="D42" s="33"/>
      <c r="E42" s="33"/>
      <c r="F42" s="54"/>
      <c r="G42" s="40"/>
      <c r="H42" s="40"/>
      <c r="I42" s="40"/>
      <c r="J42" s="40"/>
      <c r="K42" s="40"/>
      <c r="L42" s="40"/>
      <c r="M42" s="28"/>
      <c r="N42" s="29"/>
      <c r="O42" s="41"/>
      <c r="P42" s="41"/>
      <c r="Q42" s="41"/>
      <c r="R42" s="41"/>
      <c r="S42" s="41"/>
      <c r="T42" s="41"/>
      <c r="U42" s="41"/>
      <c r="V42" s="41"/>
      <c r="W42" s="30"/>
      <c r="X42" s="31"/>
    </row>
    <row r="43" spans="1:24">
      <c r="A43" s="39"/>
      <c r="B43" s="43"/>
      <c r="C43" s="53"/>
      <c r="D43" s="33"/>
      <c r="E43" s="33"/>
      <c r="F43" s="54"/>
      <c r="G43" s="40"/>
      <c r="H43" s="40"/>
      <c r="I43" s="40"/>
      <c r="J43" s="40"/>
      <c r="K43" s="40"/>
      <c r="L43" s="40"/>
      <c r="M43" s="28"/>
      <c r="N43" s="29"/>
      <c r="O43" s="41"/>
      <c r="P43" s="41"/>
      <c r="Q43" s="41"/>
      <c r="R43" s="41"/>
      <c r="S43" s="41"/>
      <c r="T43" s="41"/>
      <c r="U43" s="41"/>
      <c r="V43" s="41"/>
      <c r="W43" s="30"/>
      <c r="X43" s="31"/>
    </row>
  </sheetData>
  <mergeCells count="79">
    <mergeCell ref="C34:H34"/>
    <mergeCell ref="C37:H37"/>
    <mergeCell ref="A22:A25"/>
    <mergeCell ref="G25:L25"/>
    <mergeCell ref="O25:V25"/>
    <mergeCell ref="A27:A28"/>
    <mergeCell ref="C27:C28"/>
    <mergeCell ref="D27:D28"/>
    <mergeCell ref="E27:E28"/>
    <mergeCell ref="F27:F28"/>
    <mergeCell ref="F22:F25"/>
    <mergeCell ref="G27:G28"/>
    <mergeCell ref="H27:K27"/>
    <mergeCell ref="L27:L28"/>
    <mergeCell ref="M27:M28"/>
    <mergeCell ref="N27:N28"/>
    <mergeCell ref="A14:X14"/>
    <mergeCell ref="P15:P16"/>
    <mergeCell ref="A15:A16"/>
    <mergeCell ref="C15:C16"/>
    <mergeCell ref="D15:D16"/>
    <mergeCell ref="E15:E16"/>
    <mergeCell ref="F15:F16"/>
    <mergeCell ref="O15:O16"/>
    <mergeCell ref="G15:G16"/>
    <mergeCell ref="H15:K15"/>
    <mergeCell ref="Q15:T15"/>
    <mergeCell ref="U15:U16"/>
    <mergeCell ref="A2:X2"/>
    <mergeCell ref="A3:X3"/>
    <mergeCell ref="A21:X21"/>
    <mergeCell ref="B6:C6"/>
    <mergeCell ref="A7:X7"/>
    <mergeCell ref="A8:A9"/>
    <mergeCell ref="C8:C9"/>
    <mergeCell ref="D8:D9"/>
    <mergeCell ref="E8:E9"/>
    <mergeCell ref="F8:F9"/>
    <mergeCell ref="G8:G9"/>
    <mergeCell ref="H8:K8"/>
    <mergeCell ref="L8:L9"/>
    <mergeCell ref="U8:U9"/>
    <mergeCell ref="V8:V9"/>
    <mergeCell ref="W8:W9"/>
    <mergeCell ref="X8:X9"/>
    <mergeCell ref="A10:A13"/>
    <mergeCell ref="B10:B11"/>
    <mergeCell ref="F10:F13"/>
    <mergeCell ref="X10:X12"/>
    <mergeCell ref="B12:B13"/>
    <mergeCell ref="G13:L13"/>
    <mergeCell ref="O13:V13"/>
    <mergeCell ref="M8:M9"/>
    <mergeCell ref="N8:N9"/>
    <mergeCell ref="O8:O9"/>
    <mergeCell ref="P8:P9"/>
    <mergeCell ref="Q8:T8"/>
    <mergeCell ref="X17:X19"/>
    <mergeCell ref="A26:X26"/>
    <mergeCell ref="B22:B25"/>
    <mergeCell ref="A17:A20"/>
    <mergeCell ref="B17:B20"/>
    <mergeCell ref="F17:F20"/>
    <mergeCell ref="G20:L20"/>
    <mergeCell ref="O20:V20"/>
    <mergeCell ref="X22:X24"/>
    <mergeCell ref="W27:W28"/>
    <mergeCell ref="X27:X28"/>
    <mergeCell ref="O27:O28"/>
    <mergeCell ref="P27:P28"/>
    <mergeCell ref="Q27:T27"/>
    <mergeCell ref="U27:U28"/>
    <mergeCell ref="V27:V28"/>
    <mergeCell ref="A29:A32"/>
    <mergeCell ref="B29:B32"/>
    <mergeCell ref="F29:F32"/>
    <mergeCell ref="X29:X31"/>
    <mergeCell ref="G32:L32"/>
    <mergeCell ref="O32:V32"/>
  </mergeCells>
  <phoneticPr fontId="0" type="noConversion"/>
  <printOptions horizontalCentered="1"/>
  <pageMargins left="0.39370078740157483" right="0.23622047244094491" top="0.31496062992125984" bottom="0.31496062992125984" header="3.937007874015748E-2" footer="3.937007874015748E-2"/>
  <pageSetup paperSize="9" scale="65" orientation="landscape" verticalDpi="36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sqref="A1:Y61"/>
    </sheetView>
  </sheetViews>
  <sheetFormatPr defaultRowHeight="15"/>
  <sheetData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ПЖ</vt:lpstr>
      <vt:lpstr>ПМ</vt:lpstr>
      <vt:lpstr>СП</vt:lpstr>
      <vt:lpstr>Т</vt:lpstr>
      <vt:lpstr>Ч</vt:lpstr>
      <vt:lpstr>Лист1</vt:lpstr>
      <vt:lpstr>ПЖ!Область_печати</vt:lpstr>
      <vt:lpstr>ПМ!Область_печати</vt:lpstr>
      <vt:lpstr>СП!Область_печати</vt:lpstr>
      <vt:lpstr>Т!Область_печати</vt:lpstr>
      <vt:lpstr>Ч!Область_печати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2017-02-25T14:44:19Z</cp:lastPrinted>
  <dcterms:created xsi:type="dcterms:W3CDTF">2006-09-16T00:00:00Z</dcterms:created>
  <dcterms:modified xsi:type="dcterms:W3CDTF">2018-04-23T10:47:51Z</dcterms:modified>
</cp:coreProperties>
</file>