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385" yWindow="-15" windowWidth="14430" windowHeight="12450"/>
  </bookViews>
  <sheets>
    <sheet name="перечень" sheetId="1" r:id="rId1"/>
    <sheet name="Лист1" sheetId="2" r:id="rId2"/>
  </sheets>
  <definedNames>
    <definedName name="_xlnm._FilterDatabase" localSheetId="0" hidden="1">перечень!$A$8:$IJ$143</definedName>
  </definedNames>
  <calcPr calcId="145621"/>
</workbook>
</file>

<file path=xl/calcChain.xml><?xml version="1.0" encoding="utf-8"?>
<calcChain xmlns="http://schemas.openxmlformats.org/spreadsheetml/2006/main">
  <c r="Q115" i="1" l="1"/>
  <c r="O115" i="1"/>
  <c r="P115" i="1" s="1"/>
  <c r="Q108" i="1"/>
  <c r="O108" i="1"/>
  <c r="P108" i="1" s="1"/>
  <c r="H143" i="1" l="1"/>
  <c r="I143" i="1"/>
  <c r="J143" i="1"/>
  <c r="K143" i="1"/>
  <c r="L143" i="1"/>
  <c r="Q110" i="1"/>
  <c r="Q111" i="1"/>
  <c r="Q112" i="1"/>
  <c r="Q113" i="1"/>
  <c r="Q114" i="1"/>
  <c r="Q116" i="1"/>
  <c r="Q117" i="1"/>
  <c r="Q118" i="1"/>
  <c r="Q119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74" i="1"/>
  <c r="P76" i="1"/>
  <c r="P77" i="1"/>
  <c r="P78" i="1"/>
  <c r="P79" i="1"/>
  <c r="P83" i="1"/>
  <c r="P84" i="1"/>
  <c r="P85" i="1"/>
  <c r="P86" i="1"/>
  <c r="O110" i="1"/>
  <c r="P110" i="1" s="1"/>
  <c r="O111" i="1"/>
  <c r="P111" i="1" s="1"/>
  <c r="O112" i="1"/>
  <c r="P112" i="1" s="1"/>
  <c r="O113" i="1"/>
  <c r="P113" i="1" s="1"/>
  <c r="O114" i="1"/>
  <c r="P114" i="1" s="1"/>
  <c r="O116" i="1"/>
  <c r="P116" i="1" s="1"/>
  <c r="O117" i="1"/>
  <c r="P117" i="1" s="1"/>
  <c r="O118" i="1"/>
  <c r="P118" i="1" s="1"/>
  <c r="O119" i="1"/>
  <c r="P119" i="1" s="1"/>
  <c r="O97" i="1"/>
  <c r="P97" i="1" s="1"/>
  <c r="M120" i="1"/>
  <c r="H120" i="1"/>
  <c r="I120" i="1"/>
  <c r="J120" i="1"/>
  <c r="K120" i="1"/>
  <c r="L120" i="1"/>
  <c r="P82" i="1"/>
  <c r="L56" i="1" l="1"/>
  <c r="O124" i="1" l="1"/>
  <c r="O128" i="1"/>
  <c r="N94" i="1" l="1"/>
  <c r="O107" i="1"/>
  <c r="N89" i="1"/>
  <c r="O89" i="1" l="1"/>
  <c r="O142" i="1" l="1"/>
  <c r="O141" i="1"/>
  <c r="O140" i="1"/>
  <c r="O139" i="1"/>
  <c r="O138" i="1"/>
  <c r="O135" i="1"/>
  <c r="O134" i="1"/>
  <c r="O130" i="1"/>
  <c r="O129" i="1"/>
  <c r="O123" i="1"/>
  <c r="O91" i="1"/>
  <c r="O109" i="1"/>
  <c r="P109" i="1" s="1"/>
  <c r="O93" i="1"/>
  <c r="Q141" i="1" l="1"/>
  <c r="Q138" i="1"/>
  <c r="P138" i="1"/>
  <c r="P139" i="1"/>
  <c r="P141" i="1"/>
  <c r="Q106" i="1" l="1"/>
  <c r="Q73" i="1"/>
  <c r="Q75" i="1"/>
  <c r="Q69" i="1"/>
  <c r="N99" i="1" l="1"/>
  <c r="O99" i="1" s="1"/>
  <c r="N98" i="1"/>
  <c r="O98" i="1" s="1"/>
  <c r="O96" i="1"/>
  <c r="N95" i="1"/>
  <c r="O94" i="1"/>
  <c r="O92" i="1"/>
  <c r="N120" i="1" l="1"/>
  <c r="O95" i="1"/>
  <c r="P106" i="1"/>
  <c r="O90" i="1"/>
  <c r="P90" i="1" s="1"/>
  <c r="P81" i="1"/>
  <c r="P73" i="1"/>
  <c r="P74" i="1"/>
  <c r="P75" i="1"/>
  <c r="P69" i="1"/>
  <c r="O120" i="1" l="1"/>
  <c r="P102" i="1" l="1"/>
  <c r="P101" i="1"/>
  <c r="P80" i="1"/>
  <c r="P68" i="1"/>
  <c r="P67" i="1"/>
  <c r="P66" i="1"/>
  <c r="P65" i="1"/>
  <c r="P64" i="1"/>
  <c r="P63" i="1"/>
  <c r="P62" i="1"/>
  <c r="P61" i="1"/>
  <c r="P60" i="1"/>
  <c r="P59" i="1"/>
  <c r="Q102" i="1"/>
  <c r="Q101" i="1"/>
  <c r="Q68" i="1"/>
  <c r="Q67" i="1"/>
  <c r="Q66" i="1"/>
  <c r="Q65" i="1"/>
  <c r="Q64" i="1"/>
  <c r="Q63" i="1"/>
  <c r="Q62" i="1"/>
  <c r="Q61" i="1"/>
  <c r="Q60" i="1"/>
  <c r="Q59" i="1"/>
  <c r="N26" i="1" l="1"/>
  <c r="O26" i="1" s="1"/>
  <c r="O36" i="1"/>
  <c r="Q42" i="1" l="1"/>
  <c r="Q11" i="1"/>
  <c r="Q36" i="1"/>
  <c r="P36" i="1"/>
  <c r="Q71" i="1" l="1"/>
  <c r="Q72" i="1"/>
  <c r="Q98" i="1"/>
  <c r="Q99" i="1"/>
  <c r="Q100" i="1"/>
  <c r="Q103" i="1"/>
  <c r="Q104" i="1"/>
  <c r="Q105" i="1"/>
  <c r="Q107" i="1"/>
  <c r="Q109" i="1"/>
  <c r="Q70" i="1"/>
  <c r="P96" i="1"/>
  <c r="P98" i="1"/>
  <c r="P11" i="1" l="1"/>
  <c r="P42" i="1"/>
  <c r="P93" i="1" l="1"/>
  <c r="H56" i="1" l="1"/>
  <c r="Q12" i="1" l="1"/>
  <c r="Q41" i="1"/>
  <c r="Q55" i="1"/>
  <c r="Q54" i="1"/>
  <c r="Q53" i="1"/>
  <c r="Q52" i="1"/>
  <c r="Q50" i="1"/>
  <c r="Q49" i="1"/>
  <c r="Q48" i="1"/>
  <c r="Q47" i="1"/>
  <c r="Q40" i="1"/>
  <c r="Q39" i="1"/>
  <c r="Q38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19" i="1"/>
  <c r="Q18" i="1"/>
  <c r="Q17" i="1"/>
  <c r="Q16" i="1"/>
  <c r="Q15" i="1"/>
  <c r="Q51" i="1"/>
  <c r="Q46" i="1"/>
  <c r="Q45" i="1"/>
  <c r="Q44" i="1"/>
  <c r="Q43" i="1"/>
  <c r="Q37" i="1"/>
  <c r="Q20" i="1"/>
  <c r="Q14" i="1"/>
  <c r="Q13" i="1"/>
  <c r="P13" i="1" l="1"/>
  <c r="P14" i="1"/>
  <c r="P22" i="1"/>
  <c r="P24" i="1"/>
  <c r="O43" i="1"/>
  <c r="P43" i="1" s="1"/>
  <c r="O44" i="1"/>
  <c r="P44" i="1" s="1"/>
  <c r="P25" i="1" l="1"/>
  <c r="K56" i="1" l="1"/>
  <c r="M56" i="1"/>
  <c r="I56" i="1"/>
  <c r="J56" i="1"/>
  <c r="Q21" i="1"/>
  <c r="Q56" i="1" l="1"/>
  <c r="M143" i="1" l="1"/>
  <c r="P142" i="1"/>
  <c r="P140" i="1"/>
  <c r="N137" i="1"/>
  <c r="O137" i="1" s="1"/>
  <c r="N136" i="1"/>
  <c r="O136" i="1" s="1"/>
  <c r="P135" i="1"/>
  <c r="P134" i="1"/>
  <c r="N133" i="1"/>
  <c r="O133" i="1" s="1"/>
  <c r="N132" i="1"/>
  <c r="O132" i="1" s="1"/>
  <c r="N131" i="1"/>
  <c r="O131" i="1" s="1"/>
  <c r="P130" i="1"/>
  <c r="P129" i="1"/>
  <c r="N127" i="1"/>
  <c r="O127" i="1" s="1"/>
  <c r="N126" i="1"/>
  <c r="O126" i="1" s="1"/>
  <c r="N125" i="1"/>
  <c r="O125" i="1" s="1"/>
  <c r="P123" i="1"/>
  <c r="P107" i="1"/>
  <c r="P103" i="1"/>
  <c r="P99" i="1"/>
  <c r="P95" i="1"/>
  <c r="P94" i="1"/>
  <c r="P92" i="1"/>
  <c r="P91" i="1"/>
  <c r="P89" i="1"/>
  <c r="P87" i="1"/>
  <c r="P72" i="1"/>
  <c r="P71" i="1"/>
  <c r="P70" i="1"/>
  <c r="P105" i="1" l="1"/>
  <c r="P100" i="1"/>
  <c r="P88" i="1"/>
  <c r="Q120" i="1"/>
  <c r="O143" i="1"/>
  <c r="P124" i="1"/>
  <c r="P128" i="1"/>
  <c r="P126" i="1"/>
  <c r="P132" i="1"/>
  <c r="P137" i="1"/>
  <c r="Q143" i="1"/>
  <c r="P104" i="1"/>
  <c r="N143" i="1"/>
  <c r="P125" i="1"/>
  <c r="P127" i="1"/>
  <c r="P131" i="1"/>
  <c r="P133" i="1"/>
  <c r="P136" i="1"/>
  <c r="P120" i="1" l="1"/>
  <c r="P143" i="1"/>
  <c r="O55" i="1" l="1"/>
  <c r="P55" i="1" s="1"/>
  <c r="O54" i="1"/>
  <c r="P54" i="1" s="1"/>
  <c r="O53" i="1"/>
  <c r="O52" i="1"/>
  <c r="O51" i="1"/>
  <c r="O50" i="1"/>
  <c r="O49" i="1"/>
  <c r="O48" i="1"/>
  <c r="O47" i="1"/>
  <c r="P46" i="1"/>
  <c r="O45" i="1"/>
  <c r="P41" i="1"/>
  <c r="O40" i="1"/>
  <c r="O39" i="1"/>
  <c r="O38" i="1"/>
  <c r="N37" i="1"/>
  <c r="O37" i="1" s="1"/>
  <c r="O35" i="1"/>
  <c r="O34" i="1"/>
  <c r="N33" i="1"/>
  <c r="O33" i="1" s="1"/>
  <c r="O32" i="1"/>
  <c r="O31" i="1"/>
  <c r="O30" i="1"/>
  <c r="P30" i="1" s="1"/>
  <c r="P29" i="1"/>
  <c r="P28" i="1"/>
  <c r="P27" i="1"/>
  <c r="P26" i="1"/>
  <c r="P23" i="1"/>
  <c r="N21" i="1"/>
  <c r="O21" i="1" s="1"/>
  <c r="P20" i="1"/>
  <c r="P19" i="1"/>
  <c r="P18" i="1"/>
  <c r="N12" i="1"/>
  <c r="N56" i="1" l="1"/>
  <c r="O12" i="1"/>
  <c r="O56" i="1" s="1"/>
  <c r="P15" i="1"/>
  <c r="P34" i="1"/>
  <c r="P37" i="1"/>
  <c r="P17" i="1"/>
  <c r="P31" i="1"/>
  <c r="P35" i="1"/>
  <c r="P16" i="1"/>
  <c r="P21" i="1"/>
  <c r="P32" i="1"/>
  <c r="P33" i="1"/>
  <c r="P38" i="1"/>
  <c r="P39" i="1"/>
  <c r="P40" i="1"/>
  <c r="P45" i="1"/>
  <c r="P47" i="1"/>
  <c r="P48" i="1"/>
  <c r="P49" i="1"/>
  <c r="P50" i="1"/>
  <c r="P51" i="1"/>
  <c r="P52" i="1"/>
  <c r="P53" i="1"/>
  <c r="P12" i="1" l="1"/>
  <c r="P56" i="1" s="1"/>
</calcChain>
</file>

<file path=xl/sharedStrings.xml><?xml version="1.0" encoding="utf-8"?>
<sst xmlns="http://schemas.openxmlformats.org/spreadsheetml/2006/main" count="330" uniqueCount="168">
  <si>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</si>
  <si>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</si>
  <si>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</si>
  <si>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</si>
  <si>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</si>
  <si>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</si>
  <si>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</si>
  <si>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</si>
  <si>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</si>
  <si>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</si>
  <si>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</si>
  <si>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</si>
  <si>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</si>
  <si>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</si>
  <si>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</si>
  <si>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</si>
  <si>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</si>
  <si>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</si>
  <si>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</si>
  <si>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</si>
  <si>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</si>
  <si>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</si>
  <si>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</si>
  <si>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</si>
  <si>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</si>
  <si>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</si>
  <si>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 xml:space="preserve">2017 год </t>
  </si>
  <si>
    <t>иной</t>
  </si>
  <si>
    <t>ул. Парковая, д. 92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</si>
  <si>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</si>
  <si>
    <t>панельный</t>
  </si>
  <si>
    <t>город Нефтеюганск</t>
  </si>
  <si>
    <t>мкр. 16А, д. 66</t>
  </si>
  <si>
    <t>мкр. 16-й, д. 26</t>
  </si>
  <si>
    <t>мкр. 1-й, д. 15</t>
  </si>
  <si>
    <t>мкр. 1-й, д. 16</t>
  </si>
  <si>
    <t>мкр. 1-й, д. 17</t>
  </si>
  <si>
    <t>мкр. 1-й, д. 18</t>
  </si>
  <si>
    <t>мкр. 1-й, д. 19</t>
  </si>
  <si>
    <t>мкр. 1-й, д. 2</t>
  </si>
  <si>
    <t>мкр. 1-й, д. 21</t>
  </si>
  <si>
    <t>мкр. 1-й, д. 24</t>
  </si>
  <si>
    <t>мкр. 1-й, д. 27</t>
  </si>
  <si>
    <t>мкр. 1-й, д. 3</t>
  </si>
  <si>
    <t xml:space="preserve">мкр. 1-й, д. 4 </t>
  </si>
  <si>
    <t xml:space="preserve">мкр. 1-й, д. 8 </t>
  </si>
  <si>
    <t>мкр. 1-й, д. 9</t>
  </si>
  <si>
    <t>мкр. 2-й, д. 1</t>
  </si>
  <si>
    <t>мкр. 2-й, д. 10</t>
  </si>
  <si>
    <t>мкр. 2-й, д. 11</t>
  </si>
  <si>
    <t>мкр. 2-й, д. 12</t>
  </si>
  <si>
    <t>мкр. 2-й, д. 13</t>
  </si>
  <si>
    <t>мкр. 2-й, д. 18</t>
  </si>
  <si>
    <t>мкр. 3-й, д. 16</t>
  </si>
  <si>
    <t>мкр. 3-й, д. 2</t>
  </si>
  <si>
    <t>мкр. 3-й, д. 3</t>
  </si>
  <si>
    <t>мкр. 3-й, д. 4</t>
  </si>
  <si>
    <t>мкр. 5-й, д. 10А</t>
  </si>
  <si>
    <t>мкр. 7-й, д. 39Е</t>
  </si>
  <si>
    <t xml:space="preserve">мкр. 7-й, д. 53 </t>
  </si>
  <si>
    <t>мкр. 8-й, д. 11</t>
  </si>
  <si>
    <t>мкр. 8-й, д. 12</t>
  </si>
  <si>
    <t>мкр. 8-й, д. 16</t>
  </si>
  <si>
    <t>мкр. 8-й, д. 21</t>
  </si>
  <si>
    <t>мкр. 8-й, д. 22</t>
  </si>
  <si>
    <t>мкр. 8-й, д. 4</t>
  </si>
  <si>
    <t>мкр. 8-й, д. 6</t>
  </si>
  <si>
    <t>мкр. 8-й, д. 9</t>
  </si>
  <si>
    <t>мкр. 9-й, д. 20</t>
  </si>
  <si>
    <t>ул. Мира, д. 14</t>
  </si>
  <si>
    <t>мкр. 1-й, д. 10</t>
  </si>
  <si>
    <t>мкр. 1-й, д. 13</t>
  </si>
  <si>
    <t>мкр. 1-й, д. 20</t>
  </si>
  <si>
    <t>мкр. 2-й, д. 6</t>
  </si>
  <si>
    <t>мкр. 3-й, д. 7</t>
  </si>
  <si>
    <t>ул. Гагарина, д. 109А</t>
  </si>
  <si>
    <t>ул. Гагарина, д. 123</t>
  </si>
  <si>
    <t>ул. Гагарина, д. 33а</t>
  </si>
  <si>
    <t>ул. Гагарина, д. 49</t>
  </si>
  <si>
    <t>ул. Гагарина, д. 58а</t>
  </si>
  <si>
    <t>ул. Гагарина, д. 79</t>
  </si>
  <si>
    <t>ул. Гагарина, д. 81</t>
  </si>
  <si>
    <t>ул. Гагарина, д. 90</t>
  </si>
  <si>
    <t>ул. Доронина, д. 10</t>
  </si>
  <si>
    <t>ул. Ермака, д. 17А</t>
  </si>
  <si>
    <t>ул. Заречная, д. 7</t>
  </si>
  <si>
    <t>ул. Зырянова, д. 26</t>
  </si>
  <si>
    <t>ул. Калинина, д. 34</t>
  </si>
  <si>
    <t>ул. Кирова, д. 31</t>
  </si>
  <si>
    <t>ул. Конева, д. 10</t>
  </si>
  <si>
    <t>ул. Конева, д. 12А</t>
  </si>
  <si>
    <t>ул. Лермонтова, д. 31</t>
  </si>
  <si>
    <t>ул. Маяковского, д. 13</t>
  </si>
  <si>
    <t>ул. Мира, д. 121</t>
  </si>
  <si>
    <t>ул. Мира, д. 123</t>
  </si>
  <si>
    <t>ул. Мира, д. 127</t>
  </si>
  <si>
    <t>ул. Мира, д. 129</t>
  </si>
  <si>
    <t>ул. Мира, д. 91</t>
  </si>
  <si>
    <t>ул. Парковая, д. 92, корп. А</t>
  </si>
  <si>
    <t>ул. Пристанская, д. 11</t>
  </si>
  <si>
    <t>ул. Сирина, д. 36</t>
  </si>
  <si>
    <t>ул. Спортивная, д. 5</t>
  </si>
  <si>
    <t>ул. Сутормина, д. 17</t>
  </si>
  <si>
    <t>ул. Чкалова, д. 68</t>
  </si>
  <si>
    <t>2018 год</t>
  </si>
  <si>
    <t>мкр. 16-й, д. 25</t>
  </si>
  <si>
    <t>мкр. 16-й, д. 7</t>
  </si>
  <si>
    <t>мкр. 16-й, д. 8</t>
  </si>
  <si>
    <t>мкр. 2-й, д. 19</t>
  </si>
  <si>
    <t>мкр. 2-й, д. 1а</t>
  </si>
  <si>
    <t>мкр. 2-й, д. 20</t>
  </si>
  <si>
    <t>мкр. 2-й, д. 22</t>
  </si>
  <si>
    <t>мкр. 2-й, д. 23</t>
  </si>
  <si>
    <t>мкр. 2-й, д. 7</t>
  </si>
  <si>
    <t>мкр. 3-й, д. 1</t>
  </si>
  <si>
    <t>мкр. 3-й, д. 5</t>
  </si>
  <si>
    <t>мкр. 5-й, д. 1</t>
  </si>
  <si>
    <t>мкр. 6-й, д. 67</t>
  </si>
  <si>
    <t>мкр. 7-й, д. 25Д</t>
  </si>
  <si>
    <t>мкр. 7-й, д. 39Д</t>
  </si>
  <si>
    <t>мкр. 8-й, д. 1</t>
  </si>
  <si>
    <t>мкр. 8-й, д. 13</t>
  </si>
  <si>
    <t>мкр. 8-й, д. 20</t>
  </si>
  <si>
    <t>мкр. 8-й, д. 23</t>
  </si>
  <si>
    <t>мкр. 8-й, д. 5</t>
  </si>
  <si>
    <t>Итого по г. Нефтеюганск</t>
  </si>
  <si>
    <t>мкр. 2-й, д. 8</t>
  </si>
  <si>
    <t>мкр. 2-й, д. 9</t>
  </si>
  <si>
    <t>мкр. 3-й, д. 10</t>
  </si>
  <si>
    <t>мкр. 3-й, д. 11</t>
  </si>
  <si>
    <t>мкр. 3-й, д. 13</t>
  </si>
  <si>
    <t>мкр. 3-й, д. 8</t>
  </si>
  <si>
    <t xml:space="preserve">2019 год </t>
  </si>
  <si>
    <t>мкр. 12-й, д. 53</t>
  </si>
  <si>
    <t>мкр. 3-й, д. 12</t>
  </si>
  <si>
    <t>мкр. 3-й, д. 14</t>
  </si>
  <si>
    <t>мкр. 3-й, д. 15</t>
  </si>
  <si>
    <t>мкр. 3-й, д. 9</t>
  </si>
  <si>
    <t>мкр. 5-й, д. 65</t>
  </si>
  <si>
    <t>мкр. 7-й, д. 56</t>
  </si>
  <si>
    <t>мкр. 8-й, д. 10</t>
  </si>
  <si>
    <t>мкр. 8-й, д. 2</t>
  </si>
  <si>
    <t>мкр. 8-й, д. 3</t>
  </si>
  <si>
    <t>мкр. 8-й, д. 7</t>
  </si>
  <si>
    <t>мкр. 1-й, д. 22</t>
  </si>
  <si>
    <t>ул. Пионерская, д. 98</t>
  </si>
  <si>
    <t>мкр. 7-й, д. 32</t>
  </si>
  <si>
    <t>мкр. 7-й, д. 33</t>
  </si>
  <si>
    <t>мкр. 1-й, д. 6</t>
  </si>
  <si>
    <t>мкр. 1-й, д. 25</t>
  </si>
  <si>
    <t>мкр. 16А, д. 87</t>
  </si>
  <si>
    <t>мкр. 6-й, д. 55</t>
  </si>
  <si>
    <t>мкр. 2-й, д. 21</t>
  </si>
  <si>
    <t xml:space="preserve">"Приложение
к постановлению Правительства
Ханты-Мансийского
автономного округа - Югры
от "__" ________ 2016 года N ____-п
</t>
  </si>
  <si>
    <t>Краткосрочный план
реализации программы капитального ремонта общего имущества в многоквартирных домах,
расположенных на территории Ханты-Мансийского автономного – Югры, на 2017-2019 годы</t>
  </si>
  <si>
    <t>мкр. 16А, д. 80</t>
  </si>
  <si>
    <t>мкр. 16А, д. 79</t>
  </si>
  <si>
    <t>мкр. 16А, д. 78</t>
  </si>
  <si>
    <t>мкр. 16А, д. 77</t>
  </si>
  <si>
    <t>мкр. 16А, д. 75</t>
  </si>
  <si>
    <t>мкр. 14-й, д. 33</t>
  </si>
  <si>
    <t>мкр. 14-й, д. 19</t>
  </si>
  <si>
    <t>мкр. 14-й, д. 15</t>
  </si>
  <si>
    <t>мкр. 13-й, д. 19</t>
  </si>
  <si>
    <t>мкр. 2-й, д. 17</t>
  </si>
  <si>
    <t>мкр. 5-й, д. 10</t>
  </si>
  <si>
    <t>мкр. 7-й, д. 53</t>
  </si>
  <si>
    <t>мкр. 8-й, д.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</si>
</sst>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7" formatCode="#,##0.0"/>
    <numFmt numFmtId="168" formatCode="###\ ###\ ###\ ##0.00"/>
    <numFmt numFmtId="170" formatCode="#,##0.0_р_."/>
    <numFmt numFmtId="171" formatCode="#\ ###\ ###\ ##0.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3" fillId="0" borderId="0" xfId="9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2" fontId="11" fillId="0" borderId="1" xfId="9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68" fontId="11" fillId="0" borderId="1" xfId="0" applyNumberFormat="1" applyFont="1" applyFill="1" applyBorder="1" applyAlignment="1">
      <alignment horizontal="center" vertical="center"/>
    </xf>
    <xf numFmtId="170" fontId="11" fillId="0" borderId="1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11" fillId="0" borderId="4" xfId="9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9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2" fontId="11" fillId="0" borderId="10" xfId="9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/>
    </xf>
    <xf numFmtId="0" fontId="11" fillId="0" borderId="10" xfId="9" applyNumberFormat="1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 wrapText="1"/>
    </xf>
    <xf numFmtId="167" fontId="11" fillId="0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1" fontId="16" fillId="0" borderId="10" xfId="0" applyNumberFormat="1" applyFont="1" applyFill="1" applyBorder="1" applyAlignment="1">
      <alignment horizontal="center" vertical="center" wrapText="1"/>
    </xf>
    <xf numFmtId="168" fontId="11" fillId="0" borderId="1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textRotation="90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horizontal="center" vertical="center" textRotation="90" wrapText="1"/>
    </xf>
    <xf numFmtId="165" fontId="3" fillId="0" borderId="4" xfId="0" applyNumberFormat="1" applyFont="1" applyFill="1" applyBorder="1" applyAlignment="1">
      <alignment horizontal="center" vertical="center" textRotation="90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9" applyNumberFormat="1" applyFont="1" applyFill="1" applyBorder="1" applyAlignment="1">
      <alignment horizontal="center" vertical="center" textRotation="90" wrapText="1"/>
    </xf>
    <xf numFmtId="0" fontId="3" fillId="0" borderId="7" xfId="9" applyNumberFormat="1" applyFont="1" applyFill="1" applyBorder="1" applyAlignment="1">
      <alignment horizontal="center" vertical="center" textRotation="90" wrapText="1"/>
    </xf>
    <xf numFmtId="0" fontId="3" fillId="0" borderId="4" xfId="9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7">
    <cellStyle name="Обычный" xfId="0" builtinId="0"/>
    <cellStyle name="Обычный 10" xfId="10"/>
    <cellStyle name="Обычный 11" xfId="1"/>
    <cellStyle name="Обычный 2" xfId="2"/>
    <cellStyle name="Обычный 3" xfId="3"/>
    <cellStyle name="Обычный 4" xfId="11"/>
    <cellStyle name="Обычный 4 2" xfId="1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9" builtinId="3"/>
    <cellStyle name="Финансовый 2" xfId="12"/>
    <cellStyle name="Финансовый 2 2" xfId="14"/>
    <cellStyle name="Финансовый 3" xfId="15"/>
    <cellStyle name="Финансов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43"/>
  <sheetViews>
    <sheetView tabSelected="1" topLeftCell="A6" zoomScale="85" zoomScaleNormal="85" workbookViewId="0">
      <pane ySplit="4" topLeftCell="A133" activePane="bottomLeft" state="frozen"/>
      <selection activeCell="A6" sqref="A6"/>
      <selection pane="bottomLeft" activeCell="V182" sqref="V182"/>
    </sheetView>
  </sheetViews>
  <sheetFormatPr defaultRowHeight="15" x14ac:dyDescent="0.25"/>
  <cols>
    <col min="1" max="1" width="10.7109375" style="2" customWidth="1"/>
    <col min="2" max="2" width="39.42578125" style="9" customWidth="1"/>
    <col min="3" max="3" width="5.7109375" style="10" customWidth="1"/>
    <col min="4" max="4" width="5.7109375" style="2" customWidth="1"/>
    <col min="5" max="5" width="11.28515625" style="2" customWidth="1"/>
    <col min="6" max="6" width="6.140625" style="2" customWidth="1"/>
    <col min="7" max="7" width="6" style="2" customWidth="1"/>
    <col min="8" max="8" width="17.140625" style="2" customWidth="1"/>
    <col min="9" max="10" width="14.28515625" style="2" customWidth="1"/>
    <col min="11" max="11" width="12.7109375" style="2" customWidth="1"/>
    <col min="12" max="12" width="18.5703125" style="11" customWidth="1"/>
    <col min="13" max="13" width="6.28515625" style="11" customWidth="1"/>
    <col min="14" max="14" width="17.140625" style="11" customWidth="1"/>
    <col min="15" max="15" width="17.28515625" style="11" customWidth="1"/>
    <col min="16" max="16" width="19" style="11" customWidth="1"/>
    <col min="17" max="17" width="13.28515625" style="11" customWidth="1"/>
    <col min="18" max="18" width="12.85546875" style="11" customWidth="1"/>
    <col min="19" max="19" width="12" style="2" customWidth="1"/>
    <col min="20" max="16384" width="9.140625" style="3"/>
  </cols>
  <sheetData>
    <row r="1" spans="1:19" ht="80.25" customHeight="1" x14ac:dyDescent="0.25">
      <c r="P1" s="66" t="s">
        <v>153</v>
      </c>
      <c r="Q1" s="66"/>
      <c r="R1" s="66"/>
      <c r="S1" s="66"/>
    </row>
    <row r="2" spans="1:19" ht="18.75" x14ac:dyDescent="0.25">
      <c r="A2" s="91" t="s">
        <v>154</v>
      </c>
      <c r="B2" s="91"/>
      <c r="C2" s="91"/>
      <c r="D2" s="91"/>
      <c r="E2" s="91"/>
      <c r="F2" s="91"/>
      <c r="G2" s="91"/>
      <c r="H2" s="92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8.75" x14ac:dyDescent="0.25">
      <c r="A3" s="70" t="s">
        <v>29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x14ac:dyDescent="0.25">
      <c r="A4" s="78" t="s">
        <v>0</v>
      </c>
      <c r="B4" s="78" t="s">
        <v>1</v>
      </c>
      <c r="C4" s="89" t="s">
        <v>2</v>
      </c>
      <c r="D4" s="90"/>
      <c r="E4" s="83" t="s">
        <v>3</v>
      </c>
      <c r="F4" s="83" t="s">
        <v>4</v>
      </c>
      <c r="G4" s="83" t="s">
        <v>5</v>
      </c>
      <c r="H4" s="67" t="s">
        <v>6</v>
      </c>
      <c r="I4" s="81" t="s">
        <v>7</v>
      </c>
      <c r="J4" s="82"/>
      <c r="K4" s="67" t="s">
        <v>8</v>
      </c>
      <c r="L4" s="74" t="s">
        <v>9</v>
      </c>
      <c r="M4" s="75"/>
      <c r="N4" s="75"/>
      <c r="O4" s="75"/>
      <c r="P4" s="76"/>
      <c r="Q4" s="72" t="s">
        <v>10</v>
      </c>
      <c r="R4" s="72" t="s">
        <v>11</v>
      </c>
      <c r="S4" s="67" t="s">
        <v>12</v>
      </c>
    </row>
    <row r="5" spans="1:19" x14ac:dyDescent="0.25">
      <c r="A5" s="79"/>
      <c r="B5" s="79"/>
      <c r="C5" s="86" t="s">
        <v>13</v>
      </c>
      <c r="D5" s="67" t="s">
        <v>14</v>
      </c>
      <c r="E5" s="84"/>
      <c r="F5" s="84"/>
      <c r="G5" s="84"/>
      <c r="H5" s="68"/>
      <c r="I5" s="67" t="s">
        <v>15</v>
      </c>
      <c r="J5" s="67" t="s">
        <v>16</v>
      </c>
      <c r="K5" s="68"/>
      <c r="L5" s="72" t="s">
        <v>15</v>
      </c>
      <c r="M5" s="74" t="s">
        <v>17</v>
      </c>
      <c r="N5" s="75"/>
      <c r="O5" s="75"/>
      <c r="P5" s="76"/>
      <c r="Q5" s="77"/>
      <c r="R5" s="77"/>
      <c r="S5" s="68"/>
    </row>
    <row r="6" spans="1:19" ht="130.5" x14ac:dyDescent="0.25">
      <c r="A6" s="79"/>
      <c r="B6" s="79"/>
      <c r="C6" s="87"/>
      <c r="D6" s="68"/>
      <c r="E6" s="84"/>
      <c r="F6" s="84"/>
      <c r="G6" s="84"/>
      <c r="H6" s="69"/>
      <c r="I6" s="69"/>
      <c r="J6" s="69"/>
      <c r="K6" s="69"/>
      <c r="L6" s="73"/>
      <c r="M6" s="54" t="s">
        <v>18</v>
      </c>
      <c r="N6" s="54" t="s">
        <v>19</v>
      </c>
      <c r="O6" s="54" t="s">
        <v>20</v>
      </c>
      <c r="P6" s="54" t="s">
        <v>21</v>
      </c>
      <c r="Q6" s="73"/>
      <c r="R6" s="73"/>
      <c r="S6" s="68"/>
    </row>
    <row r="7" spans="1:19" x14ac:dyDescent="0.25">
      <c r="A7" s="80"/>
      <c r="B7" s="80"/>
      <c r="C7" s="88"/>
      <c r="D7" s="69"/>
      <c r="E7" s="85"/>
      <c r="F7" s="85"/>
      <c r="G7" s="85"/>
      <c r="H7" s="4" t="s">
        <v>22</v>
      </c>
      <c r="I7" s="4" t="s">
        <v>22</v>
      </c>
      <c r="J7" s="4" t="s">
        <v>22</v>
      </c>
      <c r="K7" s="4" t="s">
        <v>23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24</v>
      </c>
      <c r="Q7" s="1" t="s">
        <v>25</v>
      </c>
      <c r="R7" s="1" t="s">
        <v>25</v>
      </c>
      <c r="S7" s="69"/>
    </row>
    <row r="8" spans="1:19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</row>
    <row r="9" spans="1:19" ht="15.75" x14ac:dyDescent="0.25">
      <c r="A9" s="93" t="s">
        <v>26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</row>
    <row r="10" spans="1:19" ht="15" customHeight="1" x14ac:dyDescent="0.25">
      <c r="A10" s="20"/>
      <c r="B10" s="57" t="s">
        <v>31</v>
      </c>
      <c r="C10" s="58"/>
      <c r="D10" s="53"/>
      <c r="E10" s="20"/>
      <c r="F10" s="53"/>
      <c r="G10" s="53"/>
      <c r="H10" s="55"/>
      <c r="I10" s="55"/>
      <c r="J10" s="55"/>
      <c r="K10" s="52"/>
      <c r="L10" s="56"/>
      <c r="M10" s="31"/>
      <c r="N10" s="31"/>
      <c r="O10" s="31"/>
      <c r="P10" s="31"/>
      <c r="Q10" s="31"/>
      <c r="R10" s="56"/>
      <c r="S10" s="17"/>
    </row>
    <row r="11" spans="1:19" s="8" customFormat="1" ht="15" customHeight="1" x14ac:dyDescent="0.25">
      <c r="A11" s="32">
        <v>73</v>
      </c>
      <c r="B11" s="5" t="s">
        <v>150</v>
      </c>
      <c r="C11" s="23">
        <v>2002</v>
      </c>
      <c r="D11" s="15">
        <v>0</v>
      </c>
      <c r="E11" s="24" t="s">
        <v>27</v>
      </c>
      <c r="F11" s="15">
        <v>5</v>
      </c>
      <c r="G11" s="15">
        <v>2</v>
      </c>
      <c r="H11" s="25">
        <v>2811.9</v>
      </c>
      <c r="I11" s="25">
        <v>2477.5</v>
      </c>
      <c r="J11" s="25">
        <v>2477.5</v>
      </c>
      <c r="K11" s="26">
        <v>104</v>
      </c>
      <c r="L11" s="22">
        <v>42949.94</v>
      </c>
      <c r="M11" s="34">
        <v>0</v>
      </c>
      <c r="N11" s="34">
        <v>0</v>
      </c>
      <c r="O11" s="34">
        <v>0</v>
      </c>
      <c r="P11" s="16">
        <f t="shared" ref="P11:P55" si="0">L11-(M11+N11+O11)</f>
        <v>42949.94</v>
      </c>
      <c r="Q11" s="16">
        <f t="shared" ref="Q11:Q55" si="1">L11/I11</f>
        <v>17.336000000000002</v>
      </c>
      <c r="R11" s="16">
        <v>26754.720000000001</v>
      </c>
      <c r="S11" s="27">
        <v>43100</v>
      </c>
    </row>
    <row r="12" spans="1:19" s="8" customFormat="1" ht="15" customHeight="1" x14ac:dyDescent="0.25">
      <c r="A12" s="32">
        <v>74</v>
      </c>
      <c r="B12" s="5" t="s">
        <v>33</v>
      </c>
      <c r="C12" s="23">
        <v>1989</v>
      </c>
      <c r="D12" s="15">
        <v>0</v>
      </c>
      <c r="E12" s="24" t="s">
        <v>30</v>
      </c>
      <c r="F12" s="15">
        <v>9</v>
      </c>
      <c r="G12" s="15">
        <v>2</v>
      </c>
      <c r="H12" s="25">
        <v>4208.3</v>
      </c>
      <c r="I12" s="25">
        <v>4208.3</v>
      </c>
      <c r="J12" s="33">
        <v>4208.3</v>
      </c>
      <c r="K12" s="26">
        <v>227</v>
      </c>
      <c r="L12" s="22">
        <v>3574324.78</v>
      </c>
      <c r="M12" s="16">
        <v>0</v>
      </c>
      <c r="N12" s="16">
        <f>ROUND(L12*10%,2)</f>
        <v>357432.48</v>
      </c>
      <c r="O12" s="16">
        <f>ROUND(N12*0.45,2)</f>
        <v>160844.62</v>
      </c>
      <c r="P12" s="16">
        <f t="shared" si="0"/>
        <v>3056047.6799999997</v>
      </c>
      <c r="Q12" s="16">
        <f t="shared" si="1"/>
        <v>849.35122971271051</v>
      </c>
      <c r="R12" s="16">
        <v>20124.66</v>
      </c>
      <c r="S12" s="27">
        <v>43100</v>
      </c>
    </row>
    <row r="13" spans="1:19" s="8" customFormat="1" ht="15" customHeight="1" x14ac:dyDescent="0.25">
      <c r="A13" s="32">
        <v>75</v>
      </c>
      <c r="B13" s="5" t="s">
        <v>70</v>
      </c>
      <c r="C13" s="23">
        <v>1970</v>
      </c>
      <c r="D13" s="15">
        <v>0</v>
      </c>
      <c r="E13" s="24" t="s">
        <v>27</v>
      </c>
      <c r="F13" s="15">
        <v>5</v>
      </c>
      <c r="G13" s="15">
        <v>2</v>
      </c>
      <c r="H13" s="25">
        <v>3714.7</v>
      </c>
      <c r="I13" s="25">
        <v>3367.3</v>
      </c>
      <c r="J13" s="33">
        <v>2041.1</v>
      </c>
      <c r="K13" s="26">
        <v>241</v>
      </c>
      <c r="L13" s="22">
        <v>51727.16</v>
      </c>
      <c r="M13" s="16">
        <v>0</v>
      </c>
      <c r="N13" s="16">
        <v>0</v>
      </c>
      <c r="O13" s="16">
        <v>0</v>
      </c>
      <c r="P13" s="16">
        <f t="shared" si="0"/>
        <v>51727.16</v>
      </c>
      <c r="Q13" s="16">
        <f t="shared" si="1"/>
        <v>15.361613161880438</v>
      </c>
      <c r="R13" s="16">
        <v>26754.720000000001</v>
      </c>
      <c r="S13" s="27">
        <v>43100</v>
      </c>
    </row>
    <row r="14" spans="1:19" s="8" customFormat="1" ht="15" customHeight="1" x14ac:dyDescent="0.25">
      <c r="A14" s="32">
        <v>76</v>
      </c>
      <c r="B14" s="5" t="s">
        <v>71</v>
      </c>
      <c r="C14" s="23">
        <v>1970</v>
      </c>
      <c r="D14" s="15">
        <v>0</v>
      </c>
      <c r="E14" s="24" t="s">
        <v>27</v>
      </c>
      <c r="F14" s="15">
        <v>5</v>
      </c>
      <c r="G14" s="15">
        <v>3</v>
      </c>
      <c r="H14" s="25">
        <v>3016.1</v>
      </c>
      <c r="I14" s="25">
        <v>2884.3</v>
      </c>
      <c r="J14" s="33">
        <v>2077.6999999999998</v>
      </c>
      <c r="K14" s="26">
        <v>278</v>
      </c>
      <c r="L14" s="22">
        <v>375062.45</v>
      </c>
      <c r="M14" s="16">
        <v>0</v>
      </c>
      <c r="N14" s="16">
        <v>0</v>
      </c>
      <c r="O14" s="16">
        <v>0</v>
      </c>
      <c r="P14" s="16">
        <f t="shared" si="0"/>
        <v>375062.45</v>
      </c>
      <c r="Q14" s="16">
        <f t="shared" si="1"/>
        <v>130.0358665880803</v>
      </c>
      <c r="R14" s="16">
        <v>26754.720000000001</v>
      </c>
      <c r="S14" s="27">
        <v>43100</v>
      </c>
    </row>
    <row r="15" spans="1:19" s="8" customFormat="1" ht="15" customHeight="1" x14ac:dyDescent="0.25">
      <c r="A15" s="32">
        <v>77</v>
      </c>
      <c r="B15" s="5" t="s">
        <v>34</v>
      </c>
      <c r="C15" s="23">
        <v>1989</v>
      </c>
      <c r="D15" s="15">
        <v>0</v>
      </c>
      <c r="E15" s="24" t="s">
        <v>30</v>
      </c>
      <c r="F15" s="15">
        <v>5</v>
      </c>
      <c r="G15" s="15">
        <v>5</v>
      </c>
      <c r="H15" s="16">
        <v>3268</v>
      </c>
      <c r="I15" s="16">
        <v>3268</v>
      </c>
      <c r="J15" s="16">
        <v>2991.1</v>
      </c>
      <c r="K15" s="15">
        <v>203</v>
      </c>
      <c r="L15" s="22">
        <v>472699.63</v>
      </c>
      <c r="M15" s="16">
        <v>0</v>
      </c>
      <c r="N15" s="16">
        <v>0</v>
      </c>
      <c r="O15" s="16">
        <v>0</v>
      </c>
      <c r="P15" s="16">
        <f t="shared" si="0"/>
        <v>472699.63</v>
      </c>
      <c r="Q15" s="16">
        <f t="shared" si="1"/>
        <v>144.64492962056303</v>
      </c>
      <c r="R15" s="16">
        <v>16848.400000000001</v>
      </c>
      <c r="S15" s="27">
        <v>43100</v>
      </c>
    </row>
    <row r="16" spans="1:19" s="8" customFormat="1" ht="15" customHeight="1" x14ac:dyDescent="0.25">
      <c r="A16" s="32">
        <v>78</v>
      </c>
      <c r="B16" s="5" t="s">
        <v>35</v>
      </c>
      <c r="C16" s="23">
        <v>1970</v>
      </c>
      <c r="D16" s="15">
        <v>0</v>
      </c>
      <c r="E16" s="24" t="s">
        <v>30</v>
      </c>
      <c r="F16" s="15">
        <v>5</v>
      </c>
      <c r="G16" s="15">
        <v>5</v>
      </c>
      <c r="H16" s="16">
        <v>3241.4</v>
      </c>
      <c r="I16" s="16">
        <v>3212.9</v>
      </c>
      <c r="J16" s="16">
        <v>2867.4</v>
      </c>
      <c r="K16" s="15">
        <v>197</v>
      </c>
      <c r="L16" s="22">
        <v>98002.82</v>
      </c>
      <c r="M16" s="16">
        <v>0</v>
      </c>
      <c r="N16" s="16">
        <v>0</v>
      </c>
      <c r="O16" s="16">
        <v>0</v>
      </c>
      <c r="P16" s="16">
        <f t="shared" si="0"/>
        <v>98002.82</v>
      </c>
      <c r="Q16" s="16">
        <f t="shared" si="1"/>
        <v>30.502916368389929</v>
      </c>
      <c r="R16" s="16">
        <v>16848.400000000001</v>
      </c>
      <c r="S16" s="27">
        <v>43100</v>
      </c>
    </row>
    <row r="17" spans="1:19" s="8" customFormat="1" ht="15" customHeight="1" x14ac:dyDescent="0.25">
      <c r="A17" s="32">
        <v>79</v>
      </c>
      <c r="B17" s="5" t="s">
        <v>36</v>
      </c>
      <c r="C17" s="23">
        <v>1970</v>
      </c>
      <c r="D17" s="15">
        <v>0</v>
      </c>
      <c r="E17" s="24" t="s">
        <v>30</v>
      </c>
      <c r="F17" s="15">
        <v>5</v>
      </c>
      <c r="G17" s="15">
        <v>4</v>
      </c>
      <c r="H17" s="16">
        <v>3240.1</v>
      </c>
      <c r="I17" s="16">
        <v>2597.9</v>
      </c>
      <c r="J17" s="16">
        <v>1567.4</v>
      </c>
      <c r="K17" s="15">
        <v>146</v>
      </c>
      <c r="L17" s="22">
        <v>56507.37</v>
      </c>
      <c r="M17" s="16">
        <v>0</v>
      </c>
      <c r="N17" s="16">
        <v>0</v>
      </c>
      <c r="O17" s="16">
        <v>0</v>
      </c>
      <c r="P17" s="16">
        <f t="shared" si="0"/>
        <v>56507.37</v>
      </c>
      <c r="Q17" s="16">
        <f t="shared" si="1"/>
        <v>21.751172100542746</v>
      </c>
      <c r="R17" s="16">
        <v>16848.400000000001</v>
      </c>
      <c r="S17" s="27">
        <v>43100</v>
      </c>
    </row>
    <row r="18" spans="1:19" s="8" customFormat="1" ht="15" customHeight="1" x14ac:dyDescent="0.25">
      <c r="A18" s="32">
        <v>80</v>
      </c>
      <c r="B18" s="5" t="s">
        <v>37</v>
      </c>
      <c r="C18" s="23">
        <v>1971</v>
      </c>
      <c r="D18" s="15">
        <v>0</v>
      </c>
      <c r="E18" s="24" t="s">
        <v>30</v>
      </c>
      <c r="F18" s="15">
        <v>5</v>
      </c>
      <c r="G18" s="15">
        <v>5</v>
      </c>
      <c r="H18" s="15">
        <v>4065</v>
      </c>
      <c r="I18" s="15">
        <v>3195.6</v>
      </c>
      <c r="J18" s="15">
        <v>2659.8</v>
      </c>
      <c r="K18" s="15">
        <v>173</v>
      </c>
      <c r="L18" s="22">
        <v>94761.74</v>
      </c>
      <c r="M18" s="16">
        <v>0</v>
      </c>
      <c r="N18" s="16">
        <v>0</v>
      </c>
      <c r="O18" s="16">
        <v>0</v>
      </c>
      <c r="P18" s="16">
        <f t="shared" si="0"/>
        <v>94761.74</v>
      </c>
      <c r="Q18" s="16">
        <f t="shared" si="1"/>
        <v>29.653817749405434</v>
      </c>
      <c r="R18" s="16">
        <v>16848.400000000001</v>
      </c>
      <c r="S18" s="27">
        <v>43100</v>
      </c>
    </row>
    <row r="19" spans="1:19" s="8" customFormat="1" ht="15" customHeight="1" x14ac:dyDescent="0.25">
      <c r="A19" s="32">
        <v>81</v>
      </c>
      <c r="B19" s="5" t="s">
        <v>38</v>
      </c>
      <c r="C19" s="23">
        <v>1972</v>
      </c>
      <c r="D19" s="15">
        <v>0</v>
      </c>
      <c r="E19" s="24" t="s">
        <v>30</v>
      </c>
      <c r="F19" s="15">
        <v>5</v>
      </c>
      <c r="G19" s="15">
        <v>5</v>
      </c>
      <c r="H19" s="15">
        <v>4065</v>
      </c>
      <c r="I19" s="15">
        <v>3195.6</v>
      </c>
      <c r="J19" s="15">
        <v>2659.8</v>
      </c>
      <c r="K19" s="15">
        <v>173</v>
      </c>
      <c r="L19" s="22">
        <v>427657.75</v>
      </c>
      <c r="M19" s="16">
        <v>0</v>
      </c>
      <c r="N19" s="16">
        <v>0</v>
      </c>
      <c r="O19" s="16">
        <v>0</v>
      </c>
      <c r="P19" s="16">
        <f t="shared" si="0"/>
        <v>427657.75</v>
      </c>
      <c r="Q19" s="16">
        <f t="shared" si="1"/>
        <v>133.82705908123671</v>
      </c>
      <c r="R19" s="16">
        <v>16848.400000000001</v>
      </c>
      <c r="S19" s="27">
        <v>43100</v>
      </c>
    </row>
    <row r="20" spans="1:19" s="8" customFormat="1" ht="15" customHeight="1" x14ac:dyDescent="0.25">
      <c r="A20" s="32">
        <v>82</v>
      </c>
      <c r="B20" s="5" t="s">
        <v>39</v>
      </c>
      <c r="C20" s="23">
        <v>1970</v>
      </c>
      <c r="D20" s="15">
        <v>0</v>
      </c>
      <c r="E20" s="24" t="s">
        <v>27</v>
      </c>
      <c r="F20" s="15">
        <v>5</v>
      </c>
      <c r="G20" s="15">
        <v>6</v>
      </c>
      <c r="H20" s="16">
        <v>4886.3</v>
      </c>
      <c r="I20" s="16">
        <v>4886.3</v>
      </c>
      <c r="J20" s="16">
        <v>4638.1000000000004</v>
      </c>
      <c r="K20" s="15">
        <v>222</v>
      </c>
      <c r="L20" s="22">
        <v>7410252.3799999999</v>
      </c>
      <c r="M20" s="16">
        <v>0</v>
      </c>
      <c r="N20" s="16">
        <v>0</v>
      </c>
      <c r="O20" s="16">
        <v>0</v>
      </c>
      <c r="P20" s="16">
        <f t="shared" si="0"/>
        <v>7410252.3799999999</v>
      </c>
      <c r="Q20" s="16">
        <f t="shared" si="1"/>
        <v>1516.5365163825388</v>
      </c>
      <c r="R20" s="16">
        <v>26754.720000000001</v>
      </c>
      <c r="S20" s="27">
        <v>43100</v>
      </c>
    </row>
    <row r="21" spans="1:19" s="8" customFormat="1" ht="15" customHeight="1" x14ac:dyDescent="0.25">
      <c r="A21" s="32">
        <v>83</v>
      </c>
      <c r="B21" s="5" t="s">
        <v>40</v>
      </c>
      <c r="C21" s="23">
        <v>1977</v>
      </c>
      <c r="D21" s="15">
        <v>0</v>
      </c>
      <c r="E21" s="24" t="s">
        <v>27</v>
      </c>
      <c r="F21" s="15">
        <v>9</v>
      </c>
      <c r="G21" s="15">
        <v>2</v>
      </c>
      <c r="H21" s="25">
        <v>4025.5</v>
      </c>
      <c r="I21" s="25">
        <v>3846.5</v>
      </c>
      <c r="J21" s="15">
        <v>3846.5</v>
      </c>
      <c r="K21" s="26">
        <v>212</v>
      </c>
      <c r="L21" s="16">
        <v>3573992.05</v>
      </c>
      <c r="M21" s="16">
        <v>0</v>
      </c>
      <c r="N21" s="16">
        <f>ROUND(L21*10%,2)</f>
        <v>357399.21</v>
      </c>
      <c r="O21" s="16">
        <f>ROUND(N21*0.45,2)</f>
        <v>160829.64000000001</v>
      </c>
      <c r="P21" s="16">
        <f t="shared" si="0"/>
        <v>3055763.1999999997</v>
      </c>
      <c r="Q21" s="16">
        <f t="shared" si="1"/>
        <v>929.15430911217982</v>
      </c>
      <c r="R21" s="16">
        <v>27786.46</v>
      </c>
      <c r="S21" s="27">
        <v>43100</v>
      </c>
    </row>
    <row r="22" spans="1:19" s="8" customFormat="1" ht="15" customHeight="1" x14ac:dyDescent="0.25">
      <c r="A22" s="32">
        <v>84</v>
      </c>
      <c r="B22" s="5" t="s">
        <v>144</v>
      </c>
      <c r="C22" s="23">
        <v>1972</v>
      </c>
      <c r="D22" s="15">
        <v>0</v>
      </c>
      <c r="E22" s="24" t="s">
        <v>30</v>
      </c>
      <c r="F22" s="15">
        <v>5</v>
      </c>
      <c r="G22" s="15">
        <v>6</v>
      </c>
      <c r="H22" s="25">
        <v>4640.5</v>
      </c>
      <c r="I22" s="25">
        <v>4640.5</v>
      </c>
      <c r="J22" s="15">
        <v>4134.3999999999996</v>
      </c>
      <c r="K22" s="26">
        <v>285</v>
      </c>
      <c r="L22" s="16">
        <v>1424360.95</v>
      </c>
      <c r="M22" s="16">
        <v>0</v>
      </c>
      <c r="N22" s="16">
        <v>0</v>
      </c>
      <c r="O22" s="16">
        <v>0</v>
      </c>
      <c r="P22" s="16">
        <f t="shared" si="0"/>
        <v>1424360.95</v>
      </c>
      <c r="Q22" s="16">
        <f t="shared" si="1"/>
        <v>306.94126710483783</v>
      </c>
      <c r="R22" s="16">
        <v>16848.400000000001</v>
      </c>
      <c r="S22" s="27">
        <v>43100</v>
      </c>
    </row>
    <row r="23" spans="1:19" s="8" customFormat="1" ht="15" customHeight="1" x14ac:dyDescent="0.25">
      <c r="A23" s="32">
        <v>85</v>
      </c>
      <c r="B23" s="5" t="s">
        <v>41</v>
      </c>
      <c r="C23" s="23">
        <v>1972</v>
      </c>
      <c r="D23" s="15">
        <v>0</v>
      </c>
      <c r="E23" s="24" t="s">
        <v>30</v>
      </c>
      <c r="F23" s="15">
        <v>5</v>
      </c>
      <c r="G23" s="15">
        <v>8</v>
      </c>
      <c r="H23" s="15">
        <v>6064.9</v>
      </c>
      <c r="I23" s="15">
        <v>5893.3</v>
      </c>
      <c r="J23" s="15">
        <v>5136.1000000000004</v>
      </c>
      <c r="K23" s="15">
        <v>357</v>
      </c>
      <c r="L23" s="16">
        <v>1468052.62</v>
      </c>
      <c r="M23" s="16">
        <v>0</v>
      </c>
      <c r="N23" s="16">
        <v>0</v>
      </c>
      <c r="O23" s="16">
        <v>0</v>
      </c>
      <c r="P23" s="16">
        <f t="shared" si="0"/>
        <v>1468052.62</v>
      </c>
      <c r="Q23" s="16">
        <f t="shared" si="1"/>
        <v>249.10536032443625</v>
      </c>
      <c r="R23" s="16">
        <v>16848.400000000001</v>
      </c>
      <c r="S23" s="27">
        <v>43100</v>
      </c>
    </row>
    <row r="24" spans="1:19" s="8" customFormat="1" ht="15" customHeight="1" x14ac:dyDescent="0.25">
      <c r="A24" s="32">
        <v>86</v>
      </c>
      <c r="B24" s="5" t="s">
        <v>149</v>
      </c>
      <c r="C24" s="23">
        <v>1972</v>
      </c>
      <c r="D24" s="15">
        <v>0</v>
      </c>
      <c r="E24" s="24" t="s">
        <v>30</v>
      </c>
      <c r="F24" s="15">
        <v>5</v>
      </c>
      <c r="G24" s="15">
        <v>4</v>
      </c>
      <c r="H24" s="15">
        <v>3476.4</v>
      </c>
      <c r="I24" s="15">
        <v>2802.9</v>
      </c>
      <c r="J24" s="15">
        <v>2561</v>
      </c>
      <c r="K24" s="15">
        <v>161</v>
      </c>
      <c r="L24" s="16">
        <v>1004562.49</v>
      </c>
      <c r="M24" s="16">
        <v>0</v>
      </c>
      <c r="N24" s="16">
        <v>0</v>
      </c>
      <c r="O24" s="16">
        <v>0</v>
      </c>
      <c r="P24" s="16">
        <f t="shared" si="0"/>
        <v>1004562.49</v>
      </c>
      <c r="Q24" s="16">
        <f t="shared" si="1"/>
        <v>358.40111670056012</v>
      </c>
      <c r="R24" s="16">
        <v>16848.400000000001</v>
      </c>
      <c r="S24" s="27">
        <v>43100</v>
      </c>
    </row>
    <row r="25" spans="1:19" s="8" customFormat="1" ht="15" customHeight="1" x14ac:dyDescent="0.25">
      <c r="A25" s="32">
        <v>87</v>
      </c>
      <c r="B25" s="5" t="s">
        <v>42</v>
      </c>
      <c r="C25" s="23">
        <v>1971</v>
      </c>
      <c r="D25" s="15">
        <v>0</v>
      </c>
      <c r="E25" s="24" t="s">
        <v>30</v>
      </c>
      <c r="F25" s="15">
        <v>5</v>
      </c>
      <c r="G25" s="15">
        <v>3</v>
      </c>
      <c r="H25" s="16">
        <v>2548.1</v>
      </c>
      <c r="I25" s="16">
        <v>2291.3000000000002</v>
      </c>
      <c r="J25" s="16">
        <v>2032.3</v>
      </c>
      <c r="K25" s="15">
        <v>142</v>
      </c>
      <c r="L25" s="16">
        <v>852717.43</v>
      </c>
      <c r="M25" s="16">
        <v>0</v>
      </c>
      <c r="N25" s="16">
        <v>0</v>
      </c>
      <c r="O25" s="16">
        <v>0</v>
      </c>
      <c r="P25" s="16">
        <f t="shared" si="0"/>
        <v>852717.43</v>
      </c>
      <c r="Q25" s="16">
        <f t="shared" si="1"/>
        <v>372.15442325317503</v>
      </c>
      <c r="R25" s="16">
        <v>16848.400000000001</v>
      </c>
      <c r="S25" s="27">
        <v>43100</v>
      </c>
    </row>
    <row r="26" spans="1:19" s="8" customFormat="1" ht="15" customHeight="1" x14ac:dyDescent="0.25">
      <c r="A26" s="32">
        <v>88</v>
      </c>
      <c r="B26" s="5" t="s">
        <v>43</v>
      </c>
      <c r="C26" s="35">
        <v>1968</v>
      </c>
      <c r="D26" s="15">
        <v>0</v>
      </c>
      <c r="E26" s="24" t="s">
        <v>30</v>
      </c>
      <c r="F26" s="36">
        <v>5</v>
      </c>
      <c r="G26" s="36">
        <v>4</v>
      </c>
      <c r="H26" s="34">
        <v>3359.2</v>
      </c>
      <c r="I26" s="34">
        <v>2845.7</v>
      </c>
      <c r="J26" s="34">
        <v>2632.25</v>
      </c>
      <c r="K26" s="36">
        <v>169</v>
      </c>
      <c r="L26" s="16">
        <v>6900281.96</v>
      </c>
      <c r="M26" s="16">
        <v>0</v>
      </c>
      <c r="N26" s="16">
        <f>ROUND(L26*10%,2)</f>
        <v>690028.2</v>
      </c>
      <c r="O26" s="16">
        <f>ROUND(N26*0.45,2)</f>
        <v>310512.69</v>
      </c>
      <c r="P26" s="16">
        <f t="shared" si="0"/>
        <v>5899741.0700000003</v>
      </c>
      <c r="Q26" s="16">
        <f t="shared" si="1"/>
        <v>2424.8100502512566</v>
      </c>
      <c r="R26" s="16">
        <v>16848.400000000001</v>
      </c>
      <c r="S26" s="27">
        <v>43100</v>
      </c>
    </row>
    <row r="27" spans="1:19" s="8" customFormat="1" ht="15" customHeight="1" x14ac:dyDescent="0.25">
      <c r="A27" s="32">
        <v>89</v>
      </c>
      <c r="B27" s="5" t="s">
        <v>44</v>
      </c>
      <c r="C27" s="23">
        <v>1970</v>
      </c>
      <c r="D27" s="15">
        <v>0</v>
      </c>
      <c r="E27" s="24" t="s">
        <v>30</v>
      </c>
      <c r="F27" s="15">
        <v>5</v>
      </c>
      <c r="G27" s="15">
        <v>4</v>
      </c>
      <c r="H27" s="16">
        <v>3227.1</v>
      </c>
      <c r="I27" s="16">
        <v>3109.7</v>
      </c>
      <c r="J27" s="16">
        <v>2703.9</v>
      </c>
      <c r="K27" s="15">
        <v>202</v>
      </c>
      <c r="L27" s="16">
        <v>804309.86</v>
      </c>
      <c r="M27" s="16">
        <v>0</v>
      </c>
      <c r="N27" s="16">
        <v>0</v>
      </c>
      <c r="O27" s="16">
        <v>0</v>
      </c>
      <c r="P27" s="16">
        <f t="shared" si="0"/>
        <v>804309.86</v>
      </c>
      <c r="Q27" s="16">
        <f t="shared" si="1"/>
        <v>258.64548348715311</v>
      </c>
      <c r="R27" s="16">
        <v>16848.400000000001</v>
      </c>
      <c r="S27" s="27">
        <v>43100</v>
      </c>
    </row>
    <row r="28" spans="1:19" s="8" customFormat="1" ht="15" customHeight="1" x14ac:dyDescent="0.25">
      <c r="A28" s="32">
        <v>90</v>
      </c>
      <c r="B28" s="5" t="s">
        <v>45</v>
      </c>
      <c r="C28" s="23">
        <v>1970</v>
      </c>
      <c r="D28" s="15">
        <v>0</v>
      </c>
      <c r="E28" s="24" t="s">
        <v>30</v>
      </c>
      <c r="F28" s="15">
        <v>5</v>
      </c>
      <c r="G28" s="15">
        <v>4</v>
      </c>
      <c r="H28" s="16">
        <v>3221.3</v>
      </c>
      <c r="I28" s="16">
        <v>3221.3</v>
      </c>
      <c r="J28" s="16">
        <v>2400</v>
      </c>
      <c r="K28" s="15">
        <v>206</v>
      </c>
      <c r="L28" s="16">
        <v>903823.77</v>
      </c>
      <c r="M28" s="16">
        <v>0</v>
      </c>
      <c r="N28" s="16">
        <v>0</v>
      </c>
      <c r="O28" s="16">
        <v>0</v>
      </c>
      <c r="P28" s="16">
        <f t="shared" si="0"/>
        <v>903823.77</v>
      </c>
      <c r="Q28" s="16">
        <f t="shared" si="1"/>
        <v>280.57733523732651</v>
      </c>
      <c r="R28" s="16">
        <v>16848.400000000001</v>
      </c>
      <c r="S28" s="27">
        <v>43100</v>
      </c>
    </row>
    <row r="29" spans="1:19" s="8" customFormat="1" ht="15" customHeight="1" x14ac:dyDescent="0.25">
      <c r="A29" s="32">
        <v>91</v>
      </c>
      <c r="B29" s="5" t="s">
        <v>46</v>
      </c>
      <c r="C29" s="23">
        <v>1970</v>
      </c>
      <c r="D29" s="15">
        <v>0</v>
      </c>
      <c r="E29" s="24" t="s">
        <v>30</v>
      </c>
      <c r="F29" s="15">
        <v>5</v>
      </c>
      <c r="G29" s="15">
        <v>5</v>
      </c>
      <c r="H29" s="16">
        <v>3236.7</v>
      </c>
      <c r="I29" s="16">
        <v>3236.7</v>
      </c>
      <c r="J29" s="16">
        <v>2415.4</v>
      </c>
      <c r="K29" s="15">
        <v>200</v>
      </c>
      <c r="L29" s="16">
        <v>63450.89</v>
      </c>
      <c r="M29" s="16">
        <v>0</v>
      </c>
      <c r="N29" s="16">
        <v>0</v>
      </c>
      <c r="O29" s="16">
        <v>0</v>
      </c>
      <c r="P29" s="16">
        <f t="shared" si="0"/>
        <v>63450.89</v>
      </c>
      <c r="Q29" s="16">
        <f t="shared" si="1"/>
        <v>19.603574628479624</v>
      </c>
      <c r="R29" s="16">
        <v>16848.400000000001</v>
      </c>
      <c r="S29" s="27">
        <v>43100</v>
      </c>
    </row>
    <row r="30" spans="1:19" s="8" customFormat="1" ht="15" customHeight="1" x14ac:dyDescent="0.25">
      <c r="A30" s="32">
        <v>92</v>
      </c>
      <c r="B30" s="5" t="s">
        <v>47</v>
      </c>
      <c r="C30" s="23">
        <v>1976</v>
      </c>
      <c r="D30" s="15">
        <v>0</v>
      </c>
      <c r="E30" s="24" t="s">
        <v>30</v>
      </c>
      <c r="F30" s="15">
        <v>5</v>
      </c>
      <c r="G30" s="15">
        <v>4</v>
      </c>
      <c r="H30" s="25">
        <v>3539.6</v>
      </c>
      <c r="I30" s="25">
        <v>3461</v>
      </c>
      <c r="J30" s="15">
        <v>3461</v>
      </c>
      <c r="K30" s="26">
        <v>130</v>
      </c>
      <c r="L30" s="16">
        <v>14703906.76</v>
      </c>
      <c r="M30" s="16">
        <v>0</v>
      </c>
      <c r="N30" s="16">
        <v>0</v>
      </c>
      <c r="O30" s="16">
        <f t="shared" ref="O30:O40" si="2">ROUND(N30*0.45,2)</f>
        <v>0</v>
      </c>
      <c r="P30" s="16">
        <f t="shared" si="0"/>
        <v>14703906.76</v>
      </c>
      <c r="Q30" s="16">
        <f t="shared" si="1"/>
        <v>4248.4561571800059</v>
      </c>
      <c r="R30" s="16">
        <v>16848.400000000001</v>
      </c>
      <c r="S30" s="27">
        <v>43100</v>
      </c>
    </row>
    <row r="31" spans="1:19" s="8" customFormat="1" ht="15" customHeight="1" x14ac:dyDescent="0.25">
      <c r="A31" s="32">
        <v>93</v>
      </c>
      <c r="B31" s="5" t="s">
        <v>48</v>
      </c>
      <c r="C31" s="23">
        <v>1974</v>
      </c>
      <c r="D31" s="15">
        <v>0</v>
      </c>
      <c r="E31" s="24" t="s">
        <v>30</v>
      </c>
      <c r="F31" s="15">
        <v>5</v>
      </c>
      <c r="G31" s="15">
        <v>4</v>
      </c>
      <c r="H31" s="25">
        <v>3176.9</v>
      </c>
      <c r="I31" s="25">
        <v>2878.1</v>
      </c>
      <c r="J31" s="16">
        <v>2878.1</v>
      </c>
      <c r="K31" s="26">
        <v>159</v>
      </c>
      <c r="L31" s="16">
        <v>13896723.859999999</v>
      </c>
      <c r="M31" s="16">
        <v>0</v>
      </c>
      <c r="N31" s="16">
        <v>0</v>
      </c>
      <c r="O31" s="16">
        <f t="shared" si="2"/>
        <v>0</v>
      </c>
      <c r="P31" s="16">
        <f t="shared" si="0"/>
        <v>13896723.859999999</v>
      </c>
      <c r="Q31" s="16">
        <f t="shared" si="1"/>
        <v>4828.4367673117686</v>
      </c>
      <c r="R31" s="16">
        <v>16848.400000000001</v>
      </c>
      <c r="S31" s="27">
        <v>43100</v>
      </c>
    </row>
    <row r="32" spans="1:19" s="8" customFormat="1" ht="15" customHeight="1" x14ac:dyDescent="0.25">
      <c r="A32" s="32">
        <v>94</v>
      </c>
      <c r="B32" s="5" t="s">
        <v>49</v>
      </c>
      <c r="C32" s="23">
        <v>1974</v>
      </c>
      <c r="D32" s="15">
        <v>0</v>
      </c>
      <c r="E32" s="24" t="s">
        <v>30</v>
      </c>
      <c r="F32" s="15">
        <v>5</v>
      </c>
      <c r="G32" s="15">
        <v>6</v>
      </c>
      <c r="H32" s="25">
        <v>3825.9</v>
      </c>
      <c r="I32" s="25">
        <v>3825.9</v>
      </c>
      <c r="J32" s="16">
        <v>3825.9</v>
      </c>
      <c r="K32" s="26">
        <v>269</v>
      </c>
      <c r="L32" s="16">
        <v>12001437.470000001</v>
      </c>
      <c r="M32" s="16">
        <v>0</v>
      </c>
      <c r="N32" s="16">
        <v>0</v>
      </c>
      <c r="O32" s="16">
        <f t="shared" si="2"/>
        <v>0</v>
      </c>
      <c r="P32" s="16">
        <f t="shared" si="0"/>
        <v>12001437.470000001</v>
      </c>
      <c r="Q32" s="16">
        <f t="shared" si="1"/>
        <v>3136.8926187302336</v>
      </c>
      <c r="R32" s="16">
        <v>16848.400000000001</v>
      </c>
      <c r="S32" s="27">
        <v>43100</v>
      </c>
    </row>
    <row r="33" spans="1:19" s="8" customFormat="1" ht="15" customHeight="1" x14ac:dyDescent="0.25">
      <c r="A33" s="32">
        <v>95</v>
      </c>
      <c r="B33" s="5" t="s">
        <v>50</v>
      </c>
      <c r="C33" s="23">
        <v>1974</v>
      </c>
      <c r="D33" s="15">
        <v>0</v>
      </c>
      <c r="E33" s="24" t="s">
        <v>30</v>
      </c>
      <c r="F33" s="15">
        <v>5</v>
      </c>
      <c r="G33" s="15">
        <v>6</v>
      </c>
      <c r="H33" s="25">
        <v>5075.8999999999996</v>
      </c>
      <c r="I33" s="25">
        <v>4920</v>
      </c>
      <c r="J33" s="16">
        <v>4920</v>
      </c>
      <c r="K33" s="26">
        <v>204</v>
      </c>
      <c r="L33" s="16">
        <v>24055106.469999999</v>
      </c>
      <c r="M33" s="16">
        <v>0</v>
      </c>
      <c r="N33" s="16">
        <f>ROUND(L33*10%,2)</f>
        <v>2405510.65</v>
      </c>
      <c r="O33" s="16">
        <f t="shared" si="2"/>
        <v>1082479.79</v>
      </c>
      <c r="P33" s="16">
        <f t="shared" si="0"/>
        <v>20567116.029999997</v>
      </c>
      <c r="Q33" s="16">
        <f t="shared" si="1"/>
        <v>4889.2492825203253</v>
      </c>
      <c r="R33" s="16">
        <v>16848.400000000001</v>
      </c>
      <c r="S33" s="27">
        <v>43100</v>
      </c>
    </row>
    <row r="34" spans="1:19" s="8" customFormat="1" ht="15" customHeight="1" x14ac:dyDescent="0.25">
      <c r="A34" s="32">
        <v>96</v>
      </c>
      <c r="B34" s="5" t="s">
        <v>51</v>
      </c>
      <c r="C34" s="23">
        <v>1975</v>
      </c>
      <c r="D34" s="15">
        <v>0</v>
      </c>
      <c r="E34" s="24" t="s">
        <v>30</v>
      </c>
      <c r="F34" s="15">
        <v>5</v>
      </c>
      <c r="G34" s="15">
        <v>6</v>
      </c>
      <c r="H34" s="25">
        <v>3865.6</v>
      </c>
      <c r="I34" s="25">
        <v>2857.4</v>
      </c>
      <c r="J34" s="16">
        <v>2857.4</v>
      </c>
      <c r="K34" s="26">
        <v>214</v>
      </c>
      <c r="L34" s="16">
        <v>10999578.220000001</v>
      </c>
      <c r="M34" s="16">
        <v>0</v>
      </c>
      <c r="N34" s="16">
        <v>0</v>
      </c>
      <c r="O34" s="16">
        <f t="shared" si="2"/>
        <v>0</v>
      </c>
      <c r="P34" s="16">
        <f t="shared" si="0"/>
        <v>10999578.220000001</v>
      </c>
      <c r="Q34" s="16">
        <f t="shared" si="1"/>
        <v>3849.5059214670682</v>
      </c>
      <c r="R34" s="16">
        <v>16848.400000000001</v>
      </c>
      <c r="S34" s="27">
        <v>43100</v>
      </c>
    </row>
    <row r="35" spans="1:19" s="8" customFormat="1" ht="15" customHeight="1" x14ac:dyDescent="0.25">
      <c r="A35" s="32">
        <v>97</v>
      </c>
      <c r="B35" s="5" t="s">
        <v>52</v>
      </c>
      <c r="C35" s="23">
        <v>1975</v>
      </c>
      <c r="D35" s="15">
        <v>0</v>
      </c>
      <c r="E35" s="24" t="s">
        <v>30</v>
      </c>
      <c r="F35" s="15">
        <v>5</v>
      </c>
      <c r="G35" s="15">
        <v>4</v>
      </c>
      <c r="H35" s="25">
        <v>3514.8</v>
      </c>
      <c r="I35" s="25">
        <v>3514.8</v>
      </c>
      <c r="J35" s="15">
        <v>3514.8</v>
      </c>
      <c r="K35" s="26">
        <v>147</v>
      </c>
      <c r="L35" s="16">
        <v>9647671.7300000004</v>
      </c>
      <c r="M35" s="16">
        <v>0</v>
      </c>
      <c r="N35" s="16">
        <v>0</v>
      </c>
      <c r="O35" s="16">
        <f t="shared" si="2"/>
        <v>0</v>
      </c>
      <c r="P35" s="16">
        <f t="shared" si="0"/>
        <v>9647671.7300000004</v>
      </c>
      <c r="Q35" s="16">
        <f t="shared" si="1"/>
        <v>2744.8707550927506</v>
      </c>
      <c r="R35" s="16">
        <v>16848.400000000001</v>
      </c>
      <c r="S35" s="27">
        <v>43100</v>
      </c>
    </row>
    <row r="36" spans="1:19" s="8" customFormat="1" ht="15" customHeight="1" x14ac:dyDescent="0.25">
      <c r="A36" s="32">
        <v>98</v>
      </c>
      <c r="B36" s="5" t="s">
        <v>152</v>
      </c>
      <c r="C36" s="23">
        <v>1975</v>
      </c>
      <c r="D36" s="15">
        <v>0</v>
      </c>
      <c r="E36" s="24" t="s">
        <v>30</v>
      </c>
      <c r="F36" s="15">
        <v>5</v>
      </c>
      <c r="G36" s="15">
        <v>4</v>
      </c>
      <c r="H36" s="25">
        <v>3234.8</v>
      </c>
      <c r="I36" s="25">
        <v>3234.8</v>
      </c>
      <c r="J36" s="25">
        <v>3234.8</v>
      </c>
      <c r="K36" s="26">
        <v>164</v>
      </c>
      <c r="L36" s="16">
        <v>382071.75</v>
      </c>
      <c r="M36" s="16">
        <v>0</v>
      </c>
      <c r="N36" s="16">
        <v>0</v>
      </c>
      <c r="O36" s="16">
        <f t="shared" si="2"/>
        <v>0</v>
      </c>
      <c r="P36" s="16">
        <f t="shared" si="0"/>
        <v>382071.75</v>
      </c>
      <c r="Q36" s="16">
        <f t="shared" si="1"/>
        <v>118.11294361320637</v>
      </c>
      <c r="R36" s="16">
        <v>16848.400000000001</v>
      </c>
      <c r="S36" s="27">
        <v>43100</v>
      </c>
    </row>
    <row r="37" spans="1:19" s="8" customFormat="1" ht="15" customHeight="1" x14ac:dyDescent="0.25">
      <c r="A37" s="32">
        <v>99</v>
      </c>
      <c r="B37" s="5" t="s">
        <v>53</v>
      </c>
      <c r="C37" s="23">
        <v>1975</v>
      </c>
      <c r="D37" s="15">
        <v>0</v>
      </c>
      <c r="E37" s="24" t="s">
        <v>27</v>
      </c>
      <c r="F37" s="15">
        <v>5</v>
      </c>
      <c r="G37" s="15">
        <v>3</v>
      </c>
      <c r="H37" s="25">
        <v>2400</v>
      </c>
      <c r="I37" s="25">
        <v>2400</v>
      </c>
      <c r="J37" s="16">
        <v>2239.1999999999998</v>
      </c>
      <c r="K37" s="26">
        <v>120</v>
      </c>
      <c r="L37" s="16">
        <v>9081755.6199999992</v>
      </c>
      <c r="M37" s="16">
        <v>0</v>
      </c>
      <c r="N37" s="16">
        <f>ROUND(L37*10%,2)</f>
        <v>908175.56</v>
      </c>
      <c r="O37" s="16">
        <f t="shared" si="2"/>
        <v>408679</v>
      </c>
      <c r="P37" s="16">
        <f t="shared" si="0"/>
        <v>7764901.0599999987</v>
      </c>
      <c r="Q37" s="16">
        <f t="shared" si="1"/>
        <v>3784.0648416666663</v>
      </c>
      <c r="R37" s="16">
        <v>26754.720000000001</v>
      </c>
      <c r="S37" s="27">
        <v>43100</v>
      </c>
    </row>
    <row r="38" spans="1:19" s="8" customFormat="1" ht="15" customHeight="1" x14ac:dyDescent="0.25">
      <c r="A38" s="32">
        <v>100</v>
      </c>
      <c r="B38" s="5" t="s">
        <v>54</v>
      </c>
      <c r="C38" s="23">
        <v>1973</v>
      </c>
      <c r="D38" s="15">
        <v>0</v>
      </c>
      <c r="E38" s="24" t="s">
        <v>30</v>
      </c>
      <c r="F38" s="15">
        <v>5</v>
      </c>
      <c r="G38" s="15">
        <v>6</v>
      </c>
      <c r="H38" s="25">
        <v>4740.2</v>
      </c>
      <c r="I38" s="25">
        <v>4740.2</v>
      </c>
      <c r="J38" s="16">
        <v>4674.2</v>
      </c>
      <c r="K38" s="26">
        <v>286</v>
      </c>
      <c r="L38" s="16">
        <v>8505269.1799999997</v>
      </c>
      <c r="M38" s="16">
        <v>0</v>
      </c>
      <c r="N38" s="16">
        <v>0</v>
      </c>
      <c r="O38" s="16">
        <f t="shared" si="2"/>
        <v>0</v>
      </c>
      <c r="P38" s="16">
        <f t="shared" si="0"/>
        <v>8505269.1799999997</v>
      </c>
      <c r="Q38" s="16">
        <f t="shared" si="1"/>
        <v>1794.2848782751782</v>
      </c>
      <c r="R38" s="16">
        <v>16848.400000000001</v>
      </c>
      <c r="S38" s="27">
        <v>43100</v>
      </c>
    </row>
    <row r="39" spans="1:19" s="8" customFormat="1" ht="15" customHeight="1" x14ac:dyDescent="0.25">
      <c r="A39" s="32">
        <v>101</v>
      </c>
      <c r="B39" s="5" t="s">
        <v>55</v>
      </c>
      <c r="C39" s="23">
        <v>1973</v>
      </c>
      <c r="D39" s="15">
        <v>0</v>
      </c>
      <c r="E39" s="24" t="s">
        <v>30</v>
      </c>
      <c r="F39" s="15">
        <v>5</v>
      </c>
      <c r="G39" s="15">
        <v>4</v>
      </c>
      <c r="H39" s="25">
        <v>3526.9</v>
      </c>
      <c r="I39" s="25">
        <v>3526.9</v>
      </c>
      <c r="J39" s="16">
        <v>3526.9</v>
      </c>
      <c r="K39" s="26">
        <v>213</v>
      </c>
      <c r="L39" s="16">
        <v>13731665.42</v>
      </c>
      <c r="M39" s="16">
        <v>0</v>
      </c>
      <c r="N39" s="16">
        <v>0</v>
      </c>
      <c r="O39" s="16">
        <f t="shared" si="2"/>
        <v>0</v>
      </c>
      <c r="P39" s="16">
        <f t="shared" si="0"/>
        <v>13731665.42</v>
      </c>
      <c r="Q39" s="16">
        <f t="shared" si="1"/>
        <v>3893.4093453174173</v>
      </c>
      <c r="R39" s="16">
        <v>16848.400000000001</v>
      </c>
      <c r="S39" s="27">
        <v>43100</v>
      </c>
    </row>
    <row r="40" spans="1:19" s="8" customFormat="1" ht="15" customHeight="1" x14ac:dyDescent="0.25">
      <c r="A40" s="32">
        <v>102</v>
      </c>
      <c r="B40" s="5" t="s">
        <v>56</v>
      </c>
      <c r="C40" s="23">
        <v>1973</v>
      </c>
      <c r="D40" s="15">
        <v>0</v>
      </c>
      <c r="E40" s="24" t="s">
        <v>30</v>
      </c>
      <c r="F40" s="15">
        <v>5</v>
      </c>
      <c r="G40" s="15">
        <v>4</v>
      </c>
      <c r="H40" s="25">
        <v>3567.1</v>
      </c>
      <c r="I40" s="25">
        <v>3567.1</v>
      </c>
      <c r="J40" s="16">
        <v>3567.1</v>
      </c>
      <c r="K40" s="26">
        <v>232</v>
      </c>
      <c r="L40" s="16">
        <v>13827126.189999999</v>
      </c>
      <c r="M40" s="16">
        <v>0</v>
      </c>
      <c r="N40" s="16">
        <v>0</v>
      </c>
      <c r="O40" s="16">
        <f t="shared" si="2"/>
        <v>0</v>
      </c>
      <c r="P40" s="16">
        <f t="shared" si="0"/>
        <v>13827126.189999999</v>
      </c>
      <c r="Q40" s="16">
        <f t="shared" si="1"/>
        <v>3876.2934008017719</v>
      </c>
      <c r="R40" s="16">
        <v>16848.400000000001</v>
      </c>
      <c r="S40" s="27">
        <v>43100</v>
      </c>
    </row>
    <row r="41" spans="1:19" s="8" customFormat="1" ht="15" customHeight="1" x14ac:dyDescent="0.25">
      <c r="A41" s="32">
        <v>103</v>
      </c>
      <c r="B41" s="5" t="s">
        <v>57</v>
      </c>
      <c r="C41" s="23">
        <v>2002</v>
      </c>
      <c r="D41" s="15">
        <v>0</v>
      </c>
      <c r="E41" s="24" t="s">
        <v>27</v>
      </c>
      <c r="F41" s="15">
        <v>7</v>
      </c>
      <c r="G41" s="15">
        <v>1</v>
      </c>
      <c r="H41" s="25">
        <v>2180.1</v>
      </c>
      <c r="I41" s="25">
        <v>2180.1</v>
      </c>
      <c r="J41" s="15">
        <v>1655.3</v>
      </c>
      <c r="K41" s="26">
        <v>76</v>
      </c>
      <c r="L41" s="16">
        <v>272600.06</v>
      </c>
      <c r="M41" s="16">
        <v>0</v>
      </c>
      <c r="N41" s="16">
        <v>0</v>
      </c>
      <c r="O41" s="16">
        <v>0</v>
      </c>
      <c r="P41" s="16">
        <f t="shared" si="0"/>
        <v>272600.06</v>
      </c>
      <c r="Q41" s="16">
        <f t="shared" si="1"/>
        <v>125.04016329526169</v>
      </c>
      <c r="R41" s="16">
        <v>27786.46</v>
      </c>
      <c r="S41" s="27">
        <v>43100</v>
      </c>
    </row>
    <row r="42" spans="1:19" s="8" customFormat="1" ht="15" customHeight="1" x14ac:dyDescent="0.25">
      <c r="A42" s="32">
        <v>104</v>
      </c>
      <c r="B42" s="5" t="s">
        <v>151</v>
      </c>
      <c r="C42" s="23">
        <v>1992</v>
      </c>
      <c r="D42" s="15">
        <v>0</v>
      </c>
      <c r="E42" s="24" t="s">
        <v>27</v>
      </c>
      <c r="F42" s="15">
        <v>9</v>
      </c>
      <c r="G42" s="15">
        <v>1</v>
      </c>
      <c r="H42" s="25">
        <v>2655.8</v>
      </c>
      <c r="I42" s="25">
        <v>2572.1999999999998</v>
      </c>
      <c r="J42" s="25">
        <v>2572.1999999999998</v>
      </c>
      <c r="K42" s="26">
        <v>98</v>
      </c>
      <c r="L42" s="16">
        <v>2000000</v>
      </c>
      <c r="M42" s="16">
        <v>0</v>
      </c>
      <c r="N42" s="16">
        <v>0</v>
      </c>
      <c r="O42" s="16">
        <v>0</v>
      </c>
      <c r="P42" s="16">
        <f t="shared" si="0"/>
        <v>2000000</v>
      </c>
      <c r="Q42" s="16">
        <f t="shared" si="1"/>
        <v>777.54451442345078</v>
      </c>
      <c r="R42" s="16">
        <v>27786.46</v>
      </c>
      <c r="S42" s="27">
        <v>43100</v>
      </c>
    </row>
    <row r="43" spans="1:19" s="8" customFormat="1" ht="15" customHeight="1" x14ac:dyDescent="0.25">
      <c r="A43" s="32">
        <v>105</v>
      </c>
      <c r="B43" s="5" t="s">
        <v>146</v>
      </c>
      <c r="C43" s="23">
        <v>1971</v>
      </c>
      <c r="D43" s="15">
        <v>0</v>
      </c>
      <c r="E43" s="24" t="s">
        <v>27</v>
      </c>
      <c r="F43" s="15">
        <v>3</v>
      </c>
      <c r="G43" s="15">
        <v>2</v>
      </c>
      <c r="H43" s="25">
        <v>1089</v>
      </c>
      <c r="I43" s="25">
        <v>1089</v>
      </c>
      <c r="J43" s="15">
        <v>956.5</v>
      </c>
      <c r="K43" s="26">
        <v>69</v>
      </c>
      <c r="L43" s="16">
        <v>273963.15999999997</v>
      </c>
      <c r="M43" s="16">
        <v>0</v>
      </c>
      <c r="N43" s="16">
        <v>0</v>
      </c>
      <c r="O43" s="16">
        <f>ROUND(N43*0.45,2)</f>
        <v>0</v>
      </c>
      <c r="P43" s="16">
        <f t="shared" si="0"/>
        <v>273963.15999999997</v>
      </c>
      <c r="Q43" s="16">
        <f t="shared" si="1"/>
        <v>251.57314967860421</v>
      </c>
      <c r="R43" s="16">
        <v>26754.720000000001</v>
      </c>
      <c r="S43" s="27">
        <v>43100</v>
      </c>
    </row>
    <row r="44" spans="1:19" s="8" customFormat="1" ht="15" customHeight="1" x14ac:dyDescent="0.25">
      <c r="A44" s="32">
        <v>106</v>
      </c>
      <c r="B44" s="5" t="s">
        <v>147</v>
      </c>
      <c r="C44" s="23">
        <v>1971</v>
      </c>
      <c r="D44" s="15">
        <v>0</v>
      </c>
      <c r="E44" s="24" t="s">
        <v>27</v>
      </c>
      <c r="F44" s="15">
        <v>3</v>
      </c>
      <c r="G44" s="15">
        <v>2</v>
      </c>
      <c r="H44" s="25">
        <v>1081.5</v>
      </c>
      <c r="I44" s="25">
        <v>1081.5</v>
      </c>
      <c r="J44" s="15">
        <v>1081.5</v>
      </c>
      <c r="K44" s="26">
        <v>50</v>
      </c>
      <c r="L44" s="16">
        <v>381634.45</v>
      </c>
      <c r="M44" s="16">
        <v>0</v>
      </c>
      <c r="N44" s="16">
        <v>0</v>
      </c>
      <c r="O44" s="16">
        <f>ROUND(N44*0.45,2)</f>
        <v>0</v>
      </c>
      <c r="P44" s="16">
        <f t="shared" si="0"/>
        <v>381634.45</v>
      </c>
      <c r="Q44" s="16">
        <f t="shared" si="1"/>
        <v>352.87512713823395</v>
      </c>
      <c r="R44" s="16">
        <v>26754.720000000001</v>
      </c>
      <c r="S44" s="27">
        <v>43100</v>
      </c>
    </row>
    <row r="45" spans="1:19" s="8" customFormat="1" ht="15" customHeight="1" x14ac:dyDescent="0.25">
      <c r="A45" s="32">
        <v>107</v>
      </c>
      <c r="B45" s="5" t="s">
        <v>58</v>
      </c>
      <c r="C45" s="23">
        <v>1975</v>
      </c>
      <c r="D45" s="15">
        <v>0</v>
      </c>
      <c r="E45" s="24" t="s">
        <v>27</v>
      </c>
      <c r="F45" s="15">
        <v>2</v>
      </c>
      <c r="G45" s="15">
        <v>2</v>
      </c>
      <c r="H45" s="25">
        <v>960.6</v>
      </c>
      <c r="I45" s="25">
        <v>960.6</v>
      </c>
      <c r="J45" s="16">
        <v>565.6</v>
      </c>
      <c r="K45" s="26">
        <v>38</v>
      </c>
      <c r="L45" s="16">
        <v>3211576.51</v>
      </c>
      <c r="M45" s="16">
        <v>0</v>
      </c>
      <c r="N45" s="16">
        <v>0</v>
      </c>
      <c r="O45" s="16">
        <f>ROUND(N45*0.45,2)</f>
        <v>0</v>
      </c>
      <c r="P45" s="16">
        <f t="shared" si="0"/>
        <v>3211576.51</v>
      </c>
      <c r="Q45" s="16">
        <f t="shared" si="1"/>
        <v>3343.3026337705596</v>
      </c>
      <c r="R45" s="16">
        <v>26754.720000000001</v>
      </c>
      <c r="S45" s="27">
        <v>43100</v>
      </c>
    </row>
    <row r="46" spans="1:19" s="8" customFormat="1" ht="15" customHeight="1" x14ac:dyDescent="0.25">
      <c r="A46" s="32">
        <v>108</v>
      </c>
      <c r="B46" s="5" t="s">
        <v>59</v>
      </c>
      <c r="C46" s="23">
        <v>1967</v>
      </c>
      <c r="D46" s="15">
        <v>0</v>
      </c>
      <c r="E46" s="24" t="s">
        <v>27</v>
      </c>
      <c r="F46" s="15">
        <v>2</v>
      </c>
      <c r="G46" s="15">
        <v>2</v>
      </c>
      <c r="H46" s="16">
        <v>920.9</v>
      </c>
      <c r="I46" s="16">
        <v>920.9</v>
      </c>
      <c r="J46" s="16">
        <v>797</v>
      </c>
      <c r="K46" s="15">
        <v>76</v>
      </c>
      <c r="L46" s="16">
        <v>1334034.6100000001</v>
      </c>
      <c r="M46" s="16">
        <v>0</v>
      </c>
      <c r="N46" s="16">
        <v>0</v>
      </c>
      <c r="O46" s="16">
        <v>0</v>
      </c>
      <c r="P46" s="16">
        <f t="shared" si="0"/>
        <v>1334034.6100000001</v>
      </c>
      <c r="Q46" s="16">
        <f t="shared" si="1"/>
        <v>1448.6204908241939</v>
      </c>
      <c r="R46" s="16">
        <v>26754.720000000001</v>
      </c>
      <c r="S46" s="27">
        <v>43100</v>
      </c>
    </row>
    <row r="47" spans="1:19" s="8" customFormat="1" ht="15" customHeight="1" x14ac:dyDescent="0.25">
      <c r="A47" s="32">
        <v>109</v>
      </c>
      <c r="B47" s="5" t="s">
        <v>60</v>
      </c>
      <c r="C47" s="23">
        <v>1976</v>
      </c>
      <c r="D47" s="15">
        <v>0</v>
      </c>
      <c r="E47" s="24" t="s">
        <v>30</v>
      </c>
      <c r="F47" s="15">
        <v>5</v>
      </c>
      <c r="G47" s="15">
        <v>6</v>
      </c>
      <c r="H47" s="25">
        <v>4752</v>
      </c>
      <c r="I47" s="25">
        <v>4752</v>
      </c>
      <c r="J47" s="37">
        <v>4752</v>
      </c>
      <c r="K47" s="26">
        <v>214</v>
      </c>
      <c r="L47" s="16">
        <v>17885463.420000002</v>
      </c>
      <c r="M47" s="16">
        <v>0</v>
      </c>
      <c r="N47" s="16">
        <v>0</v>
      </c>
      <c r="O47" s="16">
        <f t="shared" ref="O47:O55" si="3">ROUND(N47*0.45,2)</f>
        <v>0</v>
      </c>
      <c r="P47" s="16">
        <f t="shared" si="0"/>
        <v>17885463.420000002</v>
      </c>
      <c r="Q47" s="16">
        <f t="shared" si="1"/>
        <v>3763.7759722222227</v>
      </c>
      <c r="R47" s="16">
        <v>16848.400000000001</v>
      </c>
      <c r="S47" s="27">
        <v>43100</v>
      </c>
    </row>
    <row r="48" spans="1:19" s="8" customFormat="1" ht="15" customHeight="1" x14ac:dyDescent="0.25">
      <c r="A48" s="32">
        <v>110</v>
      </c>
      <c r="B48" s="5" t="s">
        <v>61</v>
      </c>
      <c r="C48" s="23">
        <v>1977</v>
      </c>
      <c r="D48" s="15">
        <v>0</v>
      </c>
      <c r="E48" s="24" t="s">
        <v>30</v>
      </c>
      <c r="F48" s="15">
        <v>5</v>
      </c>
      <c r="G48" s="15">
        <v>5</v>
      </c>
      <c r="H48" s="25">
        <v>3922.7</v>
      </c>
      <c r="I48" s="25">
        <v>3922.7</v>
      </c>
      <c r="J48" s="16">
        <v>3388.8</v>
      </c>
      <c r="K48" s="26">
        <v>110</v>
      </c>
      <c r="L48" s="16">
        <v>6673725.1600000001</v>
      </c>
      <c r="M48" s="16">
        <v>0</v>
      </c>
      <c r="N48" s="16">
        <v>0</v>
      </c>
      <c r="O48" s="16">
        <f t="shared" si="3"/>
        <v>0</v>
      </c>
      <c r="P48" s="16">
        <f t="shared" si="0"/>
        <v>6673725.1600000001</v>
      </c>
      <c r="Q48" s="16">
        <f t="shared" si="1"/>
        <v>1701.3090881280752</v>
      </c>
      <c r="R48" s="16">
        <v>16848.400000000001</v>
      </c>
      <c r="S48" s="27">
        <v>43100</v>
      </c>
    </row>
    <row r="49" spans="1:19" s="8" customFormat="1" ht="15" customHeight="1" x14ac:dyDescent="0.25">
      <c r="A49" s="32">
        <v>111</v>
      </c>
      <c r="B49" s="5" t="s">
        <v>62</v>
      </c>
      <c r="C49" s="23">
        <v>1977</v>
      </c>
      <c r="D49" s="15">
        <v>0</v>
      </c>
      <c r="E49" s="24" t="s">
        <v>30</v>
      </c>
      <c r="F49" s="15">
        <v>5</v>
      </c>
      <c r="G49" s="15">
        <v>8</v>
      </c>
      <c r="H49" s="25">
        <v>5434.3</v>
      </c>
      <c r="I49" s="25">
        <v>5434.3</v>
      </c>
      <c r="J49" s="15">
        <v>5010.6000000000004</v>
      </c>
      <c r="K49" s="26">
        <v>213</v>
      </c>
      <c r="L49" s="16">
        <v>196684.76</v>
      </c>
      <c r="M49" s="16">
        <v>0</v>
      </c>
      <c r="N49" s="16">
        <v>0</v>
      </c>
      <c r="O49" s="16">
        <f t="shared" si="3"/>
        <v>0</v>
      </c>
      <c r="P49" s="16">
        <f t="shared" si="0"/>
        <v>196684.76</v>
      </c>
      <c r="Q49" s="16">
        <f t="shared" si="1"/>
        <v>36.193209797029979</v>
      </c>
      <c r="R49" s="16">
        <v>16848.400000000001</v>
      </c>
      <c r="S49" s="27">
        <v>43100</v>
      </c>
    </row>
    <row r="50" spans="1:19" s="8" customFormat="1" ht="15" customHeight="1" x14ac:dyDescent="0.25">
      <c r="A50" s="32">
        <v>112</v>
      </c>
      <c r="B50" s="5" t="s">
        <v>63</v>
      </c>
      <c r="C50" s="23">
        <v>1977</v>
      </c>
      <c r="D50" s="15">
        <v>0</v>
      </c>
      <c r="E50" s="24" t="s">
        <v>30</v>
      </c>
      <c r="F50" s="15">
        <v>5</v>
      </c>
      <c r="G50" s="15">
        <v>6</v>
      </c>
      <c r="H50" s="25">
        <v>3846.7</v>
      </c>
      <c r="I50" s="25">
        <v>3846.7</v>
      </c>
      <c r="J50" s="15">
        <v>3847.9</v>
      </c>
      <c r="K50" s="26">
        <v>240</v>
      </c>
      <c r="L50" s="16">
        <v>1643274.58</v>
      </c>
      <c r="M50" s="16">
        <v>0</v>
      </c>
      <c r="N50" s="16">
        <v>0</v>
      </c>
      <c r="O50" s="16">
        <f t="shared" si="3"/>
        <v>0</v>
      </c>
      <c r="P50" s="16">
        <f t="shared" si="0"/>
        <v>1643274.58</v>
      </c>
      <c r="Q50" s="16">
        <f t="shared" si="1"/>
        <v>427.1907297163803</v>
      </c>
      <c r="R50" s="16">
        <v>16848.400000000001</v>
      </c>
      <c r="S50" s="27">
        <v>43100</v>
      </c>
    </row>
    <row r="51" spans="1:19" s="8" customFormat="1" ht="15" customHeight="1" x14ac:dyDescent="0.25">
      <c r="A51" s="32">
        <v>113</v>
      </c>
      <c r="B51" s="5" t="s">
        <v>64</v>
      </c>
      <c r="C51" s="23">
        <v>1976</v>
      </c>
      <c r="D51" s="15">
        <v>0</v>
      </c>
      <c r="E51" s="24" t="s">
        <v>27</v>
      </c>
      <c r="F51" s="15">
        <v>5</v>
      </c>
      <c r="G51" s="15">
        <v>6</v>
      </c>
      <c r="H51" s="25">
        <v>6341.3</v>
      </c>
      <c r="I51" s="25">
        <v>6225.1</v>
      </c>
      <c r="J51" s="15">
        <v>6341.3</v>
      </c>
      <c r="K51" s="26">
        <v>201</v>
      </c>
      <c r="L51" s="16">
        <v>11176873.18</v>
      </c>
      <c r="M51" s="16">
        <v>0</v>
      </c>
      <c r="N51" s="16">
        <v>0</v>
      </c>
      <c r="O51" s="16">
        <f t="shared" si="3"/>
        <v>0</v>
      </c>
      <c r="P51" s="16">
        <f t="shared" si="0"/>
        <v>11176873.18</v>
      </c>
      <c r="Q51" s="16">
        <f t="shared" si="1"/>
        <v>1795.4527927262211</v>
      </c>
      <c r="R51" s="16">
        <v>26754.720000000001</v>
      </c>
      <c r="S51" s="27">
        <v>43100</v>
      </c>
    </row>
    <row r="52" spans="1:19" s="8" customFormat="1" ht="15" customHeight="1" x14ac:dyDescent="0.25">
      <c r="A52" s="32">
        <v>114</v>
      </c>
      <c r="B52" s="5" t="s">
        <v>65</v>
      </c>
      <c r="C52" s="23">
        <v>1977</v>
      </c>
      <c r="D52" s="15">
        <v>0</v>
      </c>
      <c r="E52" s="24" t="s">
        <v>30</v>
      </c>
      <c r="F52" s="15">
        <v>5</v>
      </c>
      <c r="G52" s="15">
        <v>6</v>
      </c>
      <c r="H52" s="25">
        <v>3888.5</v>
      </c>
      <c r="I52" s="25">
        <v>3888.5</v>
      </c>
      <c r="J52" s="15">
        <v>3870.5</v>
      </c>
      <c r="K52" s="26">
        <v>213</v>
      </c>
      <c r="L52" s="16">
        <v>16305998.560000001</v>
      </c>
      <c r="M52" s="16">
        <v>0</v>
      </c>
      <c r="N52" s="16">
        <v>0</v>
      </c>
      <c r="O52" s="16">
        <f t="shared" si="3"/>
        <v>0</v>
      </c>
      <c r="P52" s="16">
        <f t="shared" si="0"/>
        <v>16305998.560000001</v>
      </c>
      <c r="Q52" s="16">
        <f t="shared" si="1"/>
        <v>4193.3903973254473</v>
      </c>
      <c r="R52" s="16">
        <v>16848.400000000001</v>
      </c>
      <c r="S52" s="27">
        <v>43100</v>
      </c>
    </row>
    <row r="53" spans="1:19" s="8" customFormat="1" ht="15" customHeight="1" x14ac:dyDescent="0.25">
      <c r="A53" s="32">
        <v>115</v>
      </c>
      <c r="B53" s="5" t="s">
        <v>66</v>
      </c>
      <c r="C53" s="23">
        <v>1976</v>
      </c>
      <c r="D53" s="15">
        <v>0</v>
      </c>
      <c r="E53" s="24" t="s">
        <v>30</v>
      </c>
      <c r="F53" s="15">
        <v>5</v>
      </c>
      <c r="G53" s="15">
        <v>8</v>
      </c>
      <c r="H53" s="25">
        <v>5184.8</v>
      </c>
      <c r="I53" s="25">
        <v>5184.8</v>
      </c>
      <c r="J53" s="15">
        <v>5054.3</v>
      </c>
      <c r="K53" s="26">
        <v>303</v>
      </c>
      <c r="L53" s="16">
        <v>2116126.66</v>
      </c>
      <c r="M53" s="16">
        <v>0</v>
      </c>
      <c r="N53" s="16">
        <v>0</v>
      </c>
      <c r="O53" s="16">
        <f t="shared" si="3"/>
        <v>0</v>
      </c>
      <c r="P53" s="16">
        <f t="shared" si="0"/>
        <v>2116126.66</v>
      </c>
      <c r="Q53" s="16">
        <f t="shared" si="1"/>
        <v>408.14046057707145</v>
      </c>
      <c r="R53" s="16">
        <v>16848.400000000001</v>
      </c>
      <c r="S53" s="27">
        <v>43100</v>
      </c>
    </row>
    <row r="54" spans="1:19" s="8" customFormat="1" ht="15" customHeight="1" x14ac:dyDescent="0.25">
      <c r="A54" s="32">
        <v>116</v>
      </c>
      <c r="B54" s="5" t="s">
        <v>67</v>
      </c>
      <c r="C54" s="23">
        <v>1976</v>
      </c>
      <c r="D54" s="15">
        <v>0</v>
      </c>
      <c r="E54" s="24" t="s">
        <v>30</v>
      </c>
      <c r="F54" s="15">
        <v>5</v>
      </c>
      <c r="G54" s="15">
        <v>6</v>
      </c>
      <c r="H54" s="25">
        <v>5332.2</v>
      </c>
      <c r="I54" s="25">
        <v>5332.2</v>
      </c>
      <c r="J54" s="15">
        <v>5211.7</v>
      </c>
      <c r="K54" s="26">
        <v>254</v>
      </c>
      <c r="L54" s="16">
        <v>2318124.9700000002</v>
      </c>
      <c r="M54" s="16">
        <v>0</v>
      </c>
      <c r="N54" s="16">
        <v>0</v>
      </c>
      <c r="O54" s="16">
        <f t="shared" si="3"/>
        <v>0</v>
      </c>
      <c r="P54" s="16">
        <f t="shared" si="0"/>
        <v>2318124.9700000002</v>
      </c>
      <c r="Q54" s="16">
        <f t="shared" si="1"/>
        <v>434.7408142980384</v>
      </c>
      <c r="R54" s="16">
        <v>16848.400000000001</v>
      </c>
      <c r="S54" s="27">
        <v>43100</v>
      </c>
    </row>
    <row r="55" spans="1:19" s="8" customFormat="1" ht="15" customHeight="1" x14ac:dyDescent="0.25">
      <c r="A55" s="32">
        <v>117</v>
      </c>
      <c r="B55" s="5" t="s">
        <v>68</v>
      </c>
      <c r="C55" s="23">
        <v>1978</v>
      </c>
      <c r="D55" s="15">
        <v>0</v>
      </c>
      <c r="E55" s="24" t="s">
        <v>30</v>
      </c>
      <c r="F55" s="15">
        <v>5</v>
      </c>
      <c r="G55" s="15">
        <v>8</v>
      </c>
      <c r="H55" s="25">
        <v>6184.8</v>
      </c>
      <c r="I55" s="25">
        <v>6184.8</v>
      </c>
      <c r="J55" s="15">
        <v>6184.8</v>
      </c>
      <c r="K55" s="26">
        <v>390</v>
      </c>
      <c r="L55" s="16">
        <v>241084.62</v>
      </c>
      <c r="M55" s="16">
        <v>0</v>
      </c>
      <c r="N55" s="16">
        <v>0</v>
      </c>
      <c r="O55" s="16">
        <f t="shared" si="3"/>
        <v>0</v>
      </c>
      <c r="P55" s="16">
        <f t="shared" si="0"/>
        <v>241084.62</v>
      </c>
      <c r="Q55" s="16">
        <f t="shared" si="1"/>
        <v>38.980180442374852</v>
      </c>
      <c r="R55" s="16">
        <v>16848.400000000001</v>
      </c>
      <c r="S55" s="27">
        <v>43100</v>
      </c>
    </row>
    <row r="56" spans="1:19" s="21" customFormat="1" ht="12.75" customHeight="1" x14ac:dyDescent="0.25">
      <c r="A56" s="20"/>
      <c r="B56" s="62" t="s">
        <v>125</v>
      </c>
      <c r="C56" s="63"/>
      <c r="D56" s="20"/>
      <c r="E56" s="53"/>
      <c r="F56" s="53"/>
      <c r="G56" s="53"/>
      <c r="H56" s="56">
        <f t="shared" ref="H56:P56" si="4">ROUND(SUM(H11:H55),2)</f>
        <v>164559.4</v>
      </c>
      <c r="I56" s="56">
        <f t="shared" si="4"/>
        <v>157683.20000000001</v>
      </c>
      <c r="J56" s="56">
        <f t="shared" si="4"/>
        <v>146039.45000000001</v>
      </c>
      <c r="K56" s="49">
        <f t="shared" si="4"/>
        <v>8581</v>
      </c>
      <c r="L56" s="56">
        <f>ROUND(SUM(L11:L55),2)</f>
        <v>226462975.41</v>
      </c>
      <c r="M56" s="56">
        <f t="shared" si="4"/>
        <v>0</v>
      </c>
      <c r="N56" s="56">
        <f t="shared" si="4"/>
        <v>4718546.0999999996</v>
      </c>
      <c r="O56" s="56">
        <f t="shared" si="4"/>
        <v>2123345.7400000002</v>
      </c>
      <c r="P56" s="56">
        <f t="shared" si="4"/>
        <v>219621083.56999999</v>
      </c>
      <c r="Q56" s="56">
        <f t="shared" ref="Q56" si="5">L56/I56</f>
        <v>1436.1896220396338</v>
      </c>
      <c r="R56" s="56"/>
      <c r="S56" s="53"/>
    </row>
    <row r="57" spans="1:19" s="14" customFormat="1" x14ac:dyDescent="0.25">
      <c r="A57" s="59" t="s">
        <v>104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2" customFormat="1" ht="12.75" x14ac:dyDescent="0.25">
      <c r="A58" s="15"/>
      <c r="B58" s="64" t="s">
        <v>31</v>
      </c>
      <c r="C58" s="65"/>
      <c r="D58" s="20"/>
      <c r="E58" s="53"/>
      <c r="F58" s="53"/>
      <c r="G58" s="53"/>
      <c r="H58" s="56"/>
      <c r="I58" s="56"/>
      <c r="J58" s="56"/>
      <c r="K58" s="19"/>
      <c r="L58" s="56"/>
      <c r="M58" s="16"/>
      <c r="N58" s="31"/>
      <c r="O58" s="31"/>
      <c r="P58" s="31"/>
      <c r="Q58" s="31"/>
      <c r="R58" s="56"/>
      <c r="S58" s="53"/>
    </row>
    <row r="59" spans="1:19" s="2" customFormat="1" ht="12.75" x14ac:dyDescent="0.25">
      <c r="A59" s="15">
        <v>107</v>
      </c>
      <c r="B59" s="5" t="s">
        <v>163</v>
      </c>
      <c r="C59" s="7">
        <v>1992</v>
      </c>
      <c r="D59" s="36">
        <v>0</v>
      </c>
      <c r="E59" s="39" t="s">
        <v>30</v>
      </c>
      <c r="F59" s="15">
        <v>9</v>
      </c>
      <c r="G59" s="15">
        <v>1</v>
      </c>
      <c r="H59" s="50">
        <v>4716.6000000000004</v>
      </c>
      <c r="I59" s="50">
        <v>4716.6000000000004</v>
      </c>
      <c r="J59" s="50">
        <v>4716.6000000000004</v>
      </c>
      <c r="K59" s="15">
        <v>299</v>
      </c>
      <c r="L59" s="16">
        <v>6111934.6399999997</v>
      </c>
      <c r="M59" s="16">
        <v>0</v>
      </c>
      <c r="N59" s="16">
        <v>0</v>
      </c>
      <c r="O59" s="16">
        <v>0</v>
      </c>
      <c r="P59" s="16">
        <f t="shared" ref="P59:P119" si="6">L59-(M59+N59+O59)</f>
        <v>6111934.6399999997</v>
      </c>
      <c r="Q59" s="16">
        <f t="shared" ref="Q59:Q120" si="7">L59/I59</f>
        <v>1295.8348471356485</v>
      </c>
      <c r="R59" s="44">
        <v>19740.84</v>
      </c>
      <c r="S59" s="27">
        <v>43465</v>
      </c>
    </row>
    <row r="60" spans="1:19" s="2" customFormat="1" ht="12.75" x14ac:dyDescent="0.25">
      <c r="A60" s="15">
        <v>108</v>
      </c>
      <c r="B60" s="5" t="s">
        <v>162</v>
      </c>
      <c r="C60" s="7">
        <v>1995</v>
      </c>
      <c r="D60" s="36">
        <v>0</v>
      </c>
      <c r="E60" s="39" t="s">
        <v>30</v>
      </c>
      <c r="F60" s="15">
        <v>9</v>
      </c>
      <c r="G60" s="15">
        <v>2</v>
      </c>
      <c r="H60" s="50">
        <v>3892.3</v>
      </c>
      <c r="I60" s="50">
        <v>3892.3</v>
      </c>
      <c r="J60" s="50">
        <v>3892.3</v>
      </c>
      <c r="K60" s="15">
        <v>174</v>
      </c>
      <c r="L60" s="16">
        <v>6111934.6399999997</v>
      </c>
      <c r="M60" s="16">
        <v>0</v>
      </c>
      <c r="N60" s="16">
        <v>0</v>
      </c>
      <c r="O60" s="16">
        <v>0</v>
      </c>
      <c r="P60" s="16">
        <f t="shared" si="6"/>
        <v>6111934.6399999997</v>
      </c>
      <c r="Q60" s="16">
        <f t="shared" si="7"/>
        <v>1570.2629910335791</v>
      </c>
      <c r="R60" s="44">
        <v>19740.84</v>
      </c>
      <c r="S60" s="27">
        <v>43465</v>
      </c>
    </row>
    <row r="61" spans="1:19" s="2" customFormat="1" ht="12.75" x14ac:dyDescent="0.25">
      <c r="A61" s="15">
        <v>109</v>
      </c>
      <c r="B61" s="5" t="s">
        <v>161</v>
      </c>
      <c r="C61" s="7">
        <v>1995</v>
      </c>
      <c r="D61" s="36">
        <v>0</v>
      </c>
      <c r="E61" s="39" t="s">
        <v>30</v>
      </c>
      <c r="F61" s="15">
        <v>9</v>
      </c>
      <c r="G61" s="15">
        <v>2</v>
      </c>
      <c r="H61" s="50">
        <v>3941.2</v>
      </c>
      <c r="I61" s="50">
        <v>3941.2</v>
      </c>
      <c r="J61" s="50">
        <v>3941.2</v>
      </c>
      <c r="K61" s="15">
        <v>159</v>
      </c>
      <c r="L61" s="16">
        <v>6111934.6399999997</v>
      </c>
      <c r="M61" s="16">
        <v>0</v>
      </c>
      <c r="N61" s="16">
        <v>0</v>
      </c>
      <c r="O61" s="16">
        <v>0</v>
      </c>
      <c r="P61" s="16">
        <f t="shared" si="6"/>
        <v>6111934.6399999997</v>
      </c>
      <c r="Q61" s="16">
        <f t="shared" si="7"/>
        <v>1550.7801278798336</v>
      </c>
      <c r="R61" s="44">
        <v>19740.84</v>
      </c>
      <c r="S61" s="27">
        <v>43465</v>
      </c>
    </row>
    <row r="62" spans="1:19" s="2" customFormat="1" ht="12.75" x14ac:dyDescent="0.25">
      <c r="A62" s="15">
        <v>110</v>
      </c>
      <c r="B62" s="5" t="s">
        <v>160</v>
      </c>
      <c r="C62" s="7">
        <v>1995</v>
      </c>
      <c r="D62" s="36">
        <v>0</v>
      </c>
      <c r="E62" s="39" t="s">
        <v>30</v>
      </c>
      <c r="F62" s="15">
        <v>9</v>
      </c>
      <c r="G62" s="15">
        <v>1</v>
      </c>
      <c r="H62" s="50">
        <v>2174.3000000000002</v>
      </c>
      <c r="I62" s="50">
        <v>2174.3000000000002</v>
      </c>
      <c r="J62" s="50">
        <v>2174.3000000000002</v>
      </c>
      <c r="K62" s="50">
        <v>116</v>
      </c>
      <c r="L62" s="16">
        <v>3055967.32</v>
      </c>
      <c r="M62" s="16">
        <v>0</v>
      </c>
      <c r="N62" s="16">
        <v>0</v>
      </c>
      <c r="O62" s="16">
        <v>0</v>
      </c>
      <c r="P62" s="16">
        <f t="shared" si="6"/>
        <v>3055967.32</v>
      </c>
      <c r="Q62" s="16">
        <f t="shared" si="7"/>
        <v>1405.4947891275351</v>
      </c>
      <c r="R62" s="44">
        <v>19740.84</v>
      </c>
      <c r="S62" s="27">
        <v>43465</v>
      </c>
    </row>
    <row r="63" spans="1:19" s="2" customFormat="1" ht="12.75" x14ac:dyDescent="0.25">
      <c r="A63" s="15">
        <v>111</v>
      </c>
      <c r="B63" s="5" t="s">
        <v>32</v>
      </c>
      <c r="C63" s="7">
        <v>1995</v>
      </c>
      <c r="D63" s="36">
        <v>0</v>
      </c>
      <c r="E63" s="39" t="s">
        <v>30</v>
      </c>
      <c r="F63" s="15">
        <v>9</v>
      </c>
      <c r="G63" s="15">
        <v>3</v>
      </c>
      <c r="H63" s="50">
        <v>5821.16</v>
      </c>
      <c r="I63" s="50">
        <v>5821.16</v>
      </c>
      <c r="J63" s="50">
        <v>5821.16</v>
      </c>
      <c r="K63" s="15">
        <v>316</v>
      </c>
      <c r="L63" s="16">
        <v>14943185.369999999</v>
      </c>
      <c r="M63" s="16">
        <v>0</v>
      </c>
      <c r="N63" s="16">
        <v>0</v>
      </c>
      <c r="O63" s="16">
        <v>0</v>
      </c>
      <c r="P63" s="16">
        <f t="shared" si="6"/>
        <v>14943185.369999999</v>
      </c>
      <c r="Q63" s="16">
        <f t="shared" si="7"/>
        <v>2567.0459788083476</v>
      </c>
      <c r="R63" s="44">
        <v>19740.84</v>
      </c>
      <c r="S63" s="27">
        <v>43465</v>
      </c>
    </row>
    <row r="64" spans="1:19" s="2" customFormat="1" ht="12.75" x14ac:dyDescent="0.25">
      <c r="A64" s="15">
        <v>112</v>
      </c>
      <c r="B64" s="5" t="s">
        <v>159</v>
      </c>
      <c r="C64" s="7">
        <v>1994</v>
      </c>
      <c r="D64" s="36">
        <v>0</v>
      </c>
      <c r="E64" s="39" t="s">
        <v>30</v>
      </c>
      <c r="F64" s="15">
        <v>9</v>
      </c>
      <c r="G64" s="15">
        <v>2</v>
      </c>
      <c r="H64" s="50">
        <v>4800.1000000000004</v>
      </c>
      <c r="I64" s="50">
        <v>4241.7</v>
      </c>
      <c r="J64" s="50">
        <v>4241.7</v>
      </c>
      <c r="K64" s="15">
        <v>233</v>
      </c>
      <c r="L64" s="16">
        <v>6111934.6399999997</v>
      </c>
      <c r="M64" s="16">
        <v>0</v>
      </c>
      <c r="N64" s="16">
        <v>0</v>
      </c>
      <c r="O64" s="16">
        <v>0</v>
      </c>
      <c r="P64" s="16">
        <f t="shared" si="6"/>
        <v>6111934.6399999997</v>
      </c>
      <c r="Q64" s="16">
        <f t="shared" si="7"/>
        <v>1440.9162929957329</v>
      </c>
      <c r="R64" s="44">
        <v>19740.84</v>
      </c>
      <c r="S64" s="27">
        <v>43465</v>
      </c>
    </row>
    <row r="65" spans="1:19" s="2" customFormat="1" ht="12.75" x14ac:dyDescent="0.25">
      <c r="A65" s="15">
        <v>113</v>
      </c>
      <c r="B65" s="5" t="s">
        <v>158</v>
      </c>
      <c r="C65" s="7">
        <v>1994</v>
      </c>
      <c r="D65" s="36">
        <v>0</v>
      </c>
      <c r="E65" s="39" t="s">
        <v>30</v>
      </c>
      <c r="F65" s="15">
        <v>9</v>
      </c>
      <c r="G65" s="15">
        <v>3</v>
      </c>
      <c r="H65" s="50">
        <v>6170.7</v>
      </c>
      <c r="I65" s="50">
        <v>6170.7</v>
      </c>
      <c r="J65" s="50">
        <v>6170.7</v>
      </c>
      <c r="K65" s="15">
        <v>291</v>
      </c>
      <c r="L65" s="16">
        <v>9167901.9499999993</v>
      </c>
      <c r="M65" s="16">
        <v>0</v>
      </c>
      <c r="N65" s="16">
        <v>0</v>
      </c>
      <c r="O65" s="16">
        <v>0</v>
      </c>
      <c r="P65" s="16">
        <f t="shared" si="6"/>
        <v>9167901.9499999993</v>
      </c>
      <c r="Q65" s="16">
        <f t="shared" si="7"/>
        <v>1485.7150647414394</v>
      </c>
      <c r="R65" s="44">
        <v>19740.84</v>
      </c>
      <c r="S65" s="27">
        <v>43465</v>
      </c>
    </row>
    <row r="66" spans="1:19" s="2" customFormat="1" ht="12.75" x14ac:dyDescent="0.25">
      <c r="A66" s="15">
        <v>114</v>
      </c>
      <c r="B66" s="5" t="s">
        <v>157</v>
      </c>
      <c r="C66" s="7">
        <v>1993</v>
      </c>
      <c r="D66" s="36">
        <v>0</v>
      </c>
      <c r="E66" s="39" t="s">
        <v>30</v>
      </c>
      <c r="F66" s="15">
        <v>9</v>
      </c>
      <c r="G66" s="15">
        <v>2</v>
      </c>
      <c r="H66" s="50">
        <v>4796</v>
      </c>
      <c r="I66" s="50">
        <v>4276.5</v>
      </c>
      <c r="J66" s="50">
        <v>4276.5</v>
      </c>
      <c r="K66" s="15">
        <v>219</v>
      </c>
      <c r="L66" s="16">
        <v>6111934.6399999997</v>
      </c>
      <c r="M66" s="16">
        <v>0</v>
      </c>
      <c r="N66" s="16">
        <v>0</v>
      </c>
      <c r="O66" s="16">
        <v>0</v>
      </c>
      <c r="P66" s="16">
        <f t="shared" si="6"/>
        <v>6111934.6399999997</v>
      </c>
      <c r="Q66" s="16">
        <f t="shared" si="7"/>
        <v>1429.1908429790717</v>
      </c>
      <c r="R66" s="44">
        <v>19740.84</v>
      </c>
      <c r="S66" s="27">
        <v>43465</v>
      </c>
    </row>
    <row r="67" spans="1:19" s="2" customFormat="1" ht="12.75" x14ac:dyDescent="0.25">
      <c r="A67" s="15">
        <v>115</v>
      </c>
      <c r="B67" s="5" t="s">
        <v>156</v>
      </c>
      <c r="C67" s="7">
        <v>1993</v>
      </c>
      <c r="D67" s="36">
        <v>0</v>
      </c>
      <c r="E67" s="39" t="s">
        <v>30</v>
      </c>
      <c r="F67" s="15">
        <v>9</v>
      </c>
      <c r="G67" s="15">
        <v>2</v>
      </c>
      <c r="H67" s="50">
        <v>4226.7</v>
      </c>
      <c r="I67" s="50">
        <v>4226.7</v>
      </c>
      <c r="J67" s="50">
        <v>4226.7</v>
      </c>
      <c r="K67" s="15">
        <v>235</v>
      </c>
      <c r="L67" s="16">
        <v>6111934.6399999997</v>
      </c>
      <c r="M67" s="16">
        <v>0</v>
      </c>
      <c r="N67" s="16">
        <v>0</v>
      </c>
      <c r="O67" s="16">
        <v>0</v>
      </c>
      <c r="P67" s="16">
        <f t="shared" si="6"/>
        <v>6111934.6399999997</v>
      </c>
      <c r="Q67" s="16">
        <f t="shared" si="7"/>
        <v>1446.029914590579</v>
      </c>
      <c r="R67" s="44">
        <v>19740.84</v>
      </c>
      <c r="S67" s="27">
        <v>43465</v>
      </c>
    </row>
    <row r="68" spans="1:19" s="2" customFormat="1" ht="12.75" x14ac:dyDescent="0.25">
      <c r="A68" s="15">
        <v>116</v>
      </c>
      <c r="B68" s="5" t="s">
        <v>155</v>
      </c>
      <c r="C68" s="7">
        <v>1993</v>
      </c>
      <c r="D68" s="36">
        <v>0</v>
      </c>
      <c r="E68" s="39" t="s">
        <v>30</v>
      </c>
      <c r="F68" s="15">
        <v>9</v>
      </c>
      <c r="G68" s="15">
        <v>2</v>
      </c>
      <c r="H68" s="50">
        <v>4796</v>
      </c>
      <c r="I68" s="50">
        <v>4242.3999999999996</v>
      </c>
      <c r="J68" s="50">
        <v>4242.3999999999996</v>
      </c>
      <c r="K68" s="15">
        <v>183</v>
      </c>
      <c r="L68" s="16">
        <v>6111934.6399999997</v>
      </c>
      <c r="M68" s="16">
        <v>0</v>
      </c>
      <c r="N68" s="16">
        <v>0</v>
      </c>
      <c r="O68" s="16">
        <v>0</v>
      </c>
      <c r="P68" s="16">
        <f t="shared" si="6"/>
        <v>6111934.6399999997</v>
      </c>
      <c r="Q68" s="16">
        <f t="shared" si="7"/>
        <v>1440.6785404488026</v>
      </c>
      <c r="R68" s="44">
        <v>19740.84</v>
      </c>
      <c r="S68" s="27">
        <v>43465</v>
      </c>
    </row>
    <row r="69" spans="1:19" s="2" customFormat="1" ht="12.75" x14ac:dyDescent="0.25">
      <c r="A69" s="15">
        <v>117</v>
      </c>
      <c r="B69" s="28" t="s">
        <v>150</v>
      </c>
      <c r="C69" s="45">
        <v>2002</v>
      </c>
      <c r="D69" s="41">
        <v>0</v>
      </c>
      <c r="E69" s="24" t="s">
        <v>27</v>
      </c>
      <c r="F69" s="41">
        <v>5</v>
      </c>
      <c r="G69" s="41">
        <v>2</v>
      </c>
      <c r="H69" s="42">
        <v>2811.9</v>
      </c>
      <c r="I69" s="42">
        <v>2477.5</v>
      </c>
      <c r="J69" s="42">
        <v>2477.5</v>
      </c>
      <c r="K69" s="43">
        <v>104</v>
      </c>
      <c r="L69" s="44">
        <v>1477382.8</v>
      </c>
      <c r="M69" s="16">
        <v>0</v>
      </c>
      <c r="N69" s="16">
        <v>0</v>
      </c>
      <c r="O69" s="16">
        <v>0</v>
      </c>
      <c r="P69" s="16">
        <f t="shared" si="6"/>
        <v>1477382.8</v>
      </c>
      <c r="Q69" s="16">
        <f t="shared" si="7"/>
        <v>596.32000000000005</v>
      </c>
      <c r="R69" s="16">
        <v>16373.82</v>
      </c>
      <c r="S69" s="27">
        <v>43465</v>
      </c>
    </row>
    <row r="70" spans="1:19" s="8" customFormat="1" x14ac:dyDescent="0.25">
      <c r="A70" s="15">
        <v>118</v>
      </c>
      <c r="B70" s="5" t="s">
        <v>105</v>
      </c>
      <c r="C70" s="23">
        <v>1994</v>
      </c>
      <c r="D70" s="15">
        <v>0</v>
      </c>
      <c r="E70" s="24" t="s">
        <v>30</v>
      </c>
      <c r="F70" s="15">
        <v>9</v>
      </c>
      <c r="G70" s="15">
        <v>2</v>
      </c>
      <c r="H70" s="25">
        <v>4564.8999999999996</v>
      </c>
      <c r="I70" s="25">
        <v>4564.8999999999996</v>
      </c>
      <c r="J70" s="33">
        <v>4564.8999999999996</v>
      </c>
      <c r="K70" s="26">
        <v>188</v>
      </c>
      <c r="L70" s="22">
        <v>6111934.6399999997</v>
      </c>
      <c r="M70" s="16">
        <v>0</v>
      </c>
      <c r="N70" s="16">
        <v>0</v>
      </c>
      <c r="O70" s="16">
        <v>0</v>
      </c>
      <c r="P70" s="16">
        <f t="shared" si="6"/>
        <v>6111934.6399999997</v>
      </c>
      <c r="Q70" s="16">
        <f t="shared" si="7"/>
        <v>1338.8978159433941</v>
      </c>
      <c r="R70" s="44">
        <v>19740.84</v>
      </c>
      <c r="S70" s="27">
        <v>43465</v>
      </c>
    </row>
    <row r="71" spans="1:19" s="8" customFormat="1" x14ac:dyDescent="0.25">
      <c r="A71" s="15">
        <v>119</v>
      </c>
      <c r="B71" s="5" t="s">
        <v>106</v>
      </c>
      <c r="C71" s="23">
        <v>1994</v>
      </c>
      <c r="D71" s="15">
        <v>0</v>
      </c>
      <c r="E71" s="24" t="s">
        <v>30</v>
      </c>
      <c r="F71" s="15">
        <v>10</v>
      </c>
      <c r="G71" s="15">
        <v>2</v>
      </c>
      <c r="H71" s="25">
        <v>4117.1000000000004</v>
      </c>
      <c r="I71" s="25">
        <v>4117.1000000000004</v>
      </c>
      <c r="J71" s="33">
        <v>4117.1000000000004</v>
      </c>
      <c r="K71" s="26">
        <v>202</v>
      </c>
      <c r="L71" s="22">
        <v>6111934.6399999997</v>
      </c>
      <c r="M71" s="16">
        <v>0</v>
      </c>
      <c r="N71" s="16">
        <v>0</v>
      </c>
      <c r="O71" s="16">
        <v>0</v>
      </c>
      <c r="P71" s="16">
        <f t="shared" si="6"/>
        <v>6111934.6399999997</v>
      </c>
      <c r="Q71" s="16">
        <f t="shared" si="7"/>
        <v>1484.524213645527</v>
      </c>
      <c r="R71" s="44">
        <v>19740.84</v>
      </c>
      <c r="S71" s="27">
        <v>43465</v>
      </c>
    </row>
    <row r="72" spans="1:19" s="8" customFormat="1" x14ac:dyDescent="0.25">
      <c r="A72" s="15">
        <v>120</v>
      </c>
      <c r="B72" s="5" t="s">
        <v>107</v>
      </c>
      <c r="C72" s="23">
        <v>1994</v>
      </c>
      <c r="D72" s="15">
        <v>0</v>
      </c>
      <c r="E72" s="24" t="s">
        <v>30</v>
      </c>
      <c r="F72" s="15">
        <v>10</v>
      </c>
      <c r="G72" s="15">
        <v>2</v>
      </c>
      <c r="H72" s="25">
        <v>4225.3</v>
      </c>
      <c r="I72" s="25">
        <v>4118.1000000000004</v>
      </c>
      <c r="J72" s="30">
        <v>4118.1000000000004</v>
      </c>
      <c r="K72" s="26">
        <v>242</v>
      </c>
      <c r="L72" s="16">
        <v>6111934.6399999997</v>
      </c>
      <c r="M72" s="16">
        <v>0</v>
      </c>
      <c r="N72" s="16">
        <v>0</v>
      </c>
      <c r="O72" s="16">
        <v>0</v>
      </c>
      <c r="P72" s="16">
        <f t="shared" si="6"/>
        <v>6111934.6399999997</v>
      </c>
      <c r="Q72" s="16">
        <f t="shared" si="7"/>
        <v>1484.1637259901408</v>
      </c>
      <c r="R72" s="44">
        <v>19740.84</v>
      </c>
      <c r="S72" s="27">
        <v>43465</v>
      </c>
    </row>
    <row r="73" spans="1:19" s="8" customFormat="1" x14ac:dyDescent="0.25">
      <c r="A73" s="15">
        <v>121</v>
      </c>
      <c r="B73" s="28" t="s">
        <v>70</v>
      </c>
      <c r="C73" s="45">
        <v>1970</v>
      </c>
      <c r="D73" s="41">
        <v>0</v>
      </c>
      <c r="E73" s="24" t="s">
        <v>27</v>
      </c>
      <c r="F73" s="41">
        <v>5</v>
      </c>
      <c r="G73" s="41">
        <v>2</v>
      </c>
      <c r="H73" s="42">
        <v>3714.7</v>
      </c>
      <c r="I73" s="42">
        <v>3367.3</v>
      </c>
      <c r="J73" s="47">
        <v>2041.1</v>
      </c>
      <c r="K73" s="43">
        <v>241</v>
      </c>
      <c r="L73" s="44">
        <v>1779299.62</v>
      </c>
      <c r="M73" s="16">
        <v>0</v>
      </c>
      <c r="N73" s="16">
        <v>0</v>
      </c>
      <c r="O73" s="16">
        <v>0</v>
      </c>
      <c r="P73" s="16">
        <f t="shared" si="6"/>
        <v>1779299.62</v>
      </c>
      <c r="Q73" s="16">
        <f t="shared" si="7"/>
        <v>528.40543462120991</v>
      </c>
      <c r="R73" s="16">
        <v>16373.82</v>
      </c>
      <c r="S73" s="27">
        <v>43465</v>
      </c>
    </row>
    <row r="74" spans="1:19" s="8" customFormat="1" x14ac:dyDescent="0.25">
      <c r="A74" s="15">
        <v>122</v>
      </c>
      <c r="B74" s="28" t="s">
        <v>71</v>
      </c>
      <c r="C74" s="45">
        <v>1970</v>
      </c>
      <c r="D74" s="41">
        <v>0</v>
      </c>
      <c r="E74" s="24" t="s">
        <v>27</v>
      </c>
      <c r="F74" s="41">
        <v>5</v>
      </c>
      <c r="G74" s="41">
        <v>3</v>
      </c>
      <c r="H74" s="42">
        <v>3016.1</v>
      </c>
      <c r="I74" s="42">
        <v>2884.3</v>
      </c>
      <c r="J74" s="47">
        <v>2077.6999999999998</v>
      </c>
      <c r="K74" s="43">
        <v>278</v>
      </c>
      <c r="L74" s="44">
        <v>10302500.82</v>
      </c>
      <c r="M74" s="16">
        <v>0</v>
      </c>
      <c r="N74" s="16">
        <v>0</v>
      </c>
      <c r="O74" s="16">
        <v>0</v>
      </c>
      <c r="P74" s="16">
        <f t="shared" si="6"/>
        <v>10302500.82</v>
      </c>
      <c r="Q74" s="16">
        <f>L74/I74</f>
        <v>3571.9241479735115</v>
      </c>
      <c r="R74" s="16">
        <v>16373.82</v>
      </c>
      <c r="S74" s="27">
        <v>43465</v>
      </c>
    </row>
    <row r="75" spans="1:19" s="8" customFormat="1" x14ac:dyDescent="0.25">
      <c r="A75" s="15">
        <v>123</v>
      </c>
      <c r="B75" s="28" t="s">
        <v>34</v>
      </c>
      <c r="C75" s="45">
        <v>1989</v>
      </c>
      <c r="D75" s="41">
        <v>0</v>
      </c>
      <c r="E75" s="24" t="s">
        <v>30</v>
      </c>
      <c r="F75" s="41">
        <v>5</v>
      </c>
      <c r="G75" s="41">
        <v>5</v>
      </c>
      <c r="H75" s="44">
        <v>3268</v>
      </c>
      <c r="I75" s="44">
        <v>3268</v>
      </c>
      <c r="J75" s="44">
        <v>2991.1</v>
      </c>
      <c r="K75" s="41">
        <v>203</v>
      </c>
      <c r="L75" s="44">
        <v>12710876.75</v>
      </c>
      <c r="M75" s="16">
        <v>0</v>
      </c>
      <c r="N75" s="16">
        <v>0</v>
      </c>
      <c r="O75" s="16">
        <v>0</v>
      </c>
      <c r="P75" s="16">
        <f t="shared" si="6"/>
        <v>12710876.75</v>
      </c>
      <c r="Q75" s="16">
        <f t="shared" si="7"/>
        <v>3889.4971695226436</v>
      </c>
      <c r="R75" s="16">
        <v>17870.05</v>
      </c>
      <c r="S75" s="27">
        <v>43465</v>
      </c>
    </row>
    <row r="76" spans="1:19" s="8" customFormat="1" x14ac:dyDescent="0.25">
      <c r="A76" s="15">
        <v>124</v>
      </c>
      <c r="B76" s="28" t="s">
        <v>35</v>
      </c>
      <c r="C76" s="45">
        <v>1970</v>
      </c>
      <c r="D76" s="41">
        <v>0</v>
      </c>
      <c r="E76" s="24" t="s">
        <v>30</v>
      </c>
      <c r="F76" s="41">
        <v>5</v>
      </c>
      <c r="G76" s="41">
        <v>5</v>
      </c>
      <c r="H76" s="44">
        <v>3241.4</v>
      </c>
      <c r="I76" s="44">
        <v>3212.9</v>
      </c>
      <c r="J76" s="44">
        <v>2867.4</v>
      </c>
      <c r="K76" s="41">
        <v>197</v>
      </c>
      <c r="L76" s="44">
        <v>2474860.5</v>
      </c>
      <c r="M76" s="16">
        <v>0</v>
      </c>
      <c r="N76" s="16">
        <v>0</v>
      </c>
      <c r="O76" s="16">
        <v>0</v>
      </c>
      <c r="P76" s="16">
        <f t="shared" si="6"/>
        <v>2474860.5</v>
      </c>
      <c r="Q76" s="16">
        <f t="shared" si="7"/>
        <v>770.28868000871489</v>
      </c>
      <c r="R76" s="16">
        <v>17870.05</v>
      </c>
      <c r="S76" s="27">
        <v>43465</v>
      </c>
    </row>
    <row r="77" spans="1:19" s="8" customFormat="1" x14ac:dyDescent="0.25">
      <c r="A77" s="15">
        <v>125</v>
      </c>
      <c r="B77" s="28" t="s">
        <v>36</v>
      </c>
      <c r="C77" s="45">
        <v>1970</v>
      </c>
      <c r="D77" s="41">
        <v>0</v>
      </c>
      <c r="E77" s="24" t="s">
        <v>30</v>
      </c>
      <c r="F77" s="41">
        <v>5</v>
      </c>
      <c r="G77" s="41">
        <v>4</v>
      </c>
      <c r="H77" s="44">
        <v>3240.1</v>
      </c>
      <c r="I77" s="44">
        <v>2597.9</v>
      </c>
      <c r="J77" s="44">
        <v>1567.4</v>
      </c>
      <c r="K77" s="41">
        <v>146</v>
      </c>
      <c r="L77" s="44">
        <v>834422.52</v>
      </c>
      <c r="M77" s="16">
        <v>0</v>
      </c>
      <c r="N77" s="16">
        <v>0</v>
      </c>
      <c r="O77" s="16">
        <v>0</v>
      </c>
      <c r="P77" s="16">
        <f t="shared" si="6"/>
        <v>834422.52</v>
      </c>
      <c r="Q77" s="16">
        <f t="shared" si="7"/>
        <v>321.19116209245931</v>
      </c>
      <c r="R77" s="16">
        <v>17870.05</v>
      </c>
      <c r="S77" s="27">
        <v>43465</v>
      </c>
    </row>
    <row r="78" spans="1:19" s="8" customFormat="1" x14ac:dyDescent="0.25">
      <c r="A78" s="15">
        <v>126</v>
      </c>
      <c r="B78" s="28" t="s">
        <v>37</v>
      </c>
      <c r="C78" s="45">
        <v>1971</v>
      </c>
      <c r="D78" s="41">
        <v>0</v>
      </c>
      <c r="E78" s="24" t="s">
        <v>30</v>
      </c>
      <c r="F78" s="41">
        <v>5</v>
      </c>
      <c r="G78" s="41">
        <v>5</v>
      </c>
      <c r="H78" s="44">
        <v>4065</v>
      </c>
      <c r="I78" s="44">
        <v>3195.6</v>
      </c>
      <c r="J78" s="44">
        <v>2659.8</v>
      </c>
      <c r="K78" s="41">
        <v>173</v>
      </c>
      <c r="L78" s="44">
        <v>2471656.09</v>
      </c>
      <c r="M78" s="16">
        <v>0</v>
      </c>
      <c r="N78" s="16">
        <v>0</v>
      </c>
      <c r="O78" s="16">
        <v>0</v>
      </c>
      <c r="P78" s="16">
        <f t="shared" si="6"/>
        <v>2471656.09</v>
      </c>
      <c r="Q78" s="16">
        <f t="shared" si="7"/>
        <v>773.45603016647885</v>
      </c>
      <c r="R78" s="16">
        <v>17870.05</v>
      </c>
      <c r="S78" s="27">
        <v>43465</v>
      </c>
    </row>
    <row r="79" spans="1:19" s="8" customFormat="1" x14ac:dyDescent="0.25">
      <c r="A79" s="15">
        <v>127</v>
      </c>
      <c r="B79" s="28" t="s">
        <v>38</v>
      </c>
      <c r="C79" s="45">
        <v>1972</v>
      </c>
      <c r="D79" s="41">
        <v>0</v>
      </c>
      <c r="E79" s="24" t="s">
        <v>30</v>
      </c>
      <c r="F79" s="41">
        <v>5</v>
      </c>
      <c r="G79" s="41">
        <v>5</v>
      </c>
      <c r="H79" s="41">
        <v>4065</v>
      </c>
      <c r="I79" s="41">
        <v>3195.6</v>
      </c>
      <c r="J79" s="41">
        <v>2659.8</v>
      </c>
      <c r="K79" s="41">
        <v>173</v>
      </c>
      <c r="L79" s="44">
        <v>7191445.5499999998</v>
      </c>
      <c r="M79" s="16">
        <v>0</v>
      </c>
      <c r="N79" s="16">
        <v>0</v>
      </c>
      <c r="O79" s="16">
        <v>0</v>
      </c>
      <c r="P79" s="16">
        <f t="shared" si="6"/>
        <v>7191445.5499999998</v>
      </c>
      <c r="Q79" s="16">
        <f t="shared" si="7"/>
        <v>2250.4210633370885</v>
      </c>
      <c r="R79" s="16">
        <v>17870.05</v>
      </c>
      <c r="S79" s="27">
        <v>43465</v>
      </c>
    </row>
    <row r="80" spans="1:19" s="8" customFormat="1" x14ac:dyDescent="0.25">
      <c r="A80" s="15">
        <v>128</v>
      </c>
      <c r="B80" s="5" t="s">
        <v>72</v>
      </c>
      <c r="C80" s="23">
        <v>1972</v>
      </c>
      <c r="D80" s="15">
        <v>0</v>
      </c>
      <c r="E80" s="39" t="s">
        <v>30</v>
      </c>
      <c r="F80" s="15">
        <v>5</v>
      </c>
      <c r="G80" s="15">
        <v>5</v>
      </c>
      <c r="H80" s="50">
        <v>3989.94</v>
      </c>
      <c r="I80" s="50">
        <v>3989.94</v>
      </c>
      <c r="J80" s="50">
        <v>3989.94</v>
      </c>
      <c r="K80" s="26">
        <v>198</v>
      </c>
      <c r="L80" s="16">
        <v>1068496.1599999999</v>
      </c>
      <c r="M80" s="16">
        <v>0</v>
      </c>
      <c r="N80" s="16">
        <v>0</v>
      </c>
      <c r="O80" s="16">
        <v>0</v>
      </c>
      <c r="P80" s="16">
        <f t="shared" si="6"/>
        <v>1068496.1599999999</v>
      </c>
      <c r="Q80" s="16">
        <f t="shared" si="7"/>
        <v>267.7975508403635</v>
      </c>
      <c r="R80" s="16">
        <v>17870.05</v>
      </c>
      <c r="S80" s="27">
        <v>43465</v>
      </c>
    </row>
    <row r="81" spans="1:19" s="8" customFormat="1" x14ac:dyDescent="0.25">
      <c r="A81" s="15">
        <v>129</v>
      </c>
      <c r="B81" s="28" t="s">
        <v>144</v>
      </c>
      <c r="C81" s="45">
        <v>1972</v>
      </c>
      <c r="D81" s="41">
        <v>0</v>
      </c>
      <c r="E81" s="24" t="s">
        <v>30</v>
      </c>
      <c r="F81" s="41">
        <v>5</v>
      </c>
      <c r="G81" s="41">
        <v>6</v>
      </c>
      <c r="H81" s="42">
        <v>4640.5</v>
      </c>
      <c r="I81" s="42">
        <v>4640.5</v>
      </c>
      <c r="J81" s="41">
        <v>4134.3999999999996</v>
      </c>
      <c r="K81" s="43">
        <v>285</v>
      </c>
      <c r="L81" s="44">
        <v>11085545.82</v>
      </c>
      <c r="M81" s="16">
        <v>0</v>
      </c>
      <c r="N81" s="16">
        <v>0</v>
      </c>
      <c r="O81" s="16">
        <v>0</v>
      </c>
      <c r="P81" s="16">
        <f t="shared" si="6"/>
        <v>11085545.82</v>
      </c>
      <c r="Q81" s="16">
        <f t="shared" si="7"/>
        <v>2388.8688330998816</v>
      </c>
      <c r="R81" s="16">
        <v>17870.05</v>
      </c>
      <c r="S81" s="27">
        <v>43465</v>
      </c>
    </row>
    <row r="82" spans="1:19" s="8" customFormat="1" x14ac:dyDescent="0.25">
      <c r="A82" s="15">
        <v>130</v>
      </c>
      <c r="B82" s="5" t="s">
        <v>148</v>
      </c>
      <c r="C82" s="23">
        <v>1971</v>
      </c>
      <c r="D82" s="15">
        <v>0</v>
      </c>
      <c r="E82" s="24" t="s">
        <v>27</v>
      </c>
      <c r="F82" s="15">
        <v>5</v>
      </c>
      <c r="G82" s="15">
        <v>4</v>
      </c>
      <c r="H82" s="16">
        <v>3230.3</v>
      </c>
      <c r="I82" s="16">
        <v>3188.7</v>
      </c>
      <c r="J82" s="16">
        <v>2911.6</v>
      </c>
      <c r="K82" s="15">
        <v>221</v>
      </c>
      <c r="L82" s="16">
        <v>1639052.82</v>
      </c>
      <c r="M82" s="16">
        <v>0</v>
      </c>
      <c r="N82" s="16">
        <v>0</v>
      </c>
      <c r="O82" s="16">
        <v>0</v>
      </c>
      <c r="P82" s="16">
        <f>L82-(M82+N82+O82)</f>
        <v>1639052.82</v>
      </c>
      <c r="Q82" s="16">
        <f t="shared" si="7"/>
        <v>514.01913632514822</v>
      </c>
      <c r="R82" s="16">
        <v>26754.720000000001</v>
      </c>
      <c r="S82" s="27">
        <v>43100</v>
      </c>
    </row>
    <row r="83" spans="1:19" s="8" customFormat="1" x14ac:dyDescent="0.25">
      <c r="A83" s="15">
        <v>131</v>
      </c>
      <c r="B83" s="28" t="s">
        <v>46</v>
      </c>
      <c r="C83" s="45">
        <v>1970</v>
      </c>
      <c r="D83" s="41">
        <v>0</v>
      </c>
      <c r="E83" s="24" t="s">
        <v>30</v>
      </c>
      <c r="F83" s="41">
        <v>5</v>
      </c>
      <c r="G83" s="41">
        <v>5</v>
      </c>
      <c r="H83" s="44">
        <v>3236.7</v>
      </c>
      <c r="I83" s="44">
        <v>3236.7</v>
      </c>
      <c r="J83" s="44">
        <v>2415.4</v>
      </c>
      <c r="K83" s="41">
        <v>200</v>
      </c>
      <c r="L83" s="44">
        <v>826023.15</v>
      </c>
      <c r="M83" s="16">
        <v>0</v>
      </c>
      <c r="N83" s="16">
        <v>0</v>
      </c>
      <c r="O83" s="16">
        <v>0</v>
      </c>
      <c r="P83" s="16">
        <f t="shared" ref="P83:P86" si="8">L83-(M83+N83+O83)</f>
        <v>826023.15</v>
      </c>
      <c r="Q83" s="16">
        <f t="shared" si="7"/>
        <v>255.20534803967004</v>
      </c>
      <c r="R83" s="16">
        <v>17870.05</v>
      </c>
      <c r="S83" s="27">
        <v>43465</v>
      </c>
    </row>
    <row r="84" spans="1:19" s="8" customFormat="1" x14ac:dyDescent="0.25">
      <c r="A84" s="15">
        <v>132</v>
      </c>
      <c r="B84" s="28" t="s">
        <v>49</v>
      </c>
      <c r="C84" s="45">
        <v>1974</v>
      </c>
      <c r="D84" s="41">
        <v>0</v>
      </c>
      <c r="E84" s="24" t="s">
        <v>30</v>
      </c>
      <c r="F84" s="41">
        <v>5</v>
      </c>
      <c r="G84" s="41">
        <v>6</v>
      </c>
      <c r="H84" s="44">
        <v>3825.9</v>
      </c>
      <c r="I84" s="44">
        <v>3825.9</v>
      </c>
      <c r="J84" s="44">
        <v>3825.9</v>
      </c>
      <c r="K84" s="41">
        <v>269</v>
      </c>
      <c r="L84" s="44">
        <v>976752.27</v>
      </c>
      <c r="M84" s="16">
        <v>0</v>
      </c>
      <c r="N84" s="16">
        <v>0</v>
      </c>
      <c r="O84" s="16">
        <v>0</v>
      </c>
      <c r="P84" s="16">
        <f t="shared" si="8"/>
        <v>976752.27</v>
      </c>
      <c r="Q84" s="16">
        <f t="shared" si="7"/>
        <v>255.3</v>
      </c>
      <c r="R84" s="16">
        <v>17870.05</v>
      </c>
      <c r="S84" s="27">
        <v>43465</v>
      </c>
    </row>
    <row r="85" spans="1:19" s="8" customFormat="1" x14ac:dyDescent="0.25">
      <c r="A85" s="15">
        <v>133</v>
      </c>
      <c r="B85" s="5" t="s">
        <v>164</v>
      </c>
      <c r="C85" s="23">
        <v>1992</v>
      </c>
      <c r="D85" s="15">
        <v>0</v>
      </c>
      <c r="E85" s="24" t="s">
        <v>27</v>
      </c>
      <c r="F85" s="15">
        <v>9</v>
      </c>
      <c r="G85" s="15">
        <v>1</v>
      </c>
      <c r="H85" s="25">
        <v>1934.8</v>
      </c>
      <c r="I85" s="25">
        <v>1934.8</v>
      </c>
      <c r="J85" s="25">
        <v>1934.8</v>
      </c>
      <c r="K85" s="26">
        <v>84</v>
      </c>
      <c r="L85" s="16">
        <v>3323613.6</v>
      </c>
      <c r="M85" s="16">
        <v>0</v>
      </c>
      <c r="N85" s="16">
        <v>0</v>
      </c>
      <c r="O85" s="16">
        <v>0</v>
      </c>
      <c r="P85" s="16">
        <f t="shared" si="8"/>
        <v>3323613.6</v>
      </c>
      <c r="Q85" s="16">
        <f t="shared" si="7"/>
        <v>1717.8073185859005</v>
      </c>
      <c r="R85" s="16">
        <v>19736.97</v>
      </c>
      <c r="S85" s="27">
        <v>43465</v>
      </c>
    </row>
    <row r="86" spans="1:19" s="8" customFormat="1" x14ac:dyDescent="0.25">
      <c r="A86" s="15">
        <v>134</v>
      </c>
      <c r="B86" s="5" t="s">
        <v>52</v>
      </c>
      <c r="C86" s="45">
        <v>1975</v>
      </c>
      <c r="D86" s="41">
        <v>0</v>
      </c>
      <c r="E86" s="24" t="s">
        <v>30</v>
      </c>
      <c r="F86" s="41">
        <v>5</v>
      </c>
      <c r="G86" s="41">
        <v>4</v>
      </c>
      <c r="H86" s="42">
        <v>3514.8</v>
      </c>
      <c r="I86" s="42">
        <v>3514.8</v>
      </c>
      <c r="J86" s="42">
        <v>3514.8</v>
      </c>
      <c r="K86" s="43">
        <v>147</v>
      </c>
      <c r="L86" s="44">
        <v>897328.44</v>
      </c>
      <c r="M86" s="16">
        <v>0</v>
      </c>
      <c r="N86" s="16">
        <v>0</v>
      </c>
      <c r="O86" s="16">
        <v>0</v>
      </c>
      <c r="P86" s="16">
        <f t="shared" si="8"/>
        <v>897328.44</v>
      </c>
      <c r="Q86" s="16">
        <f t="shared" si="7"/>
        <v>255.29999999999998</v>
      </c>
      <c r="R86" s="16">
        <v>17870.05</v>
      </c>
      <c r="S86" s="27">
        <v>43465</v>
      </c>
    </row>
    <row r="87" spans="1:19" s="8" customFormat="1" x14ac:dyDescent="0.25">
      <c r="A87" s="15">
        <v>135</v>
      </c>
      <c r="B87" s="5" t="s">
        <v>108</v>
      </c>
      <c r="C87" s="23">
        <v>1974</v>
      </c>
      <c r="D87" s="15">
        <v>0</v>
      </c>
      <c r="E87" s="24" t="s">
        <v>30</v>
      </c>
      <c r="F87" s="15">
        <v>5</v>
      </c>
      <c r="G87" s="15">
        <v>6</v>
      </c>
      <c r="H87" s="25">
        <v>3819</v>
      </c>
      <c r="I87" s="25">
        <v>3760</v>
      </c>
      <c r="J87" s="15">
        <v>3760</v>
      </c>
      <c r="K87" s="26">
        <v>235</v>
      </c>
      <c r="L87" s="16">
        <v>18634474.289999999</v>
      </c>
      <c r="M87" s="16">
        <v>0</v>
      </c>
      <c r="N87" s="16">
        <v>0</v>
      </c>
      <c r="O87" s="16">
        <v>0</v>
      </c>
      <c r="P87" s="16">
        <f t="shared" si="6"/>
        <v>18634474.289999999</v>
      </c>
      <c r="Q87" s="16">
        <f t="shared" si="7"/>
        <v>4955.9772047872339</v>
      </c>
      <c r="R87" s="16">
        <v>17870.05</v>
      </c>
      <c r="S87" s="27">
        <v>43465</v>
      </c>
    </row>
    <row r="88" spans="1:19" s="8" customFormat="1" x14ac:dyDescent="0.25">
      <c r="A88" s="15">
        <v>136</v>
      </c>
      <c r="B88" s="5" t="s">
        <v>109</v>
      </c>
      <c r="C88" s="23">
        <v>1976</v>
      </c>
      <c r="D88" s="15">
        <v>0</v>
      </c>
      <c r="E88" s="24" t="s">
        <v>30</v>
      </c>
      <c r="F88" s="15">
        <v>5</v>
      </c>
      <c r="G88" s="15">
        <v>2</v>
      </c>
      <c r="H88" s="25">
        <v>1922.3</v>
      </c>
      <c r="I88" s="25">
        <v>1760.2</v>
      </c>
      <c r="J88" s="15">
        <v>1760.2</v>
      </c>
      <c r="K88" s="26">
        <v>81</v>
      </c>
      <c r="L88" s="16">
        <v>13327173.99</v>
      </c>
      <c r="M88" s="16">
        <v>0</v>
      </c>
      <c r="N88" s="16">
        <v>0</v>
      </c>
      <c r="O88" s="16">
        <v>0</v>
      </c>
      <c r="P88" s="16">
        <f t="shared" si="6"/>
        <v>13327173.99</v>
      </c>
      <c r="Q88" s="16">
        <f t="shared" si="7"/>
        <v>7571.3975627769569</v>
      </c>
      <c r="R88" s="16">
        <v>17870.05</v>
      </c>
      <c r="S88" s="27">
        <v>43465</v>
      </c>
    </row>
    <row r="89" spans="1:19" s="8" customFormat="1" x14ac:dyDescent="0.25">
      <c r="A89" s="15">
        <v>137</v>
      </c>
      <c r="B89" s="5" t="s">
        <v>110</v>
      </c>
      <c r="C89" s="23">
        <v>1975</v>
      </c>
      <c r="D89" s="15">
        <v>0</v>
      </c>
      <c r="E89" s="24" t="s">
        <v>30</v>
      </c>
      <c r="F89" s="15">
        <v>5</v>
      </c>
      <c r="G89" s="15">
        <v>4</v>
      </c>
      <c r="H89" s="25">
        <v>3146.6</v>
      </c>
      <c r="I89" s="25">
        <v>3146.6</v>
      </c>
      <c r="J89" s="38">
        <v>3146.6</v>
      </c>
      <c r="K89" s="26">
        <v>180</v>
      </c>
      <c r="L89" s="16">
        <v>15926238.130000001</v>
      </c>
      <c r="M89" s="16">
        <v>0</v>
      </c>
      <c r="N89" s="16">
        <f t="shared" ref="N89" si="9">ROUND(L89*10%,2)</f>
        <v>1592623.81</v>
      </c>
      <c r="O89" s="16">
        <f t="shared" ref="O89" si="10">ROUND(N89*0.45,2)</f>
        <v>716680.71</v>
      </c>
      <c r="P89" s="16">
        <f t="shared" si="6"/>
        <v>13616933.610000001</v>
      </c>
      <c r="Q89" s="16">
        <f t="shared" si="7"/>
        <v>5061.4117237653345</v>
      </c>
      <c r="R89" s="16">
        <v>17870.05</v>
      </c>
      <c r="S89" s="27">
        <v>43465</v>
      </c>
    </row>
    <row r="90" spans="1:19" s="8" customFormat="1" x14ac:dyDescent="0.25">
      <c r="A90" s="15">
        <v>138</v>
      </c>
      <c r="B90" s="5" t="s">
        <v>152</v>
      </c>
      <c r="C90" s="45">
        <v>1977</v>
      </c>
      <c r="D90" s="41">
        <v>0</v>
      </c>
      <c r="E90" s="24" t="s">
        <v>27</v>
      </c>
      <c r="F90" s="41">
        <v>9</v>
      </c>
      <c r="G90" s="41">
        <v>2</v>
      </c>
      <c r="H90" s="42">
        <v>4025.5</v>
      </c>
      <c r="I90" s="42">
        <v>3846.5</v>
      </c>
      <c r="J90" s="48">
        <v>3846.5</v>
      </c>
      <c r="K90" s="43">
        <v>212</v>
      </c>
      <c r="L90" s="44">
        <v>7600558.5700000003</v>
      </c>
      <c r="M90" s="16">
        <v>0</v>
      </c>
      <c r="N90" s="16">
        <v>0</v>
      </c>
      <c r="O90" s="16">
        <f t="shared" ref="O90:O99" si="11">ROUND(N90*0.45,2)</f>
        <v>0</v>
      </c>
      <c r="P90" s="16">
        <f t="shared" si="6"/>
        <v>7600558.5700000003</v>
      </c>
      <c r="Q90" s="16">
        <f t="shared" si="7"/>
        <v>1975.9673911347979</v>
      </c>
      <c r="R90" s="16">
        <v>19736.97</v>
      </c>
      <c r="S90" s="27">
        <v>43465</v>
      </c>
    </row>
    <row r="91" spans="1:19" s="8" customFormat="1" x14ac:dyDescent="0.25">
      <c r="A91" s="15">
        <v>139</v>
      </c>
      <c r="B91" s="5" t="s">
        <v>111</v>
      </c>
      <c r="C91" s="23">
        <v>1975</v>
      </c>
      <c r="D91" s="15">
        <v>0</v>
      </c>
      <c r="E91" s="24" t="s">
        <v>30</v>
      </c>
      <c r="F91" s="15">
        <v>5</v>
      </c>
      <c r="G91" s="15">
        <v>4</v>
      </c>
      <c r="H91" s="25">
        <v>3147.7</v>
      </c>
      <c r="I91" s="25">
        <v>3147.7</v>
      </c>
      <c r="J91" s="16">
        <v>3147.7</v>
      </c>
      <c r="K91" s="26">
        <v>170</v>
      </c>
      <c r="L91" s="16">
        <v>13588606.57</v>
      </c>
      <c r="M91" s="16">
        <v>0</v>
      </c>
      <c r="N91" s="16">
        <v>0</v>
      </c>
      <c r="O91" s="16">
        <f t="shared" ref="O91" si="12">ROUND(N91*0.45,2)</f>
        <v>0</v>
      </c>
      <c r="P91" s="16">
        <f t="shared" si="6"/>
        <v>13588606.57</v>
      </c>
      <c r="Q91" s="16">
        <f t="shared" si="7"/>
        <v>4316.9954474695814</v>
      </c>
      <c r="R91" s="16">
        <v>17870.05</v>
      </c>
      <c r="S91" s="27">
        <v>43465</v>
      </c>
    </row>
    <row r="92" spans="1:19" s="8" customFormat="1" x14ac:dyDescent="0.25">
      <c r="A92" s="15">
        <v>140</v>
      </c>
      <c r="B92" s="5" t="s">
        <v>112</v>
      </c>
      <c r="C92" s="23">
        <v>1976</v>
      </c>
      <c r="D92" s="15">
        <v>0</v>
      </c>
      <c r="E92" s="24" t="s">
        <v>30</v>
      </c>
      <c r="F92" s="15">
        <v>5</v>
      </c>
      <c r="G92" s="15">
        <v>8</v>
      </c>
      <c r="H92" s="25">
        <v>6558.1</v>
      </c>
      <c r="I92" s="25">
        <v>6558.1</v>
      </c>
      <c r="J92" s="16">
        <v>6026.8</v>
      </c>
      <c r="K92" s="26">
        <v>273</v>
      </c>
      <c r="L92" s="16">
        <v>31999671.600000001</v>
      </c>
      <c r="M92" s="16">
        <v>0</v>
      </c>
      <c r="N92" s="16">
        <v>0</v>
      </c>
      <c r="O92" s="16">
        <f t="shared" si="11"/>
        <v>0</v>
      </c>
      <c r="P92" s="16">
        <f t="shared" si="6"/>
        <v>31999671.600000001</v>
      </c>
      <c r="Q92" s="16">
        <f t="shared" si="7"/>
        <v>4879.4119638309876</v>
      </c>
      <c r="R92" s="16">
        <v>17870.05</v>
      </c>
      <c r="S92" s="27">
        <v>43465</v>
      </c>
    </row>
    <row r="93" spans="1:19" s="8" customFormat="1" x14ac:dyDescent="0.25">
      <c r="A93" s="15">
        <v>141</v>
      </c>
      <c r="B93" s="5" t="s">
        <v>73</v>
      </c>
      <c r="C93" s="23">
        <v>1976</v>
      </c>
      <c r="D93" s="15">
        <v>0</v>
      </c>
      <c r="E93" s="24" t="s">
        <v>30</v>
      </c>
      <c r="F93" s="15">
        <v>5</v>
      </c>
      <c r="G93" s="15">
        <v>6</v>
      </c>
      <c r="H93" s="25">
        <v>5122.8999999999996</v>
      </c>
      <c r="I93" s="25">
        <v>5122.8999999999996</v>
      </c>
      <c r="J93" s="29">
        <v>4797.8999999999996</v>
      </c>
      <c r="K93" s="26">
        <v>240</v>
      </c>
      <c r="L93" s="22">
        <v>31637568.239999998</v>
      </c>
      <c r="M93" s="16">
        <v>0</v>
      </c>
      <c r="N93" s="16">
        <v>0</v>
      </c>
      <c r="O93" s="16">
        <f t="shared" ref="O93" si="13">ROUND(N93*0.45,2)</f>
        <v>0</v>
      </c>
      <c r="P93" s="16">
        <f t="shared" si="6"/>
        <v>31637568.239999998</v>
      </c>
      <c r="Q93" s="16">
        <f t="shared" si="7"/>
        <v>6175.7145835366691</v>
      </c>
      <c r="R93" s="16">
        <v>17870.05</v>
      </c>
      <c r="S93" s="27">
        <v>43465</v>
      </c>
    </row>
    <row r="94" spans="1:19" s="8" customFormat="1" x14ac:dyDescent="0.25">
      <c r="A94" s="15">
        <v>142</v>
      </c>
      <c r="B94" s="5" t="s">
        <v>113</v>
      </c>
      <c r="C94" s="23">
        <v>1974</v>
      </c>
      <c r="D94" s="15">
        <v>0</v>
      </c>
      <c r="E94" s="24" t="s">
        <v>30</v>
      </c>
      <c r="F94" s="15">
        <v>5</v>
      </c>
      <c r="G94" s="15">
        <v>6</v>
      </c>
      <c r="H94" s="25">
        <v>4673.2</v>
      </c>
      <c r="I94" s="25">
        <v>4493.3</v>
      </c>
      <c r="J94" s="29">
        <v>4493.3</v>
      </c>
      <c r="K94" s="26">
        <v>259</v>
      </c>
      <c r="L94" s="22">
        <v>15430207.609999999</v>
      </c>
      <c r="M94" s="16">
        <v>0</v>
      </c>
      <c r="N94" s="16">
        <f t="shared" ref="N94:N99" si="14">ROUND(L94*10%,2)</f>
        <v>1543020.76</v>
      </c>
      <c r="O94" s="16">
        <f t="shared" si="11"/>
        <v>694359.34</v>
      </c>
      <c r="P94" s="16">
        <f t="shared" si="6"/>
        <v>13192827.51</v>
      </c>
      <c r="Q94" s="16">
        <f t="shared" si="7"/>
        <v>3434.0479402666188</v>
      </c>
      <c r="R94" s="16">
        <v>17870.05</v>
      </c>
      <c r="S94" s="27">
        <v>43465</v>
      </c>
    </row>
    <row r="95" spans="1:19" s="8" customFormat="1" x14ac:dyDescent="0.25">
      <c r="A95" s="15">
        <v>143</v>
      </c>
      <c r="B95" s="5" t="s">
        <v>114</v>
      </c>
      <c r="C95" s="23">
        <v>1973</v>
      </c>
      <c r="D95" s="15">
        <v>0</v>
      </c>
      <c r="E95" s="24" t="s">
        <v>30</v>
      </c>
      <c r="F95" s="15">
        <v>5</v>
      </c>
      <c r="G95" s="15">
        <v>6</v>
      </c>
      <c r="H95" s="25">
        <v>3905.6</v>
      </c>
      <c r="I95" s="25">
        <v>3905.6</v>
      </c>
      <c r="J95" s="29">
        <v>3862.2</v>
      </c>
      <c r="K95" s="26">
        <v>204</v>
      </c>
      <c r="L95" s="22">
        <v>9785425.2899999991</v>
      </c>
      <c r="M95" s="16">
        <v>0</v>
      </c>
      <c r="N95" s="16">
        <f t="shared" si="14"/>
        <v>978542.53</v>
      </c>
      <c r="O95" s="16">
        <f t="shared" si="11"/>
        <v>440344.14</v>
      </c>
      <c r="P95" s="16">
        <f t="shared" si="6"/>
        <v>8366538.6199999992</v>
      </c>
      <c r="Q95" s="16">
        <f t="shared" si="7"/>
        <v>2505.4857870749693</v>
      </c>
      <c r="R95" s="16">
        <v>17870.05</v>
      </c>
      <c r="S95" s="27">
        <v>43465</v>
      </c>
    </row>
    <row r="96" spans="1:19" s="8" customFormat="1" x14ac:dyDescent="0.25">
      <c r="A96" s="15">
        <v>144</v>
      </c>
      <c r="B96" s="5" t="s">
        <v>53</v>
      </c>
      <c r="C96" s="23">
        <v>1975</v>
      </c>
      <c r="D96" s="15">
        <v>0</v>
      </c>
      <c r="E96" s="24" t="s">
        <v>27</v>
      </c>
      <c r="F96" s="15">
        <v>5</v>
      </c>
      <c r="G96" s="15">
        <v>3</v>
      </c>
      <c r="H96" s="25">
        <v>2400</v>
      </c>
      <c r="I96" s="25">
        <v>2400</v>
      </c>
      <c r="J96" s="29">
        <v>2239.1999999999998</v>
      </c>
      <c r="K96" s="26">
        <v>120</v>
      </c>
      <c r="L96" s="22">
        <v>9277413.5099999998</v>
      </c>
      <c r="M96" s="16">
        <v>0</v>
      </c>
      <c r="N96" s="16">
        <v>0</v>
      </c>
      <c r="O96" s="16">
        <f t="shared" si="11"/>
        <v>0</v>
      </c>
      <c r="P96" s="16">
        <f t="shared" si="6"/>
        <v>9277413.5099999998</v>
      </c>
      <c r="Q96" s="16">
        <f t="shared" si="7"/>
        <v>3865.5889625</v>
      </c>
      <c r="R96" s="16">
        <v>16373.82</v>
      </c>
      <c r="S96" s="27">
        <v>43465</v>
      </c>
    </row>
    <row r="97" spans="1:19" s="8" customFormat="1" x14ac:dyDescent="0.25">
      <c r="A97" s="15">
        <v>145</v>
      </c>
      <c r="B97" s="5" t="s">
        <v>55</v>
      </c>
      <c r="C97" s="45">
        <v>1973</v>
      </c>
      <c r="D97" s="41">
        <v>0</v>
      </c>
      <c r="E97" s="24" t="s">
        <v>30</v>
      </c>
      <c r="F97" s="41">
        <v>5</v>
      </c>
      <c r="G97" s="41">
        <v>4</v>
      </c>
      <c r="H97" s="42">
        <v>3526.9</v>
      </c>
      <c r="I97" s="42">
        <v>3526.9</v>
      </c>
      <c r="J97" s="51">
        <v>3526.9</v>
      </c>
      <c r="K97" s="43">
        <v>213</v>
      </c>
      <c r="L97" s="46">
        <v>900417.57</v>
      </c>
      <c r="M97" s="16">
        <v>0</v>
      </c>
      <c r="N97" s="16">
        <v>0</v>
      </c>
      <c r="O97" s="16">
        <f t="shared" si="11"/>
        <v>0</v>
      </c>
      <c r="P97" s="16">
        <f t="shared" si="6"/>
        <v>900417.57</v>
      </c>
      <c r="Q97" s="16">
        <f t="shared" si="7"/>
        <v>255.29999999999998</v>
      </c>
      <c r="R97" s="16">
        <v>17870.05</v>
      </c>
      <c r="S97" s="27">
        <v>43465</v>
      </c>
    </row>
    <row r="98" spans="1:19" s="8" customFormat="1" x14ac:dyDescent="0.25">
      <c r="A98" s="15">
        <v>146</v>
      </c>
      <c r="B98" s="5" t="s">
        <v>56</v>
      </c>
      <c r="C98" s="23">
        <v>1973</v>
      </c>
      <c r="D98" s="15">
        <v>0</v>
      </c>
      <c r="E98" s="24" t="s">
        <v>30</v>
      </c>
      <c r="F98" s="15">
        <v>5</v>
      </c>
      <c r="G98" s="15">
        <v>4</v>
      </c>
      <c r="H98" s="25">
        <v>3567.1</v>
      </c>
      <c r="I98" s="25">
        <v>3567.1</v>
      </c>
      <c r="J98" s="29">
        <v>3567.1</v>
      </c>
      <c r="K98" s="26">
        <v>232</v>
      </c>
      <c r="L98" s="16">
        <v>6604147.3399999999</v>
      </c>
      <c r="M98" s="16">
        <v>0</v>
      </c>
      <c r="N98" s="16">
        <f t="shared" si="14"/>
        <v>660414.73</v>
      </c>
      <c r="O98" s="16">
        <f t="shared" si="11"/>
        <v>297186.63</v>
      </c>
      <c r="P98" s="16">
        <f t="shared" si="6"/>
        <v>5646545.9799999995</v>
      </c>
      <c r="Q98" s="16">
        <f t="shared" si="7"/>
        <v>1851.4051582518011</v>
      </c>
      <c r="R98" s="16">
        <v>17870.05</v>
      </c>
      <c r="S98" s="27">
        <v>43465</v>
      </c>
    </row>
    <row r="99" spans="1:19" s="8" customFormat="1" x14ac:dyDescent="0.25">
      <c r="A99" s="15">
        <v>147</v>
      </c>
      <c r="B99" s="5" t="s">
        <v>115</v>
      </c>
      <c r="C99" s="23">
        <v>1973</v>
      </c>
      <c r="D99" s="15">
        <v>0</v>
      </c>
      <c r="E99" s="24" t="s">
        <v>30</v>
      </c>
      <c r="F99" s="15">
        <v>5</v>
      </c>
      <c r="G99" s="15">
        <v>6</v>
      </c>
      <c r="H99" s="25">
        <v>3813.6</v>
      </c>
      <c r="I99" s="25">
        <v>3813.6</v>
      </c>
      <c r="J99" s="16">
        <v>3761.5</v>
      </c>
      <c r="K99" s="26">
        <v>236</v>
      </c>
      <c r="L99" s="16">
        <v>12385442.23</v>
      </c>
      <c r="M99" s="16">
        <v>0</v>
      </c>
      <c r="N99" s="16">
        <f t="shared" si="14"/>
        <v>1238544.22</v>
      </c>
      <c r="O99" s="16">
        <f t="shared" si="11"/>
        <v>557344.9</v>
      </c>
      <c r="P99" s="16">
        <f t="shared" si="6"/>
        <v>10589553.109999999</v>
      </c>
      <c r="Q99" s="16">
        <f t="shared" si="7"/>
        <v>3247.7035425844347</v>
      </c>
      <c r="R99" s="16">
        <v>17870.05</v>
      </c>
      <c r="S99" s="27">
        <v>43465</v>
      </c>
    </row>
    <row r="100" spans="1:19" s="8" customFormat="1" x14ac:dyDescent="0.25">
      <c r="A100" s="15">
        <v>148</v>
      </c>
      <c r="B100" s="5" t="s">
        <v>116</v>
      </c>
      <c r="C100" s="23">
        <v>1976</v>
      </c>
      <c r="D100" s="15">
        <v>0</v>
      </c>
      <c r="E100" s="24" t="s">
        <v>27</v>
      </c>
      <c r="F100" s="15">
        <v>5</v>
      </c>
      <c r="G100" s="15">
        <v>7</v>
      </c>
      <c r="H100" s="25">
        <v>5838.4</v>
      </c>
      <c r="I100" s="25">
        <v>5838.4</v>
      </c>
      <c r="J100" s="15">
        <v>4689.7</v>
      </c>
      <c r="K100" s="26">
        <v>246</v>
      </c>
      <c r="L100" s="16">
        <v>37779907.020000003</v>
      </c>
      <c r="M100" s="16">
        <v>0</v>
      </c>
      <c r="N100" s="16">
        <v>0</v>
      </c>
      <c r="O100" s="16">
        <v>0</v>
      </c>
      <c r="P100" s="16">
        <f t="shared" si="6"/>
        <v>37779907.020000003</v>
      </c>
      <c r="Q100" s="16">
        <f t="shared" si="7"/>
        <v>6470.9350198684579</v>
      </c>
      <c r="R100" s="16">
        <v>16373.82</v>
      </c>
      <c r="S100" s="27">
        <v>43465</v>
      </c>
    </row>
    <row r="101" spans="1:19" s="8" customFormat="1" x14ac:dyDescent="0.25">
      <c r="A101" s="15">
        <v>149</v>
      </c>
      <c r="B101" s="5" t="s">
        <v>165</v>
      </c>
      <c r="C101" s="23">
        <v>1995</v>
      </c>
      <c r="D101" s="15">
        <v>0</v>
      </c>
      <c r="E101" s="39" t="s">
        <v>30</v>
      </c>
      <c r="F101" s="15">
        <v>9</v>
      </c>
      <c r="G101" s="15">
        <v>3</v>
      </c>
      <c r="H101" s="25">
        <v>6685.9</v>
      </c>
      <c r="I101" s="25">
        <v>6685.91</v>
      </c>
      <c r="J101" s="25">
        <v>6685.92</v>
      </c>
      <c r="K101" s="26">
        <v>226</v>
      </c>
      <c r="L101" s="16">
        <v>9167901.9499999993</v>
      </c>
      <c r="M101" s="16">
        <v>0</v>
      </c>
      <c r="N101" s="16">
        <v>0</v>
      </c>
      <c r="O101" s="16">
        <v>0</v>
      </c>
      <c r="P101" s="16">
        <f t="shared" si="6"/>
        <v>9167901.9499999993</v>
      </c>
      <c r="Q101" s="16">
        <f t="shared" si="7"/>
        <v>1371.2272450571425</v>
      </c>
      <c r="R101" s="44">
        <v>19740.84</v>
      </c>
      <c r="S101" s="27">
        <v>43465</v>
      </c>
    </row>
    <row r="102" spans="1:19" s="8" customFormat="1" x14ac:dyDescent="0.25">
      <c r="A102" s="15">
        <v>150</v>
      </c>
      <c r="B102" s="5" t="s">
        <v>57</v>
      </c>
      <c r="C102" s="23">
        <v>2002</v>
      </c>
      <c r="D102" s="15">
        <v>0</v>
      </c>
      <c r="E102" s="24" t="s">
        <v>27</v>
      </c>
      <c r="F102" s="15">
        <v>7</v>
      </c>
      <c r="G102" s="15">
        <v>1</v>
      </c>
      <c r="H102" s="50">
        <v>2180.1</v>
      </c>
      <c r="I102" s="50">
        <v>2180.1</v>
      </c>
      <c r="J102" s="50">
        <v>2180.1</v>
      </c>
      <c r="K102" s="26">
        <v>76</v>
      </c>
      <c r="L102" s="16">
        <v>6675726</v>
      </c>
      <c r="M102" s="16">
        <v>0</v>
      </c>
      <c r="N102" s="16">
        <v>0</v>
      </c>
      <c r="O102" s="16">
        <v>0</v>
      </c>
      <c r="P102" s="16">
        <f t="shared" si="6"/>
        <v>6675726</v>
      </c>
      <c r="Q102" s="16">
        <f t="shared" si="7"/>
        <v>3062.119168845466</v>
      </c>
      <c r="R102" s="16">
        <v>19736.97</v>
      </c>
      <c r="S102" s="27">
        <v>43465</v>
      </c>
    </row>
    <row r="103" spans="1:19" s="8" customFormat="1" x14ac:dyDescent="0.25">
      <c r="A103" s="15">
        <v>151</v>
      </c>
      <c r="B103" s="5" t="s">
        <v>117</v>
      </c>
      <c r="C103" s="23">
        <v>1974</v>
      </c>
      <c r="D103" s="15">
        <v>0</v>
      </c>
      <c r="E103" s="24" t="s">
        <v>30</v>
      </c>
      <c r="F103" s="15">
        <v>2</v>
      </c>
      <c r="G103" s="15">
        <v>2</v>
      </c>
      <c r="H103" s="25">
        <v>545.9</v>
      </c>
      <c r="I103" s="25">
        <v>545.9</v>
      </c>
      <c r="J103" s="16">
        <v>545.9</v>
      </c>
      <c r="K103" s="26">
        <v>35</v>
      </c>
      <c r="L103" s="16">
        <v>6469126.2599999998</v>
      </c>
      <c r="M103" s="16">
        <v>0</v>
      </c>
      <c r="N103" s="16">
        <v>0</v>
      </c>
      <c r="O103" s="16">
        <v>0</v>
      </c>
      <c r="P103" s="16">
        <f t="shared" si="6"/>
        <v>6469126.2599999998</v>
      </c>
      <c r="Q103" s="16">
        <f t="shared" si="7"/>
        <v>11850.386993954937</v>
      </c>
      <c r="R103" s="16">
        <v>17870.05</v>
      </c>
      <c r="S103" s="27">
        <v>43465</v>
      </c>
    </row>
    <row r="104" spans="1:19" s="8" customFormat="1" x14ac:dyDescent="0.25">
      <c r="A104" s="15">
        <v>152</v>
      </c>
      <c r="B104" s="5" t="s">
        <v>118</v>
      </c>
      <c r="C104" s="23">
        <v>1975</v>
      </c>
      <c r="D104" s="15">
        <v>0</v>
      </c>
      <c r="E104" s="24" t="s">
        <v>27</v>
      </c>
      <c r="F104" s="15">
        <v>2</v>
      </c>
      <c r="G104" s="15">
        <v>2</v>
      </c>
      <c r="H104" s="25">
        <v>970</v>
      </c>
      <c r="I104" s="25">
        <v>970</v>
      </c>
      <c r="J104" s="15">
        <v>942.5</v>
      </c>
      <c r="K104" s="26">
        <v>74</v>
      </c>
      <c r="L104" s="16">
        <v>7848079.1799999997</v>
      </c>
      <c r="M104" s="16">
        <v>0</v>
      </c>
      <c r="N104" s="16">
        <v>0</v>
      </c>
      <c r="O104" s="16">
        <v>0</v>
      </c>
      <c r="P104" s="16">
        <f t="shared" si="6"/>
        <v>7848079.1799999997</v>
      </c>
      <c r="Q104" s="16">
        <f t="shared" si="7"/>
        <v>8090.803278350515</v>
      </c>
      <c r="R104" s="16">
        <v>16373.82</v>
      </c>
      <c r="S104" s="27">
        <v>43465</v>
      </c>
    </row>
    <row r="105" spans="1:19" s="8" customFormat="1" x14ac:dyDescent="0.25">
      <c r="A105" s="15">
        <v>153</v>
      </c>
      <c r="B105" s="5" t="s">
        <v>119</v>
      </c>
      <c r="C105" s="23">
        <v>1974</v>
      </c>
      <c r="D105" s="15">
        <v>0</v>
      </c>
      <c r="E105" s="24" t="s">
        <v>27</v>
      </c>
      <c r="F105" s="15">
        <v>2</v>
      </c>
      <c r="G105" s="15">
        <v>2</v>
      </c>
      <c r="H105" s="25">
        <v>937.4</v>
      </c>
      <c r="I105" s="25">
        <v>937.4</v>
      </c>
      <c r="J105" s="16">
        <v>924.2</v>
      </c>
      <c r="K105" s="26">
        <v>83</v>
      </c>
      <c r="L105" s="16">
        <v>7966363.8300000001</v>
      </c>
      <c r="M105" s="16">
        <v>0</v>
      </c>
      <c r="N105" s="16">
        <v>0</v>
      </c>
      <c r="O105" s="16">
        <v>0</v>
      </c>
      <c r="P105" s="16">
        <f t="shared" si="6"/>
        <v>7966363.8300000001</v>
      </c>
      <c r="Q105" s="16">
        <f t="shared" si="7"/>
        <v>8498.361243866013</v>
      </c>
      <c r="R105" s="16">
        <v>16373.82</v>
      </c>
      <c r="S105" s="27">
        <v>43465</v>
      </c>
    </row>
    <row r="106" spans="1:19" s="8" customFormat="1" x14ac:dyDescent="0.25">
      <c r="A106" s="15">
        <v>154</v>
      </c>
      <c r="B106" s="28" t="s">
        <v>166</v>
      </c>
      <c r="C106" s="45">
        <v>1967</v>
      </c>
      <c r="D106" s="41">
        <v>0</v>
      </c>
      <c r="E106" s="24" t="s">
        <v>27</v>
      </c>
      <c r="F106" s="41">
        <v>2</v>
      </c>
      <c r="G106" s="41">
        <v>2</v>
      </c>
      <c r="H106" s="44">
        <v>920.9</v>
      </c>
      <c r="I106" s="44">
        <v>920.9</v>
      </c>
      <c r="J106" s="44">
        <v>797</v>
      </c>
      <c r="K106" s="41">
        <v>76</v>
      </c>
      <c r="L106" s="44">
        <v>4324758.21</v>
      </c>
      <c r="M106" s="16">
        <v>0</v>
      </c>
      <c r="N106" s="16">
        <v>0</v>
      </c>
      <c r="O106" s="16">
        <v>0</v>
      </c>
      <c r="P106" s="16">
        <f t="shared" si="6"/>
        <v>4324758.21</v>
      </c>
      <c r="Q106" s="16">
        <f t="shared" si="7"/>
        <v>4696.2300032576832</v>
      </c>
      <c r="R106" s="16">
        <v>16373.82</v>
      </c>
      <c r="S106" s="27">
        <v>43465</v>
      </c>
    </row>
    <row r="107" spans="1:19" s="8" customFormat="1" x14ac:dyDescent="0.25">
      <c r="A107" s="15">
        <v>155</v>
      </c>
      <c r="B107" s="5" t="s">
        <v>120</v>
      </c>
      <c r="C107" s="23">
        <v>1977</v>
      </c>
      <c r="D107" s="15">
        <v>0</v>
      </c>
      <c r="E107" s="24" t="s">
        <v>30</v>
      </c>
      <c r="F107" s="15">
        <v>5</v>
      </c>
      <c r="G107" s="15">
        <v>4</v>
      </c>
      <c r="H107" s="25">
        <v>3526.9</v>
      </c>
      <c r="I107" s="25">
        <v>3526.9</v>
      </c>
      <c r="J107" s="15">
        <v>3513.3</v>
      </c>
      <c r="K107" s="26">
        <v>142</v>
      </c>
      <c r="L107" s="16">
        <v>12280171.189999999</v>
      </c>
      <c r="M107" s="16">
        <v>0</v>
      </c>
      <c r="N107" s="16">
        <v>0</v>
      </c>
      <c r="O107" s="16">
        <f t="shared" ref="O107:O119" si="15">ROUND(N107*0.45,2)</f>
        <v>0</v>
      </c>
      <c r="P107" s="16">
        <f t="shared" si="6"/>
        <v>12280171.189999999</v>
      </c>
      <c r="Q107" s="16">
        <f t="shared" si="7"/>
        <v>3481.8597606963622</v>
      </c>
      <c r="R107" s="16">
        <v>17870.05</v>
      </c>
      <c r="S107" s="27">
        <v>43465</v>
      </c>
    </row>
    <row r="108" spans="1:19" s="8" customFormat="1" x14ac:dyDescent="0.25">
      <c r="A108" s="15">
        <v>156</v>
      </c>
      <c r="B108" s="5" t="s">
        <v>60</v>
      </c>
      <c r="C108" s="23">
        <v>1976</v>
      </c>
      <c r="D108" s="15">
        <v>0</v>
      </c>
      <c r="E108" s="24" t="s">
        <v>30</v>
      </c>
      <c r="F108" s="15">
        <v>5</v>
      </c>
      <c r="G108" s="15">
        <v>6</v>
      </c>
      <c r="H108" s="25">
        <v>4752</v>
      </c>
      <c r="I108" s="25">
        <v>4752</v>
      </c>
      <c r="J108" s="37">
        <v>4752</v>
      </c>
      <c r="K108" s="26">
        <v>214</v>
      </c>
      <c r="L108" s="16">
        <v>2940313.7</v>
      </c>
      <c r="M108" s="16">
        <v>0</v>
      </c>
      <c r="N108" s="16">
        <v>0</v>
      </c>
      <c r="O108" s="16">
        <f t="shared" si="15"/>
        <v>0</v>
      </c>
      <c r="P108" s="16">
        <f t="shared" si="6"/>
        <v>2940313.7</v>
      </c>
      <c r="Q108" s="16">
        <f t="shared" si="7"/>
        <v>618.75288299663305</v>
      </c>
      <c r="R108" s="16">
        <v>17871.05</v>
      </c>
      <c r="S108" s="27">
        <v>43465</v>
      </c>
    </row>
    <row r="109" spans="1:19" s="8" customFormat="1" x14ac:dyDescent="0.25">
      <c r="A109" s="15">
        <v>157</v>
      </c>
      <c r="B109" s="5" t="s">
        <v>121</v>
      </c>
      <c r="C109" s="23">
        <v>1976</v>
      </c>
      <c r="D109" s="15">
        <v>0</v>
      </c>
      <c r="E109" s="24" t="s">
        <v>30</v>
      </c>
      <c r="F109" s="15">
        <v>5</v>
      </c>
      <c r="G109" s="15">
        <v>6</v>
      </c>
      <c r="H109" s="25">
        <v>9288.5</v>
      </c>
      <c r="I109" s="25">
        <v>9288.5</v>
      </c>
      <c r="J109" s="16">
        <v>9288.5</v>
      </c>
      <c r="K109" s="26">
        <v>274</v>
      </c>
      <c r="L109" s="16">
        <v>45317454.75</v>
      </c>
      <c r="M109" s="16">
        <v>0</v>
      </c>
      <c r="N109" s="16">
        <v>0</v>
      </c>
      <c r="O109" s="16">
        <f t="shared" si="15"/>
        <v>0</v>
      </c>
      <c r="P109" s="16">
        <f t="shared" si="6"/>
        <v>45317454.75</v>
      </c>
      <c r="Q109" s="16">
        <f t="shared" si="7"/>
        <v>4878.8776174839859</v>
      </c>
      <c r="R109" s="16">
        <v>17870.05</v>
      </c>
      <c r="S109" s="27">
        <v>43465</v>
      </c>
    </row>
    <row r="110" spans="1:19" s="8" customFormat="1" x14ac:dyDescent="0.25">
      <c r="A110" s="15">
        <v>158</v>
      </c>
      <c r="B110" s="28" t="s">
        <v>62</v>
      </c>
      <c r="C110" s="45">
        <v>1977</v>
      </c>
      <c r="D110" s="41">
        <v>0</v>
      </c>
      <c r="E110" s="24" t="s">
        <v>30</v>
      </c>
      <c r="F110" s="41">
        <v>5</v>
      </c>
      <c r="G110" s="41">
        <v>8</v>
      </c>
      <c r="H110" s="42">
        <v>5434.3</v>
      </c>
      <c r="I110" s="42">
        <v>5434.3</v>
      </c>
      <c r="J110" s="44">
        <v>5010.6000000000004</v>
      </c>
      <c r="K110" s="43">
        <v>213</v>
      </c>
      <c r="L110" s="44">
        <v>13994534.18</v>
      </c>
      <c r="M110" s="16">
        <v>0</v>
      </c>
      <c r="N110" s="16">
        <v>0</v>
      </c>
      <c r="O110" s="16">
        <f t="shared" si="15"/>
        <v>0</v>
      </c>
      <c r="P110" s="16">
        <f t="shared" si="6"/>
        <v>13994534.18</v>
      </c>
      <c r="Q110" s="16">
        <f t="shared" si="7"/>
        <v>2575.2229689196397</v>
      </c>
      <c r="R110" s="16">
        <v>17870.05</v>
      </c>
      <c r="S110" s="27">
        <v>43465</v>
      </c>
    </row>
    <row r="111" spans="1:19" s="8" customFormat="1" x14ac:dyDescent="0.25">
      <c r="A111" s="15">
        <v>159</v>
      </c>
      <c r="B111" s="5" t="s">
        <v>122</v>
      </c>
      <c r="C111" s="23">
        <v>1976</v>
      </c>
      <c r="D111" s="15">
        <v>0</v>
      </c>
      <c r="E111" s="24" t="s">
        <v>30</v>
      </c>
      <c r="F111" s="15">
        <v>5</v>
      </c>
      <c r="G111" s="15">
        <v>6</v>
      </c>
      <c r="H111" s="25">
        <v>3878.8</v>
      </c>
      <c r="I111" s="25">
        <v>3878.8</v>
      </c>
      <c r="J111" s="15">
        <v>3855.2</v>
      </c>
      <c r="K111" s="26">
        <v>204</v>
      </c>
      <c r="L111" s="16">
        <v>22325376.059999999</v>
      </c>
      <c r="M111" s="16">
        <v>0</v>
      </c>
      <c r="N111" s="16">
        <v>0</v>
      </c>
      <c r="O111" s="16">
        <f t="shared" si="15"/>
        <v>0</v>
      </c>
      <c r="P111" s="16">
        <f t="shared" si="6"/>
        <v>22325376.059999999</v>
      </c>
      <c r="Q111" s="16">
        <f t="shared" si="7"/>
        <v>5755.7430287717843</v>
      </c>
      <c r="R111" s="16">
        <v>17870.05</v>
      </c>
      <c r="S111" s="27">
        <v>43465</v>
      </c>
    </row>
    <row r="112" spans="1:19" s="8" customFormat="1" x14ac:dyDescent="0.25">
      <c r="A112" s="15">
        <v>160</v>
      </c>
      <c r="B112" s="5" t="s">
        <v>63</v>
      </c>
      <c r="C112" s="45">
        <v>1977</v>
      </c>
      <c r="D112" s="41">
        <v>0</v>
      </c>
      <c r="E112" s="24" t="s">
        <v>30</v>
      </c>
      <c r="F112" s="41">
        <v>5</v>
      </c>
      <c r="G112" s="41">
        <v>6</v>
      </c>
      <c r="H112" s="42">
        <v>3846.7</v>
      </c>
      <c r="I112" s="42">
        <v>3846.7</v>
      </c>
      <c r="J112" s="41">
        <v>3847.9</v>
      </c>
      <c r="K112" s="43">
        <v>240</v>
      </c>
      <c r="L112" s="44">
        <v>21770384.969999999</v>
      </c>
      <c r="M112" s="16">
        <v>0</v>
      </c>
      <c r="N112" s="16">
        <v>0</v>
      </c>
      <c r="O112" s="16">
        <f t="shared" si="15"/>
        <v>0</v>
      </c>
      <c r="P112" s="16">
        <f t="shared" si="6"/>
        <v>21770384.969999999</v>
      </c>
      <c r="Q112" s="16">
        <f t="shared" si="7"/>
        <v>5659.4964437049939</v>
      </c>
      <c r="R112" s="16">
        <v>17870.05</v>
      </c>
      <c r="S112" s="27">
        <v>43465</v>
      </c>
    </row>
    <row r="113" spans="1:19" s="8" customFormat="1" x14ac:dyDescent="0.25">
      <c r="A113" s="15">
        <v>161</v>
      </c>
      <c r="B113" s="5" t="s">
        <v>123</v>
      </c>
      <c r="C113" s="23">
        <v>1977</v>
      </c>
      <c r="D113" s="15">
        <v>0</v>
      </c>
      <c r="E113" s="24" t="s">
        <v>30</v>
      </c>
      <c r="F113" s="15">
        <v>5</v>
      </c>
      <c r="G113" s="15">
        <v>6</v>
      </c>
      <c r="H113" s="25">
        <v>3478.6</v>
      </c>
      <c r="I113" s="25">
        <v>3478.6</v>
      </c>
      <c r="J113" s="15">
        <v>3478.6</v>
      </c>
      <c r="K113" s="26">
        <v>207</v>
      </c>
      <c r="L113" s="16">
        <v>11680397.960000001</v>
      </c>
      <c r="M113" s="16">
        <v>0</v>
      </c>
      <c r="N113" s="16">
        <v>0</v>
      </c>
      <c r="O113" s="16">
        <f t="shared" si="15"/>
        <v>0</v>
      </c>
      <c r="P113" s="16">
        <f t="shared" si="6"/>
        <v>11680397.960000001</v>
      </c>
      <c r="Q113" s="16">
        <f t="shared" si="7"/>
        <v>3357.7870292646471</v>
      </c>
      <c r="R113" s="16">
        <v>17870.05</v>
      </c>
      <c r="S113" s="27">
        <v>43465</v>
      </c>
    </row>
    <row r="114" spans="1:19" s="8" customFormat="1" x14ac:dyDescent="0.25">
      <c r="A114" s="15">
        <v>162</v>
      </c>
      <c r="B114" s="5" t="s">
        <v>167</v>
      </c>
      <c r="C114" s="45">
        <v>1996</v>
      </c>
      <c r="D114" s="41">
        <v>0</v>
      </c>
      <c r="E114" s="24" t="s">
        <v>30</v>
      </c>
      <c r="F114" s="41">
        <v>10</v>
      </c>
      <c r="G114" s="41">
        <v>1</v>
      </c>
      <c r="H114" s="42">
        <v>2571.2199999999998</v>
      </c>
      <c r="I114" s="42">
        <v>2571.2199999999998</v>
      </c>
      <c r="J114" s="42">
        <v>2571.2199999999998</v>
      </c>
      <c r="K114" s="43">
        <v>93</v>
      </c>
      <c r="L114" s="44">
        <v>3055967.32</v>
      </c>
      <c r="M114" s="16">
        <v>0</v>
      </c>
      <c r="N114" s="16">
        <v>0</v>
      </c>
      <c r="O114" s="16">
        <f t="shared" si="15"/>
        <v>0</v>
      </c>
      <c r="P114" s="16">
        <f t="shared" si="6"/>
        <v>3055967.32</v>
      </c>
      <c r="Q114" s="16">
        <f t="shared" si="7"/>
        <v>1188.5281383934475</v>
      </c>
      <c r="R114" s="44">
        <v>19740.84</v>
      </c>
      <c r="S114" s="27">
        <v>43465</v>
      </c>
    </row>
    <row r="115" spans="1:19" s="8" customFormat="1" x14ac:dyDescent="0.25">
      <c r="A115" s="15">
        <v>163</v>
      </c>
      <c r="B115" s="5" t="s">
        <v>65</v>
      </c>
      <c r="C115" s="23">
        <v>1977</v>
      </c>
      <c r="D115" s="15">
        <v>0</v>
      </c>
      <c r="E115" s="24" t="s">
        <v>30</v>
      </c>
      <c r="F115" s="15">
        <v>5</v>
      </c>
      <c r="G115" s="15">
        <v>6</v>
      </c>
      <c r="H115" s="25">
        <v>3888.5</v>
      </c>
      <c r="I115" s="25">
        <v>3888.5</v>
      </c>
      <c r="J115" s="15">
        <v>3870.5</v>
      </c>
      <c r="K115" s="26">
        <v>213</v>
      </c>
      <c r="L115" s="16">
        <v>743373.33</v>
      </c>
      <c r="M115" s="16">
        <v>0</v>
      </c>
      <c r="N115" s="16">
        <v>0</v>
      </c>
      <c r="O115" s="16">
        <f t="shared" si="15"/>
        <v>0</v>
      </c>
      <c r="P115" s="16">
        <f t="shared" si="6"/>
        <v>743373.33</v>
      </c>
      <c r="Q115" s="16">
        <f t="shared" si="7"/>
        <v>191.17225922592257</v>
      </c>
      <c r="R115" s="16">
        <v>17870.05</v>
      </c>
      <c r="S115" s="27">
        <v>43465</v>
      </c>
    </row>
    <row r="116" spans="1:19" s="8" customFormat="1" x14ac:dyDescent="0.25">
      <c r="A116" s="15">
        <v>164</v>
      </c>
      <c r="B116" s="5" t="s">
        <v>124</v>
      </c>
      <c r="C116" s="23">
        <v>1976</v>
      </c>
      <c r="D116" s="15">
        <v>0</v>
      </c>
      <c r="E116" s="24" t="s">
        <v>30</v>
      </c>
      <c r="F116" s="15">
        <v>5</v>
      </c>
      <c r="G116" s="15">
        <v>6</v>
      </c>
      <c r="H116" s="25">
        <v>3858.7</v>
      </c>
      <c r="I116" s="25">
        <v>3858.7</v>
      </c>
      <c r="J116" s="15">
        <v>3734.5</v>
      </c>
      <c r="K116" s="26">
        <v>223</v>
      </c>
      <c r="L116" s="16">
        <v>23554586.09</v>
      </c>
      <c r="M116" s="16">
        <v>0</v>
      </c>
      <c r="N116" s="16">
        <v>0</v>
      </c>
      <c r="O116" s="16">
        <f t="shared" si="15"/>
        <v>0</v>
      </c>
      <c r="P116" s="16">
        <f t="shared" si="6"/>
        <v>23554586.09</v>
      </c>
      <c r="Q116" s="16">
        <f t="shared" si="7"/>
        <v>6104.2802213180603</v>
      </c>
      <c r="R116" s="16">
        <v>17870.05</v>
      </c>
      <c r="S116" s="27">
        <v>43465</v>
      </c>
    </row>
    <row r="117" spans="1:19" s="8" customFormat="1" x14ac:dyDescent="0.25">
      <c r="A117" s="15">
        <v>165</v>
      </c>
      <c r="B117" s="5" t="s">
        <v>66</v>
      </c>
      <c r="C117" s="23">
        <v>1976</v>
      </c>
      <c r="D117" s="15">
        <v>0</v>
      </c>
      <c r="E117" s="24" t="s">
        <v>30</v>
      </c>
      <c r="F117" s="15">
        <v>5</v>
      </c>
      <c r="G117" s="15">
        <v>8</v>
      </c>
      <c r="H117" s="25">
        <v>5184.8</v>
      </c>
      <c r="I117" s="25">
        <v>5184.8</v>
      </c>
      <c r="J117" s="15">
        <v>5054.3</v>
      </c>
      <c r="K117" s="26">
        <v>303</v>
      </c>
      <c r="L117" s="16">
        <v>13413446.41</v>
      </c>
      <c r="M117" s="16">
        <v>0</v>
      </c>
      <c r="N117" s="16">
        <v>0</v>
      </c>
      <c r="O117" s="16">
        <f t="shared" si="15"/>
        <v>0</v>
      </c>
      <c r="P117" s="16">
        <f t="shared" si="6"/>
        <v>13413446.41</v>
      </c>
      <c r="Q117" s="16">
        <f t="shared" si="7"/>
        <v>2587.0711329270175</v>
      </c>
      <c r="R117" s="16">
        <v>17870.05</v>
      </c>
      <c r="S117" s="27">
        <v>43465</v>
      </c>
    </row>
    <row r="118" spans="1:19" s="8" customFormat="1" x14ac:dyDescent="0.25">
      <c r="A118" s="15">
        <v>166</v>
      </c>
      <c r="B118" s="5" t="s">
        <v>67</v>
      </c>
      <c r="C118" s="23">
        <v>1976</v>
      </c>
      <c r="D118" s="15">
        <v>0</v>
      </c>
      <c r="E118" s="24" t="s">
        <v>30</v>
      </c>
      <c r="F118" s="15">
        <v>5</v>
      </c>
      <c r="G118" s="15">
        <v>6</v>
      </c>
      <c r="H118" s="25">
        <v>5332.2</v>
      </c>
      <c r="I118" s="25">
        <v>5332.2</v>
      </c>
      <c r="J118" s="15">
        <v>5211.7</v>
      </c>
      <c r="K118" s="26">
        <v>254</v>
      </c>
      <c r="L118" s="16">
        <v>21305811.199999999</v>
      </c>
      <c r="M118" s="16">
        <v>0</v>
      </c>
      <c r="N118" s="16">
        <v>0</v>
      </c>
      <c r="O118" s="16">
        <f t="shared" si="15"/>
        <v>0</v>
      </c>
      <c r="P118" s="16">
        <f t="shared" si="6"/>
        <v>21305811.199999999</v>
      </c>
      <c r="Q118" s="16">
        <f t="shared" si="7"/>
        <v>3995.688683845317</v>
      </c>
      <c r="R118" s="16">
        <v>17870.05</v>
      </c>
      <c r="S118" s="27">
        <v>43465</v>
      </c>
    </row>
    <row r="119" spans="1:19" s="8" customFormat="1" x14ac:dyDescent="0.25">
      <c r="A119" s="15">
        <v>167</v>
      </c>
      <c r="B119" s="5" t="s">
        <v>68</v>
      </c>
      <c r="C119" s="23">
        <v>1978</v>
      </c>
      <c r="D119" s="15">
        <v>0</v>
      </c>
      <c r="E119" s="24" t="s">
        <v>30</v>
      </c>
      <c r="F119" s="15">
        <v>5</v>
      </c>
      <c r="G119" s="15">
        <v>8</v>
      </c>
      <c r="H119" s="25">
        <v>6184.8</v>
      </c>
      <c r="I119" s="25">
        <v>6184.8</v>
      </c>
      <c r="J119" s="15">
        <v>6184.8</v>
      </c>
      <c r="K119" s="26">
        <v>390</v>
      </c>
      <c r="L119" s="16">
        <v>17685581.140000001</v>
      </c>
      <c r="M119" s="16">
        <v>0</v>
      </c>
      <c r="N119" s="16">
        <v>0</v>
      </c>
      <c r="O119" s="16">
        <f t="shared" si="15"/>
        <v>0</v>
      </c>
      <c r="P119" s="16">
        <f t="shared" si="6"/>
        <v>17685581.140000001</v>
      </c>
      <c r="Q119" s="16">
        <f t="shared" si="7"/>
        <v>2859.5235318846203</v>
      </c>
      <c r="R119" s="16">
        <v>17870.05</v>
      </c>
      <c r="S119" s="27">
        <v>43465</v>
      </c>
    </row>
    <row r="120" spans="1:19" s="12" customFormat="1" ht="12.75" x14ac:dyDescent="0.25">
      <c r="A120" s="15"/>
      <c r="B120" s="62" t="s">
        <v>125</v>
      </c>
      <c r="C120" s="63"/>
      <c r="D120" s="20"/>
      <c r="E120" s="20"/>
      <c r="F120" s="53"/>
      <c r="G120" s="53"/>
      <c r="H120" s="56">
        <f t="shared" ref="H120:P120" si="16">ROUND(SUM(H59:H119),2)</f>
        <v>238970.62</v>
      </c>
      <c r="I120" s="56">
        <f t="shared" si="16"/>
        <v>233387.23</v>
      </c>
      <c r="J120" s="56">
        <f t="shared" si="16"/>
        <v>223646.64</v>
      </c>
      <c r="K120" s="19">
        <f t="shared" si="16"/>
        <v>12217</v>
      </c>
      <c r="L120" s="56">
        <f t="shared" si="16"/>
        <v>624742263.63999999</v>
      </c>
      <c r="M120" s="56">
        <f t="shared" si="16"/>
        <v>0</v>
      </c>
      <c r="N120" s="56">
        <f t="shared" si="16"/>
        <v>6013146.0499999998</v>
      </c>
      <c r="O120" s="56">
        <f t="shared" si="16"/>
        <v>2705915.72</v>
      </c>
      <c r="P120" s="56">
        <f t="shared" si="16"/>
        <v>616023201.87</v>
      </c>
      <c r="Q120" s="31">
        <f t="shared" si="7"/>
        <v>2676.848530401599</v>
      </c>
      <c r="R120" s="56"/>
      <c r="S120" s="53"/>
    </row>
    <row r="121" spans="1:19" s="18" customFormat="1" ht="15.75" x14ac:dyDescent="0.25">
      <c r="A121" s="60" t="s">
        <v>132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1"/>
    </row>
    <row r="122" spans="1:19" s="2" customFormat="1" ht="12.75" x14ac:dyDescent="0.25">
      <c r="A122" s="15"/>
      <c r="B122" s="57" t="s">
        <v>31</v>
      </c>
      <c r="C122" s="58"/>
      <c r="D122" s="20"/>
      <c r="E122" s="53"/>
      <c r="F122" s="53"/>
      <c r="G122" s="53"/>
      <c r="H122" s="56"/>
      <c r="I122" s="56"/>
      <c r="J122" s="56"/>
      <c r="K122" s="13"/>
      <c r="L122" s="56"/>
      <c r="M122" s="56"/>
      <c r="N122" s="31"/>
      <c r="O122" s="31"/>
      <c r="P122" s="31"/>
      <c r="Q122" s="31"/>
      <c r="R122" s="56"/>
      <c r="S122" s="53"/>
    </row>
    <row r="123" spans="1:19" s="8" customFormat="1" x14ac:dyDescent="0.25">
      <c r="A123" s="15">
        <v>73</v>
      </c>
      <c r="B123" s="5" t="s">
        <v>133</v>
      </c>
      <c r="C123" s="23">
        <v>1989</v>
      </c>
      <c r="D123" s="15">
        <v>0</v>
      </c>
      <c r="E123" s="24" t="s">
        <v>30</v>
      </c>
      <c r="F123" s="15">
        <v>9</v>
      </c>
      <c r="G123" s="15">
        <v>4</v>
      </c>
      <c r="H123" s="25">
        <v>6853.9</v>
      </c>
      <c r="I123" s="25">
        <v>6853.9</v>
      </c>
      <c r="J123" s="33">
        <v>6853.9</v>
      </c>
      <c r="K123" s="40">
        <v>419</v>
      </c>
      <c r="L123" s="16">
        <v>12223869.289999999</v>
      </c>
      <c r="M123" s="16">
        <v>0</v>
      </c>
      <c r="N123" s="16">
        <v>0</v>
      </c>
      <c r="O123" s="16">
        <f t="shared" ref="O123:O124" si="17">ROUND(L123*0.045,2)</f>
        <v>550074.12</v>
      </c>
      <c r="P123" s="16">
        <f t="shared" ref="P123:P142" si="18">L123-(M123+N123+O123)</f>
        <v>11673795.17</v>
      </c>
      <c r="Q123" s="16">
        <v>1167.2186638264347</v>
      </c>
      <c r="R123" s="16">
        <v>20727.88</v>
      </c>
      <c r="S123" s="27">
        <v>43830</v>
      </c>
    </row>
    <row r="124" spans="1:19" s="8" customFormat="1" x14ac:dyDescent="0.25">
      <c r="A124" s="15">
        <v>74</v>
      </c>
      <c r="B124" s="5" t="s">
        <v>126</v>
      </c>
      <c r="C124" s="23">
        <v>1974</v>
      </c>
      <c r="D124" s="15">
        <v>0</v>
      </c>
      <c r="E124" s="24" t="s">
        <v>30</v>
      </c>
      <c r="F124" s="15">
        <v>5</v>
      </c>
      <c r="G124" s="15">
        <v>4</v>
      </c>
      <c r="H124" s="25">
        <v>3133.1</v>
      </c>
      <c r="I124" s="25">
        <v>3133.1</v>
      </c>
      <c r="J124" s="29">
        <v>3133.1</v>
      </c>
      <c r="K124" s="40">
        <v>199</v>
      </c>
      <c r="L124" s="22">
        <v>13518931.619999999</v>
      </c>
      <c r="M124" s="16">
        <v>0</v>
      </c>
      <c r="N124" s="16">
        <v>0</v>
      </c>
      <c r="O124" s="16">
        <f t="shared" si="17"/>
        <v>608351.92000000004</v>
      </c>
      <c r="P124" s="16">
        <f t="shared" si="18"/>
        <v>12910579.699999999</v>
      </c>
      <c r="Q124" s="16">
        <v>4479.1965657017008</v>
      </c>
      <c r="R124" s="16">
        <v>18763.55</v>
      </c>
      <c r="S124" s="27">
        <v>43830</v>
      </c>
    </row>
    <row r="125" spans="1:19" s="8" customFormat="1" x14ac:dyDescent="0.25">
      <c r="A125" s="15">
        <v>75</v>
      </c>
      <c r="B125" s="5" t="s">
        <v>127</v>
      </c>
      <c r="C125" s="23">
        <v>1975</v>
      </c>
      <c r="D125" s="15">
        <v>0</v>
      </c>
      <c r="E125" s="24" t="s">
        <v>30</v>
      </c>
      <c r="F125" s="15">
        <v>5</v>
      </c>
      <c r="G125" s="15">
        <v>6</v>
      </c>
      <c r="H125" s="25">
        <v>5058.3</v>
      </c>
      <c r="I125" s="25">
        <v>5058.3</v>
      </c>
      <c r="J125" s="29">
        <v>4943.7</v>
      </c>
      <c r="K125" s="40">
        <v>225</v>
      </c>
      <c r="L125" s="22">
        <v>24681529.530000001</v>
      </c>
      <c r="M125" s="16">
        <v>0</v>
      </c>
      <c r="N125" s="16">
        <f>ROUND(L125*10%,2)</f>
        <v>2468152.9500000002</v>
      </c>
      <c r="O125" s="16">
        <f t="shared" ref="O125:O127" si="19">ROUND(N125*0.45,2)</f>
        <v>1110668.83</v>
      </c>
      <c r="P125" s="16">
        <f t="shared" si="18"/>
        <v>21102707.75</v>
      </c>
      <c r="Q125" s="16">
        <v>3601.5500029654227</v>
      </c>
      <c r="R125" s="16">
        <v>18763.55</v>
      </c>
      <c r="S125" s="27">
        <v>43830</v>
      </c>
    </row>
    <row r="126" spans="1:19" s="8" customFormat="1" x14ac:dyDescent="0.25">
      <c r="A126" s="15">
        <v>76</v>
      </c>
      <c r="B126" s="5" t="s">
        <v>128</v>
      </c>
      <c r="C126" s="23">
        <v>1973</v>
      </c>
      <c r="D126" s="15">
        <v>0</v>
      </c>
      <c r="E126" s="24" t="s">
        <v>30</v>
      </c>
      <c r="F126" s="15">
        <v>5</v>
      </c>
      <c r="G126" s="15">
        <v>4</v>
      </c>
      <c r="H126" s="25">
        <v>3198.3</v>
      </c>
      <c r="I126" s="25">
        <v>3198.3</v>
      </c>
      <c r="J126" s="29">
        <v>2859.6</v>
      </c>
      <c r="K126" s="40">
        <v>161</v>
      </c>
      <c r="L126" s="22">
        <v>14749326.369999999</v>
      </c>
      <c r="M126" s="16">
        <v>0</v>
      </c>
      <c r="N126" s="16">
        <f>ROUND(L126*10%,2)</f>
        <v>1474932.64</v>
      </c>
      <c r="O126" s="16">
        <f t="shared" si="19"/>
        <v>663719.68999999994</v>
      </c>
      <c r="P126" s="16">
        <f t="shared" si="18"/>
        <v>12610674.039999999</v>
      </c>
      <c r="Q126" s="16">
        <v>3458.1900040646592</v>
      </c>
      <c r="R126" s="16">
        <v>18763.55</v>
      </c>
      <c r="S126" s="27">
        <v>43830</v>
      </c>
    </row>
    <row r="127" spans="1:19" s="8" customFormat="1" x14ac:dyDescent="0.25">
      <c r="A127" s="15">
        <v>77</v>
      </c>
      <c r="B127" s="5" t="s">
        <v>129</v>
      </c>
      <c r="C127" s="23">
        <v>1974</v>
      </c>
      <c r="D127" s="15">
        <v>0</v>
      </c>
      <c r="E127" s="24" t="s">
        <v>30</v>
      </c>
      <c r="F127" s="15">
        <v>5</v>
      </c>
      <c r="G127" s="15">
        <v>4</v>
      </c>
      <c r="H127" s="25">
        <v>3535.2</v>
      </c>
      <c r="I127" s="25">
        <v>3535.2</v>
      </c>
      <c r="J127" s="29">
        <v>3480</v>
      </c>
      <c r="K127" s="40">
        <v>229</v>
      </c>
      <c r="L127" s="22">
        <v>17249697.190000001</v>
      </c>
      <c r="M127" s="16">
        <v>0</v>
      </c>
      <c r="N127" s="16">
        <f>ROUND(L127*10%,2)</f>
        <v>1724969.72</v>
      </c>
      <c r="O127" s="16">
        <f t="shared" si="19"/>
        <v>776236.37</v>
      </c>
      <c r="P127" s="16">
        <f t="shared" si="18"/>
        <v>14748491.100000001</v>
      </c>
      <c r="Q127" s="16">
        <v>3601.5499971713061</v>
      </c>
      <c r="R127" s="16">
        <v>18763.55</v>
      </c>
      <c r="S127" s="27">
        <v>43830</v>
      </c>
    </row>
    <row r="128" spans="1:19" s="8" customFormat="1" x14ac:dyDescent="0.25">
      <c r="A128" s="15">
        <v>78</v>
      </c>
      <c r="B128" s="5" t="s">
        <v>134</v>
      </c>
      <c r="C128" s="23">
        <v>1974</v>
      </c>
      <c r="D128" s="15">
        <v>0</v>
      </c>
      <c r="E128" s="24" t="s">
        <v>30</v>
      </c>
      <c r="F128" s="15">
        <v>5</v>
      </c>
      <c r="G128" s="15">
        <v>4</v>
      </c>
      <c r="H128" s="25">
        <v>3477.1</v>
      </c>
      <c r="I128" s="25">
        <v>3477.1</v>
      </c>
      <c r="J128" s="29">
        <v>3420.7</v>
      </c>
      <c r="K128" s="40">
        <v>213</v>
      </c>
      <c r="L128" s="22">
        <v>23236766.91</v>
      </c>
      <c r="M128" s="16">
        <v>0</v>
      </c>
      <c r="N128" s="16">
        <v>0</v>
      </c>
      <c r="O128" s="16">
        <f t="shared" ref="O128:O130" si="20">ROUND(L128*0.045,2)</f>
        <v>1045654.51</v>
      </c>
      <c r="P128" s="16">
        <f t="shared" si="18"/>
        <v>22191112.399999999</v>
      </c>
      <c r="Q128" s="16">
        <v>5108.2396220988749</v>
      </c>
      <c r="R128" s="16">
        <v>18763.55</v>
      </c>
      <c r="S128" s="27">
        <v>43830</v>
      </c>
    </row>
    <row r="129" spans="1:19" s="8" customFormat="1" x14ac:dyDescent="0.25">
      <c r="A129" s="15">
        <v>79</v>
      </c>
      <c r="B129" s="5" t="s">
        <v>130</v>
      </c>
      <c r="C129" s="23">
        <v>1974</v>
      </c>
      <c r="D129" s="15">
        <v>0</v>
      </c>
      <c r="E129" s="24" t="s">
        <v>30</v>
      </c>
      <c r="F129" s="15">
        <v>5</v>
      </c>
      <c r="G129" s="15">
        <v>6</v>
      </c>
      <c r="H129" s="25">
        <v>3857.6</v>
      </c>
      <c r="I129" s="25">
        <v>3857.6</v>
      </c>
      <c r="J129" s="29">
        <v>3857.6</v>
      </c>
      <c r="K129" s="40">
        <v>240</v>
      </c>
      <c r="L129" s="22">
        <v>20652942.940000001</v>
      </c>
      <c r="M129" s="16">
        <v>0</v>
      </c>
      <c r="N129" s="16">
        <v>0</v>
      </c>
      <c r="O129" s="16">
        <f t="shared" si="20"/>
        <v>929382.43</v>
      </c>
      <c r="P129" s="16">
        <f t="shared" si="18"/>
        <v>19723560.510000002</v>
      </c>
      <c r="Q129" s="16">
        <v>4095.9699968892573</v>
      </c>
      <c r="R129" s="16">
        <v>18763.55</v>
      </c>
      <c r="S129" s="27">
        <v>43830</v>
      </c>
    </row>
    <row r="130" spans="1:19" s="8" customFormat="1" x14ac:dyDescent="0.25">
      <c r="A130" s="15">
        <v>80</v>
      </c>
      <c r="B130" s="5" t="s">
        <v>135</v>
      </c>
      <c r="C130" s="23">
        <v>1977</v>
      </c>
      <c r="D130" s="15">
        <v>0</v>
      </c>
      <c r="E130" s="24" t="s">
        <v>30</v>
      </c>
      <c r="F130" s="15">
        <v>5</v>
      </c>
      <c r="G130" s="15">
        <v>3</v>
      </c>
      <c r="H130" s="25">
        <v>1902</v>
      </c>
      <c r="I130" s="25">
        <v>1902</v>
      </c>
      <c r="J130" s="29">
        <v>1872.8</v>
      </c>
      <c r="K130" s="40">
        <v>131</v>
      </c>
      <c r="L130" s="22">
        <v>5017244.84</v>
      </c>
      <c r="M130" s="16">
        <v>0</v>
      </c>
      <c r="N130" s="16">
        <v>0</v>
      </c>
      <c r="O130" s="16">
        <f t="shared" si="20"/>
        <v>225776.02</v>
      </c>
      <c r="P130" s="16">
        <f t="shared" si="18"/>
        <v>4791468.82</v>
      </c>
      <c r="Q130" s="16">
        <v>4086.6725814931651</v>
      </c>
      <c r="R130" s="16">
        <v>18763.55</v>
      </c>
      <c r="S130" s="27">
        <v>43830</v>
      </c>
    </row>
    <row r="131" spans="1:19" s="8" customFormat="1" x14ac:dyDescent="0.25">
      <c r="A131" s="15">
        <v>81</v>
      </c>
      <c r="B131" s="5" t="s">
        <v>136</v>
      </c>
      <c r="C131" s="23">
        <v>1974</v>
      </c>
      <c r="D131" s="15">
        <v>0</v>
      </c>
      <c r="E131" s="24" t="s">
        <v>30</v>
      </c>
      <c r="F131" s="15">
        <v>5</v>
      </c>
      <c r="G131" s="15">
        <v>6</v>
      </c>
      <c r="H131" s="25">
        <v>5005.8</v>
      </c>
      <c r="I131" s="25">
        <v>5005.8</v>
      </c>
      <c r="J131" s="16">
        <v>4788</v>
      </c>
      <c r="K131" s="40">
        <v>203</v>
      </c>
      <c r="L131" s="16">
        <v>24425360.420000002</v>
      </c>
      <c r="M131" s="16">
        <v>0</v>
      </c>
      <c r="N131" s="16">
        <f>ROUND(L131*10%,2)</f>
        <v>2442536.04</v>
      </c>
      <c r="O131" s="16">
        <f>ROUND(N131*0.45,2)</f>
        <v>1099141.22</v>
      </c>
      <c r="P131" s="16">
        <f t="shared" si="18"/>
        <v>20883683.160000004</v>
      </c>
      <c r="Q131" s="16">
        <v>3601.5500019976826</v>
      </c>
      <c r="R131" s="16">
        <v>18763.55</v>
      </c>
      <c r="S131" s="27">
        <v>43830</v>
      </c>
    </row>
    <row r="132" spans="1:19" s="8" customFormat="1" x14ac:dyDescent="0.25">
      <c r="A132" s="15">
        <v>82</v>
      </c>
      <c r="B132" s="5" t="s">
        <v>74</v>
      </c>
      <c r="C132" s="23">
        <v>1974</v>
      </c>
      <c r="D132" s="15">
        <v>0</v>
      </c>
      <c r="E132" s="24" t="s">
        <v>30</v>
      </c>
      <c r="F132" s="15">
        <v>5</v>
      </c>
      <c r="G132" s="15">
        <v>4</v>
      </c>
      <c r="H132" s="25">
        <v>3482.4</v>
      </c>
      <c r="I132" s="25">
        <v>3482.4</v>
      </c>
      <c r="J132" s="16">
        <v>3308.1</v>
      </c>
      <c r="K132" s="40">
        <v>158</v>
      </c>
      <c r="L132" s="16">
        <v>18644185.129999999</v>
      </c>
      <c r="M132" s="16">
        <v>0</v>
      </c>
      <c r="N132" s="16">
        <f>ROUND(L132*10%,2)</f>
        <v>1864418.51</v>
      </c>
      <c r="O132" s="16">
        <f>ROUND(N132*0.45,2)</f>
        <v>838988.33</v>
      </c>
      <c r="P132" s="16">
        <f t="shared" si="18"/>
        <v>15940778.289999999</v>
      </c>
      <c r="Q132" s="16">
        <v>4095.9700034458992</v>
      </c>
      <c r="R132" s="16">
        <v>18763.55</v>
      </c>
      <c r="S132" s="27">
        <v>43830</v>
      </c>
    </row>
    <row r="133" spans="1:19" s="8" customFormat="1" x14ac:dyDescent="0.25">
      <c r="A133" s="15">
        <v>83</v>
      </c>
      <c r="B133" s="5" t="s">
        <v>131</v>
      </c>
      <c r="C133" s="23">
        <v>1974</v>
      </c>
      <c r="D133" s="15">
        <v>0</v>
      </c>
      <c r="E133" s="24" t="s">
        <v>30</v>
      </c>
      <c r="F133" s="15">
        <v>5</v>
      </c>
      <c r="G133" s="15">
        <v>4</v>
      </c>
      <c r="H133" s="25">
        <v>3114.7</v>
      </c>
      <c r="I133" s="25">
        <v>3114.7</v>
      </c>
      <c r="J133" s="16">
        <v>3114.7</v>
      </c>
      <c r="K133" s="40">
        <v>170</v>
      </c>
      <c r="L133" s="16">
        <v>13615061.99</v>
      </c>
      <c r="M133" s="16">
        <v>0</v>
      </c>
      <c r="N133" s="16">
        <f>ROUND(L133*10%,2)</f>
        <v>1361506.2</v>
      </c>
      <c r="O133" s="16">
        <f>ROUND(N133*0.45,2)</f>
        <v>612677.79</v>
      </c>
      <c r="P133" s="16">
        <f t="shared" si="18"/>
        <v>11640878</v>
      </c>
      <c r="Q133" s="16">
        <v>4915.8222140174012</v>
      </c>
      <c r="R133" s="16">
        <v>18763.55</v>
      </c>
      <c r="S133" s="27">
        <v>43830</v>
      </c>
    </row>
    <row r="134" spans="1:19" s="8" customFormat="1" x14ac:dyDescent="0.25">
      <c r="A134" s="15">
        <v>84</v>
      </c>
      <c r="B134" s="5" t="s">
        <v>137</v>
      </c>
      <c r="C134" s="23">
        <v>1974</v>
      </c>
      <c r="D134" s="15">
        <v>0</v>
      </c>
      <c r="E134" s="24" t="s">
        <v>30</v>
      </c>
      <c r="F134" s="15">
        <v>5</v>
      </c>
      <c r="G134" s="15">
        <v>4</v>
      </c>
      <c r="H134" s="25">
        <v>3071.1</v>
      </c>
      <c r="I134" s="25">
        <v>3071.1</v>
      </c>
      <c r="J134" s="15">
        <v>2946.5</v>
      </c>
      <c r="K134" s="40">
        <v>162</v>
      </c>
      <c r="L134" s="16">
        <v>10482257.98</v>
      </c>
      <c r="M134" s="16">
        <v>0</v>
      </c>
      <c r="N134" s="16">
        <v>0</v>
      </c>
      <c r="O134" s="16">
        <f t="shared" ref="O134:O135" si="21">ROUND(L134*0.045,2)</f>
        <v>471701.61</v>
      </c>
      <c r="P134" s="16">
        <f t="shared" si="18"/>
        <v>10010556.370000001</v>
      </c>
      <c r="Q134" s="16">
        <v>4278.8808374849405</v>
      </c>
      <c r="R134" s="16">
        <v>18763.55</v>
      </c>
      <c r="S134" s="27">
        <v>43830</v>
      </c>
    </row>
    <row r="135" spans="1:19" s="8" customFormat="1" x14ac:dyDescent="0.25">
      <c r="A135" s="15">
        <v>85</v>
      </c>
      <c r="B135" s="5" t="s">
        <v>138</v>
      </c>
      <c r="C135" s="23">
        <v>1975</v>
      </c>
      <c r="D135" s="15">
        <v>0</v>
      </c>
      <c r="E135" s="24" t="s">
        <v>30</v>
      </c>
      <c r="F135" s="15">
        <v>2</v>
      </c>
      <c r="G135" s="15">
        <v>3</v>
      </c>
      <c r="H135" s="25">
        <v>925.5</v>
      </c>
      <c r="I135" s="25">
        <v>925.5</v>
      </c>
      <c r="J135" s="15">
        <v>890</v>
      </c>
      <c r="K135" s="40">
        <v>72</v>
      </c>
      <c r="L135" s="16">
        <v>4485140.66</v>
      </c>
      <c r="M135" s="16">
        <v>0</v>
      </c>
      <c r="N135" s="16">
        <v>0</v>
      </c>
      <c r="O135" s="16">
        <f t="shared" si="21"/>
        <v>201831.33</v>
      </c>
      <c r="P135" s="16">
        <f t="shared" si="18"/>
        <v>4283309.33</v>
      </c>
      <c r="Q135" s="16">
        <v>3806.3500162074552</v>
      </c>
      <c r="R135" s="16">
        <v>18763.55</v>
      </c>
      <c r="S135" s="27">
        <v>43830</v>
      </c>
    </row>
    <row r="136" spans="1:19" s="8" customFormat="1" x14ac:dyDescent="0.25">
      <c r="A136" s="15">
        <v>86</v>
      </c>
      <c r="B136" s="5" t="s">
        <v>139</v>
      </c>
      <c r="C136" s="23">
        <v>1977</v>
      </c>
      <c r="D136" s="15">
        <v>0</v>
      </c>
      <c r="E136" s="24" t="s">
        <v>27</v>
      </c>
      <c r="F136" s="15">
        <v>2</v>
      </c>
      <c r="G136" s="15">
        <v>2</v>
      </c>
      <c r="H136" s="25">
        <v>600.5</v>
      </c>
      <c r="I136" s="25">
        <v>600.5</v>
      </c>
      <c r="J136" s="16">
        <v>600.5</v>
      </c>
      <c r="K136" s="40">
        <v>47</v>
      </c>
      <c r="L136" s="16">
        <v>3696239.12</v>
      </c>
      <c r="M136" s="16">
        <v>0</v>
      </c>
      <c r="N136" s="16">
        <f>ROUND(L136*10%,2)</f>
        <v>369623.91</v>
      </c>
      <c r="O136" s="16">
        <f>ROUND(N136*0.45,2)</f>
        <v>166330.76</v>
      </c>
      <c r="P136" s="16">
        <f t="shared" si="18"/>
        <v>3160284.45</v>
      </c>
      <c r="Q136" s="16">
        <v>4402.4200499583685</v>
      </c>
      <c r="R136" s="16">
        <v>17192.509999999998</v>
      </c>
      <c r="S136" s="27">
        <v>43830</v>
      </c>
    </row>
    <row r="137" spans="1:19" s="8" customFormat="1" x14ac:dyDescent="0.25">
      <c r="A137" s="15">
        <v>87</v>
      </c>
      <c r="B137" s="5" t="s">
        <v>140</v>
      </c>
      <c r="C137" s="23">
        <v>1976</v>
      </c>
      <c r="D137" s="15">
        <v>0</v>
      </c>
      <c r="E137" s="24" t="s">
        <v>30</v>
      </c>
      <c r="F137" s="15">
        <v>5</v>
      </c>
      <c r="G137" s="15">
        <v>5</v>
      </c>
      <c r="H137" s="25">
        <v>4088</v>
      </c>
      <c r="I137" s="25">
        <v>4088</v>
      </c>
      <c r="J137" s="15">
        <v>4029.1</v>
      </c>
      <c r="K137" s="40">
        <v>103</v>
      </c>
      <c r="L137" s="16">
        <v>25722502.809999999</v>
      </c>
      <c r="M137" s="16">
        <v>0</v>
      </c>
      <c r="N137" s="16">
        <f>ROUND(L137*10%,2)</f>
        <v>2572250.2799999998</v>
      </c>
      <c r="O137" s="16">
        <f>ROUND(N137*0.45,2)</f>
        <v>1157512.6299999999</v>
      </c>
      <c r="P137" s="16">
        <f t="shared" si="18"/>
        <v>21992739.899999999</v>
      </c>
      <c r="Q137" s="16">
        <v>5521.4387255381607</v>
      </c>
      <c r="R137" s="16">
        <v>18763.55</v>
      </c>
      <c r="S137" s="27">
        <v>43830</v>
      </c>
    </row>
    <row r="138" spans="1:19" s="8" customFormat="1" x14ac:dyDescent="0.25">
      <c r="A138" s="15">
        <v>88</v>
      </c>
      <c r="B138" s="5" t="s">
        <v>61</v>
      </c>
      <c r="C138" s="45">
        <v>1977</v>
      </c>
      <c r="D138" s="41">
        <v>0</v>
      </c>
      <c r="E138" s="24" t="s">
        <v>30</v>
      </c>
      <c r="F138" s="41">
        <v>5</v>
      </c>
      <c r="G138" s="41">
        <v>5</v>
      </c>
      <c r="H138" s="42">
        <v>3922.7</v>
      </c>
      <c r="I138" s="42">
        <v>3273.6</v>
      </c>
      <c r="J138" s="42">
        <v>3273.6</v>
      </c>
      <c r="K138" s="40">
        <v>110</v>
      </c>
      <c r="L138" s="44">
        <v>6643786.0199999996</v>
      </c>
      <c r="M138" s="16">
        <v>0</v>
      </c>
      <c r="N138" s="16">
        <v>0</v>
      </c>
      <c r="O138" s="16">
        <f t="shared" ref="O138:O142" si="22">ROUND(L138*0.045,2)</f>
        <v>298970.37</v>
      </c>
      <c r="P138" s="16">
        <f t="shared" si="18"/>
        <v>6344815.6499999994</v>
      </c>
      <c r="Q138" s="16">
        <f t="shared" ref="Q138" si="23">L138/I138</f>
        <v>2029.5045271260997</v>
      </c>
      <c r="R138" s="16">
        <v>18763.55</v>
      </c>
      <c r="S138" s="27">
        <v>43830</v>
      </c>
    </row>
    <row r="139" spans="1:19" s="8" customFormat="1" x14ac:dyDescent="0.25">
      <c r="A139" s="15">
        <v>89</v>
      </c>
      <c r="B139" s="5" t="s">
        <v>141</v>
      </c>
      <c r="C139" s="23">
        <v>1977</v>
      </c>
      <c r="D139" s="15">
        <v>0</v>
      </c>
      <c r="E139" s="24" t="s">
        <v>30</v>
      </c>
      <c r="F139" s="15">
        <v>5</v>
      </c>
      <c r="G139" s="15">
        <v>4</v>
      </c>
      <c r="H139" s="25">
        <v>10507.8</v>
      </c>
      <c r="I139" s="25">
        <v>10507.8</v>
      </c>
      <c r="J139" s="15">
        <v>10507.8</v>
      </c>
      <c r="K139" s="40">
        <v>87</v>
      </c>
      <c r="L139" s="16">
        <v>7496504.0899999999</v>
      </c>
      <c r="M139" s="16">
        <v>0</v>
      </c>
      <c r="N139" s="16">
        <v>0</v>
      </c>
      <c r="O139" s="16">
        <f t="shared" si="22"/>
        <v>337342.68</v>
      </c>
      <c r="P139" s="16">
        <f t="shared" si="18"/>
        <v>7159161.4100000001</v>
      </c>
      <c r="Q139" s="16">
        <v>1105.2538761681799</v>
      </c>
      <c r="R139" s="16">
        <v>18763.55</v>
      </c>
      <c r="S139" s="27">
        <v>43830</v>
      </c>
    </row>
    <row r="140" spans="1:19" s="8" customFormat="1" x14ac:dyDescent="0.25">
      <c r="A140" s="15">
        <v>90</v>
      </c>
      <c r="B140" s="5" t="s">
        <v>142</v>
      </c>
      <c r="C140" s="23">
        <v>1977</v>
      </c>
      <c r="D140" s="15">
        <v>0</v>
      </c>
      <c r="E140" s="24" t="s">
        <v>30</v>
      </c>
      <c r="F140" s="15">
        <v>5</v>
      </c>
      <c r="G140" s="15">
        <v>6</v>
      </c>
      <c r="H140" s="25">
        <v>15147</v>
      </c>
      <c r="I140" s="25">
        <v>15147</v>
      </c>
      <c r="J140" s="15">
        <v>15147</v>
      </c>
      <c r="K140" s="40">
        <v>240</v>
      </c>
      <c r="L140" s="16">
        <v>18862964.329999998</v>
      </c>
      <c r="M140" s="16">
        <v>0</v>
      </c>
      <c r="N140" s="16">
        <v>0</v>
      </c>
      <c r="O140" s="16">
        <f t="shared" si="22"/>
        <v>848833.39</v>
      </c>
      <c r="P140" s="16">
        <f t="shared" si="18"/>
        <v>18014130.939999998</v>
      </c>
      <c r="Q140" s="16">
        <v>1426.2950762527232</v>
      </c>
      <c r="R140" s="16">
        <v>18763.55</v>
      </c>
      <c r="S140" s="27">
        <v>43830</v>
      </c>
    </row>
    <row r="141" spans="1:19" s="8" customFormat="1" x14ac:dyDescent="0.25">
      <c r="A141" s="15">
        <v>91</v>
      </c>
      <c r="B141" s="5" t="s">
        <v>66</v>
      </c>
      <c r="C141" s="45">
        <v>1976</v>
      </c>
      <c r="D141" s="41">
        <v>0</v>
      </c>
      <c r="E141" s="24" t="s">
        <v>30</v>
      </c>
      <c r="F141" s="41">
        <v>5</v>
      </c>
      <c r="G141" s="41">
        <v>8</v>
      </c>
      <c r="H141" s="42">
        <v>5184.8</v>
      </c>
      <c r="I141" s="42">
        <v>5010.3999999999996</v>
      </c>
      <c r="J141" s="42">
        <v>5010.3999999999996</v>
      </c>
      <c r="K141" s="40">
        <v>303</v>
      </c>
      <c r="L141" s="44">
        <v>8932657.9000000004</v>
      </c>
      <c r="M141" s="16">
        <v>0</v>
      </c>
      <c r="N141" s="16">
        <v>0</v>
      </c>
      <c r="O141" s="16">
        <f t="shared" si="22"/>
        <v>401969.61</v>
      </c>
      <c r="P141" s="16">
        <f t="shared" si="18"/>
        <v>8530688.290000001</v>
      </c>
      <c r="Q141" s="16">
        <f t="shared" ref="Q141" si="24">L141/I141</f>
        <v>1782.823307520358</v>
      </c>
      <c r="R141" s="16">
        <v>18763.55</v>
      </c>
      <c r="S141" s="27">
        <v>43830</v>
      </c>
    </row>
    <row r="142" spans="1:19" s="8" customFormat="1" x14ac:dyDescent="0.25">
      <c r="A142" s="15">
        <v>92</v>
      </c>
      <c r="B142" s="5" t="s">
        <v>143</v>
      </c>
      <c r="C142" s="23">
        <v>1977</v>
      </c>
      <c r="D142" s="15">
        <v>0</v>
      </c>
      <c r="E142" s="24" t="s">
        <v>30</v>
      </c>
      <c r="F142" s="15">
        <v>5</v>
      </c>
      <c r="G142" s="15">
        <v>8</v>
      </c>
      <c r="H142" s="25">
        <v>6595.6</v>
      </c>
      <c r="I142" s="25">
        <v>6595.6</v>
      </c>
      <c r="J142" s="15">
        <v>6254.3</v>
      </c>
      <c r="K142" s="40">
        <v>301</v>
      </c>
      <c r="L142" s="16">
        <v>11185881.51</v>
      </c>
      <c r="M142" s="16">
        <v>0</v>
      </c>
      <c r="N142" s="16">
        <v>0</v>
      </c>
      <c r="O142" s="16">
        <f t="shared" si="22"/>
        <v>503364.67</v>
      </c>
      <c r="P142" s="16">
        <f t="shared" si="18"/>
        <v>10682516.84</v>
      </c>
      <c r="Q142" s="16">
        <v>2627.4288707623264</v>
      </c>
      <c r="R142" s="16">
        <v>18763.55</v>
      </c>
      <c r="S142" s="27">
        <v>43830</v>
      </c>
    </row>
    <row r="143" spans="1:19" s="12" customFormat="1" ht="12.75" x14ac:dyDescent="0.25">
      <c r="A143" s="53"/>
      <c r="B143" s="57" t="s">
        <v>125</v>
      </c>
      <c r="C143" s="58"/>
      <c r="D143" s="53"/>
      <c r="E143" s="53"/>
      <c r="F143" s="53"/>
      <c r="G143" s="53"/>
      <c r="H143" s="56">
        <f t="shared" ref="H143:K143" si="25">ROUND(SUM(H123:H142),2)</f>
        <v>92661.4</v>
      </c>
      <c r="I143" s="56">
        <f t="shared" si="25"/>
        <v>91837.9</v>
      </c>
      <c r="J143" s="56">
        <f t="shared" si="25"/>
        <v>90291.4</v>
      </c>
      <c r="K143" s="19">
        <f t="shared" si="25"/>
        <v>3773</v>
      </c>
      <c r="L143" s="56">
        <f>ROUND(SUM(L123:L142),2)</f>
        <v>285522850.64999998</v>
      </c>
      <c r="M143" s="56">
        <f t="shared" ref="M143:P143" si="26">ROUND(SUM(M123:M142),2)</f>
        <v>0</v>
      </c>
      <c r="N143" s="56">
        <f t="shared" si="26"/>
        <v>14278390.25</v>
      </c>
      <c r="O143" s="56">
        <f t="shared" si="26"/>
        <v>12848528.279999999</v>
      </c>
      <c r="P143" s="56">
        <f t="shared" si="26"/>
        <v>258395932.12</v>
      </c>
      <c r="Q143" s="31">
        <f>L143/I143</f>
        <v>3108.9871463742093</v>
      </c>
      <c r="R143" s="56"/>
      <c r="S143" s="56"/>
    </row>
  </sheetData>
  <sortState ref="A9:S1770">
    <sortCondition ref="B346"/>
  </sortState>
  <mergeCells count="31">
    <mergeCell ref="B4:B7"/>
    <mergeCell ref="C4:D4"/>
    <mergeCell ref="A2:S2"/>
    <mergeCell ref="A9:S9"/>
    <mergeCell ref="E4:E7"/>
    <mergeCell ref="F4:F7"/>
    <mergeCell ref="C5:C7"/>
    <mergeCell ref="L4:P4"/>
    <mergeCell ref="Q4:Q6"/>
    <mergeCell ref="B10:C10"/>
    <mergeCell ref="B56:C56"/>
    <mergeCell ref="P1:S1"/>
    <mergeCell ref="H4:H6"/>
    <mergeCell ref="I5:I6"/>
    <mergeCell ref="J5:J6"/>
    <mergeCell ref="A3:S3"/>
    <mergeCell ref="S4:S7"/>
    <mergeCell ref="K4:K6"/>
    <mergeCell ref="L5:L6"/>
    <mergeCell ref="M5:P5"/>
    <mergeCell ref="R4:R6"/>
    <mergeCell ref="A4:A7"/>
    <mergeCell ref="D5:D7"/>
    <mergeCell ref="I4:J4"/>
    <mergeCell ref="G4:G7"/>
    <mergeCell ref="B122:C122"/>
    <mergeCell ref="A121:S121"/>
    <mergeCell ref="A57:S57"/>
    <mergeCell ref="B120:C120"/>
    <mergeCell ref="B58:C58"/>
    <mergeCell ref="B143:C143"/>
  </mergeCells>
  <phoneticPr fontId="7" type="noConversion"/>
  <pageMargins left="0.15748031496062992" right="0.19685039370078741" top="0.35433070866141736" bottom="0.35433070866141736" header="0.11811023622047245" footer="0.11811023622047245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3" sqref="B13:B18"/>
    </sheetView>
  </sheetViews>
  <sheetFormatPr defaultRowHeight="15" x14ac:dyDescent="0.25"/>
  <cols>
    <col min="1" max="1" width="39.42578125" customWidth="1"/>
    <col min="2" max="2" width="5.7109375" customWidth="1"/>
  </cols>
  <sheetData>
    <row r="1" spans="1:2" x14ac:dyDescent="0.25">
      <c r="A1" s="5" t="s">
        <v>89</v>
      </c>
      <c r="B1" s="23">
        <v>1993</v>
      </c>
    </row>
    <row r="2" spans="1:2" x14ac:dyDescent="0.25">
      <c r="A2" s="5" t="s">
        <v>83</v>
      </c>
      <c r="B2" s="23">
        <v>1989</v>
      </c>
    </row>
    <row r="3" spans="1:2" x14ac:dyDescent="0.25">
      <c r="A3" s="5" t="s">
        <v>85</v>
      </c>
      <c r="B3" s="23">
        <v>1989</v>
      </c>
    </row>
    <row r="4" spans="1:2" x14ac:dyDescent="0.25">
      <c r="A4" s="5" t="s">
        <v>92</v>
      </c>
      <c r="B4" s="23">
        <v>1989</v>
      </c>
    </row>
    <row r="5" spans="1:2" x14ac:dyDescent="0.25">
      <c r="A5" s="5" t="s">
        <v>77</v>
      </c>
      <c r="B5" s="23">
        <v>1988</v>
      </c>
    </row>
    <row r="6" spans="1:2" x14ac:dyDescent="0.25">
      <c r="A6" s="5" t="s">
        <v>94</v>
      </c>
      <c r="B6" s="23">
        <v>1988</v>
      </c>
    </row>
    <row r="7" spans="1:2" x14ac:dyDescent="0.25">
      <c r="A7" s="5" t="s">
        <v>98</v>
      </c>
      <c r="B7" s="23">
        <v>1988</v>
      </c>
    </row>
    <row r="8" spans="1:2" x14ac:dyDescent="0.25">
      <c r="A8" s="5" t="s">
        <v>100</v>
      </c>
      <c r="B8" s="23">
        <v>1988</v>
      </c>
    </row>
    <row r="9" spans="1:2" x14ac:dyDescent="0.25">
      <c r="A9" s="5" t="s">
        <v>87</v>
      </c>
      <c r="B9" s="23">
        <v>1987</v>
      </c>
    </row>
    <row r="10" spans="1:2" x14ac:dyDescent="0.25">
      <c r="A10" s="5" t="s">
        <v>99</v>
      </c>
      <c r="B10" s="23">
        <v>1987</v>
      </c>
    </row>
    <row r="11" spans="1:2" x14ac:dyDescent="0.25">
      <c r="A11" s="5" t="s">
        <v>78</v>
      </c>
      <c r="B11" s="23">
        <v>1986</v>
      </c>
    </row>
    <row r="12" spans="1:2" x14ac:dyDescent="0.25">
      <c r="A12" s="5" t="s">
        <v>91</v>
      </c>
      <c r="B12" s="23">
        <v>1986</v>
      </c>
    </row>
    <row r="13" spans="1:2" x14ac:dyDescent="0.25">
      <c r="A13" s="5" t="s">
        <v>69</v>
      </c>
      <c r="B13" s="23">
        <v>1985</v>
      </c>
    </row>
    <row r="14" spans="1:2" x14ac:dyDescent="0.25">
      <c r="A14" s="5" t="s">
        <v>28</v>
      </c>
      <c r="B14" s="23">
        <v>1985</v>
      </c>
    </row>
    <row r="15" spans="1:2" x14ac:dyDescent="0.25">
      <c r="A15" s="5" t="s">
        <v>76</v>
      </c>
      <c r="B15" s="23">
        <v>1984</v>
      </c>
    </row>
    <row r="16" spans="1:2" x14ac:dyDescent="0.25">
      <c r="A16" s="5" t="s">
        <v>96</v>
      </c>
      <c r="B16" s="23">
        <v>1984</v>
      </c>
    </row>
    <row r="17" spans="1:2" x14ac:dyDescent="0.25">
      <c r="A17" s="5" t="s">
        <v>79</v>
      </c>
      <c r="B17" s="23">
        <v>1983</v>
      </c>
    </row>
    <row r="18" spans="1:2" x14ac:dyDescent="0.25">
      <c r="A18" s="28" t="s">
        <v>80</v>
      </c>
      <c r="B18" s="45">
        <v>1983</v>
      </c>
    </row>
    <row r="19" spans="1:2" x14ac:dyDescent="0.25">
      <c r="A19" s="5" t="s">
        <v>88</v>
      </c>
      <c r="B19" s="45">
        <v>1983</v>
      </c>
    </row>
    <row r="20" spans="1:2" x14ac:dyDescent="0.25">
      <c r="A20" s="5" t="s">
        <v>90</v>
      </c>
      <c r="B20" s="23">
        <v>1983</v>
      </c>
    </row>
    <row r="21" spans="1:2" x14ac:dyDescent="0.25">
      <c r="A21" s="5" t="s">
        <v>95</v>
      </c>
      <c r="B21" s="23">
        <v>1983</v>
      </c>
    </row>
    <row r="22" spans="1:2" x14ac:dyDescent="0.25">
      <c r="A22" s="5" t="s">
        <v>84</v>
      </c>
      <c r="B22" s="23">
        <v>1982</v>
      </c>
    </row>
    <row r="23" spans="1:2" x14ac:dyDescent="0.25">
      <c r="A23" s="5" t="s">
        <v>103</v>
      </c>
      <c r="B23" s="23">
        <v>1982</v>
      </c>
    </row>
    <row r="24" spans="1:2" x14ac:dyDescent="0.25">
      <c r="A24" s="5" t="s">
        <v>93</v>
      </c>
      <c r="B24" s="23">
        <v>1979</v>
      </c>
    </row>
    <row r="25" spans="1:2" x14ac:dyDescent="0.25">
      <c r="A25" s="5" t="s">
        <v>75</v>
      </c>
      <c r="B25" s="23">
        <v>1978</v>
      </c>
    </row>
    <row r="26" spans="1:2" x14ac:dyDescent="0.25">
      <c r="A26" s="5" t="s">
        <v>145</v>
      </c>
      <c r="B26" s="23">
        <v>1976</v>
      </c>
    </row>
    <row r="27" spans="1:2" x14ac:dyDescent="0.25">
      <c r="A27" s="5" t="s">
        <v>82</v>
      </c>
      <c r="B27" s="23">
        <v>1975</v>
      </c>
    </row>
    <row r="28" spans="1:2" x14ac:dyDescent="0.25">
      <c r="A28" s="5" t="s">
        <v>97</v>
      </c>
      <c r="B28" s="23">
        <v>1975</v>
      </c>
    </row>
    <row r="29" spans="1:2" x14ac:dyDescent="0.25">
      <c r="A29" s="5" t="s">
        <v>81</v>
      </c>
      <c r="B29" s="23">
        <v>1971</v>
      </c>
    </row>
    <row r="30" spans="1:2" x14ac:dyDescent="0.25">
      <c r="A30" s="5" t="s">
        <v>101</v>
      </c>
      <c r="B30" s="23">
        <v>1966</v>
      </c>
    </row>
    <row r="31" spans="1:2" x14ac:dyDescent="0.25">
      <c r="A31" s="5" t="s">
        <v>86</v>
      </c>
      <c r="B31" s="23">
        <v>1961</v>
      </c>
    </row>
    <row r="32" spans="1:2" x14ac:dyDescent="0.25">
      <c r="A32" s="5" t="s">
        <v>102</v>
      </c>
      <c r="B32" s="23">
        <v>1961</v>
      </c>
    </row>
  </sheetData>
  <sortState ref="A1:B32">
    <sortCondition descending="1" ref="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Елена Н. Гачковская</cp:lastModifiedBy>
  <cp:lastPrinted>2018-01-10T11:29:23Z</cp:lastPrinted>
  <dcterms:created xsi:type="dcterms:W3CDTF">2014-05-20T15:22:49Z</dcterms:created>
  <dcterms:modified xsi:type="dcterms:W3CDTF">2018-01-10T11:31:49Z</dcterms:modified>
</cp:coreProperties>
</file>