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1" sheetId="1" r:id="rId1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M56" i="1" l="1"/>
  <c r="M39" i="1"/>
  <c r="N27" i="1"/>
  <c r="N24" i="1"/>
  <c r="N8" i="1"/>
  <c r="J11" i="1" l="1"/>
  <c r="D11" i="1"/>
  <c r="D9" i="1" s="1"/>
  <c r="C11" i="1"/>
  <c r="J25" i="1" l="1"/>
  <c r="J18" i="1"/>
  <c r="D18" i="1"/>
  <c r="G18" i="1"/>
  <c r="J13" i="1"/>
  <c r="J9" i="1"/>
  <c r="J32" i="1"/>
  <c r="G13" i="1"/>
  <c r="J54" i="1" l="1"/>
  <c r="G54" i="1"/>
  <c r="D54" i="1"/>
  <c r="L50" i="1"/>
  <c r="D39" i="1" l="1"/>
  <c r="E59" i="1"/>
  <c r="C39" i="1"/>
  <c r="K50" i="1"/>
  <c r="M50" i="1"/>
  <c r="H50" i="1"/>
  <c r="I50" i="1"/>
  <c r="E50" i="1"/>
  <c r="G39" i="1"/>
  <c r="J39" i="1"/>
  <c r="D25" i="1"/>
  <c r="D13" i="1"/>
  <c r="D21" i="1"/>
  <c r="E14" i="1"/>
  <c r="C13" i="1"/>
  <c r="H11" i="1"/>
  <c r="C54" i="1" l="1"/>
  <c r="C35" i="1"/>
  <c r="C32" i="1"/>
  <c r="C30" i="1"/>
  <c r="C25" i="1"/>
  <c r="C24" i="1" s="1"/>
  <c r="C21" i="1"/>
  <c r="E21" i="1" s="1"/>
  <c r="C18" i="1"/>
  <c r="M11" i="1"/>
  <c r="K10" i="1"/>
  <c r="L10" i="1"/>
  <c r="M10" i="1"/>
  <c r="N10" i="1"/>
  <c r="K11" i="1"/>
  <c r="L11" i="1"/>
  <c r="K12" i="1"/>
  <c r="L12" i="1"/>
  <c r="M12" i="1"/>
  <c r="N12" i="1"/>
  <c r="K13" i="1"/>
  <c r="L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9" i="1"/>
  <c r="L19" i="1"/>
  <c r="M19" i="1"/>
  <c r="N19" i="1"/>
  <c r="K20" i="1"/>
  <c r="L20" i="1"/>
  <c r="M20" i="1"/>
  <c r="N20" i="1"/>
  <c r="K22" i="1"/>
  <c r="L22" i="1"/>
  <c r="M22" i="1"/>
  <c r="N22" i="1"/>
  <c r="K23" i="1"/>
  <c r="L23" i="1"/>
  <c r="M23" i="1"/>
  <c r="N23" i="1"/>
  <c r="K26" i="1"/>
  <c r="L26" i="1"/>
  <c r="M26" i="1"/>
  <c r="N26" i="1"/>
  <c r="K27" i="1"/>
  <c r="L27" i="1"/>
  <c r="M27" i="1"/>
  <c r="K28" i="1"/>
  <c r="L28" i="1"/>
  <c r="M28" i="1"/>
  <c r="N28" i="1"/>
  <c r="K29" i="1"/>
  <c r="L29" i="1"/>
  <c r="M29" i="1"/>
  <c r="N29" i="1"/>
  <c r="K31" i="1"/>
  <c r="L31" i="1"/>
  <c r="M31" i="1"/>
  <c r="N31" i="1"/>
  <c r="K33" i="1"/>
  <c r="L33" i="1"/>
  <c r="M33" i="1"/>
  <c r="N33" i="1"/>
  <c r="K34" i="1"/>
  <c r="L34" i="1"/>
  <c r="M34" i="1"/>
  <c r="N34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K40" i="1"/>
  <c r="L40" i="1"/>
  <c r="M40" i="1"/>
  <c r="N40" i="1"/>
  <c r="K41" i="1"/>
  <c r="L41" i="1"/>
  <c r="M41" i="1"/>
  <c r="N41" i="1"/>
  <c r="K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1" i="1"/>
  <c r="L51" i="1"/>
  <c r="M51" i="1"/>
  <c r="K52" i="1"/>
  <c r="L52" i="1"/>
  <c r="M52" i="1"/>
  <c r="N52" i="1"/>
  <c r="K53" i="1"/>
  <c r="L53" i="1"/>
  <c r="M53" i="1"/>
  <c r="N53" i="1"/>
  <c r="K55" i="1"/>
  <c r="L55" i="1"/>
  <c r="M55" i="1"/>
  <c r="N55" i="1"/>
  <c r="K56" i="1"/>
  <c r="L56" i="1"/>
  <c r="N56" i="1"/>
  <c r="K57" i="1"/>
  <c r="L57" i="1"/>
  <c r="M57" i="1"/>
  <c r="N57" i="1"/>
  <c r="K58" i="1"/>
  <c r="L58" i="1"/>
  <c r="M58" i="1"/>
  <c r="N58" i="1"/>
  <c r="H10" i="1"/>
  <c r="I10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9" i="1"/>
  <c r="I19" i="1"/>
  <c r="H20" i="1"/>
  <c r="I20" i="1"/>
  <c r="H22" i="1"/>
  <c r="I22" i="1"/>
  <c r="H23" i="1"/>
  <c r="I23" i="1"/>
  <c r="H26" i="1"/>
  <c r="I26" i="1"/>
  <c r="H27" i="1"/>
  <c r="I27" i="1"/>
  <c r="H28" i="1"/>
  <c r="I28" i="1"/>
  <c r="H29" i="1"/>
  <c r="I29" i="1"/>
  <c r="H31" i="1"/>
  <c r="I31" i="1"/>
  <c r="H33" i="1"/>
  <c r="I33" i="1"/>
  <c r="H34" i="1"/>
  <c r="I34" i="1"/>
  <c r="H36" i="1"/>
  <c r="I36" i="1"/>
  <c r="H37" i="1"/>
  <c r="I37" i="1"/>
  <c r="H38" i="1"/>
  <c r="I38" i="1"/>
  <c r="H40" i="1"/>
  <c r="I40" i="1"/>
  <c r="H41" i="1"/>
  <c r="I41" i="1"/>
  <c r="H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1" i="1"/>
  <c r="I51" i="1"/>
  <c r="H52" i="1"/>
  <c r="I52" i="1"/>
  <c r="H53" i="1"/>
  <c r="I53" i="1"/>
  <c r="H55" i="1"/>
  <c r="I55" i="1"/>
  <c r="H56" i="1"/>
  <c r="I56" i="1"/>
  <c r="H57" i="1"/>
  <c r="I57" i="1"/>
  <c r="H58" i="1"/>
  <c r="I58" i="1"/>
  <c r="E10" i="1"/>
  <c r="F10" i="1"/>
  <c r="E11" i="1"/>
  <c r="E12" i="1"/>
  <c r="F12" i="1"/>
  <c r="E13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2" i="1"/>
  <c r="F22" i="1"/>
  <c r="E23" i="1"/>
  <c r="F23" i="1"/>
  <c r="E25" i="1"/>
  <c r="E26" i="1"/>
  <c r="F26" i="1"/>
  <c r="E27" i="1"/>
  <c r="F27" i="1"/>
  <c r="E28" i="1"/>
  <c r="F28" i="1"/>
  <c r="E29" i="1"/>
  <c r="F29" i="1"/>
  <c r="E31" i="1"/>
  <c r="F31" i="1"/>
  <c r="E33" i="1"/>
  <c r="F33" i="1"/>
  <c r="E34" i="1"/>
  <c r="F34" i="1"/>
  <c r="E36" i="1"/>
  <c r="F36" i="1"/>
  <c r="E37" i="1"/>
  <c r="F37" i="1"/>
  <c r="E38" i="1"/>
  <c r="F38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1" i="1"/>
  <c r="E52" i="1"/>
  <c r="F52" i="1"/>
  <c r="E53" i="1"/>
  <c r="F53" i="1"/>
  <c r="E55" i="1"/>
  <c r="F55" i="1"/>
  <c r="E56" i="1"/>
  <c r="F56" i="1"/>
  <c r="E57" i="1"/>
  <c r="F57" i="1"/>
  <c r="E58" i="1"/>
  <c r="F58" i="1"/>
  <c r="F21" i="1" l="1"/>
  <c r="C9" i="1"/>
  <c r="C8" i="1" s="1"/>
  <c r="C60" i="1" s="1"/>
  <c r="N39" i="1"/>
  <c r="N13" i="1"/>
  <c r="N11" i="1"/>
  <c r="F25" i="1"/>
  <c r="F13" i="1"/>
  <c r="F11" i="1"/>
  <c r="M13" i="1"/>
  <c r="G21" i="1" l="1"/>
  <c r="J35" i="1"/>
  <c r="J30" i="1"/>
  <c r="J21" i="1"/>
  <c r="G35" i="1"/>
  <c r="G32" i="1"/>
  <c r="G30" i="1"/>
  <c r="G25" i="1"/>
  <c r="D35" i="1"/>
  <c r="D32" i="1"/>
  <c r="D24" i="1" s="1"/>
  <c r="D30" i="1"/>
  <c r="E54" i="1" l="1"/>
  <c r="F54" i="1"/>
  <c r="L21" i="1"/>
  <c r="M21" i="1"/>
  <c r="N21" i="1"/>
  <c r="K21" i="1"/>
  <c r="K35" i="1"/>
  <c r="L35" i="1"/>
  <c r="M35" i="1"/>
  <c r="N35" i="1"/>
  <c r="I25" i="1"/>
  <c r="H25" i="1"/>
  <c r="I54" i="1"/>
  <c r="H54" i="1"/>
  <c r="L25" i="1"/>
  <c r="K25" i="1"/>
  <c r="M25" i="1"/>
  <c r="N25" i="1"/>
  <c r="K54" i="1"/>
  <c r="L54" i="1"/>
  <c r="M54" i="1"/>
  <c r="N54" i="1"/>
  <c r="M9" i="1"/>
  <c r="N30" i="1"/>
  <c r="K30" i="1"/>
  <c r="L30" i="1"/>
  <c r="M30" i="1"/>
  <c r="I18" i="1"/>
  <c r="H18" i="1"/>
  <c r="L18" i="1"/>
  <c r="M18" i="1"/>
  <c r="N18" i="1"/>
  <c r="K18" i="1"/>
  <c r="N32" i="1"/>
  <c r="K32" i="1"/>
  <c r="L32" i="1"/>
  <c r="M32" i="1"/>
  <c r="G9" i="1"/>
  <c r="H21" i="1"/>
  <c r="I21" i="1"/>
  <c r="H39" i="1"/>
  <c r="I39" i="1"/>
  <c r="E39" i="1"/>
  <c r="F39" i="1"/>
  <c r="H35" i="1"/>
  <c r="I35" i="1"/>
  <c r="E35" i="1"/>
  <c r="F35" i="1"/>
  <c r="H32" i="1"/>
  <c r="F32" i="1"/>
  <c r="I32" i="1"/>
  <c r="E32" i="1"/>
  <c r="I30" i="1"/>
  <c r="E30" i="1"/>
  <c r="H30" i="1"/>
  <c r="F30" i="1"/>
  <c r="G24" i="1"/>
  <c r="J24" i="1"/>
  <c r="N9" i="1" l="1"/>
  <c r="K9" i="1"/>
  <c r="L9" i="1"/>
  <c r="G8" i="1"/>
  <c r="G60" i="1" s="1"/>
  <c r="M24" i="1"/>
  <c r="K24" i="1"/>
  <c r="L24" i="1"/>
  <c r="H24" i="1"/>
  <c r="I24" i="1"/>
  <c r="F24" i="1"/>
  <c r="E24" i="1"/>
  <c r="H9" i="1"/>
  <c r="I9" i="1"/>
  <c r="E9" i="1"/>
  <c r="F9" i="1"/>
  <c r="J8" i="1"/>
  <c r="D8" i="1"/>
  <c r="D60" i="1" s="1"/>
  <c r="L8" i="1" l="1"/>
  <c r="M8" i="1"/>
  <c r="K8" i="1"/>
  <c r="J60" i="1"/>
  <c r="M60" i="1" s="1"/>
  <c r="H8" i="1"/>
  <c r="I8" i="1"/>
  <c r="E8" i="1"/>
  <c r="F8" i="1"/>
  <c r="N60" i="1" l="1"/>
  <c r="L60" i="1"/>
  <c r="K60" i="1"/>
  <c r="I60" i="1"/>
  <c r="H60" i="1"/>
  <c r="F60" i="1"/>
  <c r="E60" i="1"/>
</calcChain>
</file>

<file path=xl/sharedStrings.xml><?xml version="1.0" encoding="utf-8"?>
<sst xmlns="http://schemas.openxmlformats.org/spreadsheetml/2006/main" count="125" uniqueCount="119">
  <si>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</si>
  <si>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</si>
  <si>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</si>
  <si>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</si>
  <si>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</si>
  <si>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</si>
  <si>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</si>
  <si>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</si>
  <si>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</si>
  <si>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</si>
  <si>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</si>
  <si>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</si>
  <si>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</si>
  <si>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</si>
  <si>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</si>
  <si>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</si>
  <si>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</si>
  <si>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</si>
  <si>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</si>
  <si>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</si>
  <si>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</si>
  <si>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</si>
  <si>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</si>
  <si>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</si>
  <si>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</si>
  <si>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</si>
  <si>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</si>
  <si>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</si>
  <si>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</si>
  <si>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</si>
  <si>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</si>
  <si>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</si>
  <si>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</si>
  <si>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</si>
  <si>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</si>
  <si>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</si>
  <si>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</si>
  <si>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000 1 16 03010 01 0000 140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</si>
  <si>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</si>
  <si>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</si>
  <si>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</si>
  <si>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</si>
  <si>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</si>
  <si>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</si>
  <si>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</si>
  <si>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</si>
  <si>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</si>
  <si>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</si>
  <si>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</si>
  <si>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</si>
  <si>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</si>
  <si>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</si>
  <si>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</si>
  <si>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</si>
  <si>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</si>
  <si>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000 1 16 43000 01 0000 140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</si>
  <si>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</si>
  <si>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</si>
  <si>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</si>
  <si>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</si>
  <si>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</si>
  <si>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</si>
  <si>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</si>
  <si>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</si>
  <si>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</si>
  <si>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</si>
  <si>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</si>
  <si>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</si>
  <si>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ИТОГО ДОХОДОВ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</si>
  <si>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</si>
  <si>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Приложение № 1</t>
  </si>
  <si>
    <t>000 1 16 25030 01 0000 140</t>
  </si>
  <si>
    <t>сумма</t>
  </si>
  <si>
    <t>4</t>
  </si>
  <si>
    <t xml:space="preserve">Проект на 2017 год </t>
  </si>
  <si>
    <t xml:space="preserve"> 2019 год (проект)</t>
  </si>
  <si>
    <t>Отклонение 2018 от 2017 года</t>
  </si>
  <si>
    <t>Отклонение 2019 от 2018 года</t>
  </si>
  <si>
    <t>Налог, взимаемый в связи с применением патентной системы налогообложения</t>
  </si>
  <si>
    <t>000 1 05 04000 02 0000 110</t>
  </si>
  <si>
    <t>000 1 05 02000 02 0000 110</t>
  </si>
  <si>
    <t>000 1 06 01000 00 0000 110</t>
  </si>
  <si>
    <t>Налог на имущество физических лиц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</si>
  <si>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</si>
  <si>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</si>
  <si>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</si>
  <si>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</si>
  <si>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</si>
  <si>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</si>
  <si>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</si>
  <si>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</si>
  <si>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</si>
  <si>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</si>
  <si>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</si>
  <si>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000 1 13 01000 00 0000 130</t>
  </si>
  <si>
    <t>000 1 13 02000 00 0000 130</t>
  </si>
  <si>
    <t xml:space="preserve">Прочие доходы от оказания платных услуг (работ) </t>
  </si>
  <si>
    <t>Прочие доходы от компенсации затрат государства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</si>
  <si>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</si>
  <si>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</si>
  <si>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</si>
  <si>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</si>
  <si>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</si>
  <si>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</si>
  <si>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</si>
  <si>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</si>
  <si>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</si>
  <si>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000 1 14 01000 00 0000 410</t>
  </si>
  <si>
    <t xml:space="preserve">Сравнение проекта бюджета по доходам на 2018 год и плановый период с планом на 2017 год </t>
  </si>
  <si>
    <t>3</t>
  </si>
  <si>
    <t xml:space="preserve">Проект на 2018 год </t>
  </si>
  <si>
    <t xml:space="preserve"> 2020 год (проект)</t>
  </si>
  <si>
    <t>Отклонение 2020 от 2019 года</t>
  </si>
  <si>
    <t>Отклонение 2020 от 2017 года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</si>
  <si>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</si>
  <si>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</si>
  <si>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</si>
  <si>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000 2 07 04050 04 0000 180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</si>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</sst>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43" zoomScaleNormal="100" zoomScaleSheetLayoutView="100" zoomScalePageLayoutView="90" workbookViewId="0">
      <selection activeCell="M56" sqref="M56"/>
    </sheetView>
  </sheetViews>
  <sheetFormatPr defaultRowHeight="12.75" x14ac:dyDescent="0.2"/>
  <cols>
    <col min="1" max="1" width="24.42578125" style="26" customWidth="1"/>
    <col min="2" max="2" width="57.42578125" style="27" customWidth="1"/>
    <col min="3" max="3" width="12.28515625" style="17" customWidth="1"/>
    <col min="4" max="4" width="15.140625" style="17" customWidth="1"/>
    <col min="5" max="5" width="14.28515625" style="17" customWidth="1"/>
    <col min="6" max="6" width="7.5703125" style="17" customWidth="1"/>
    <col min="7" max="7" width="13.5703125" style="17" customWidth="1"/>
    <col min="8" max="8" width="14.140625" style="17" customWidth="1"/>
    <col min="9" max="9" width="7.28515625" style="17" customWidth="1"/>
    <col min="10" max="10" width="14.42578125" style="17" customWidth="1"/>
    <col min="11" max="11" width="13.85546875" style="28" customWidth="1"/>
    <col min="12" max="12" width="9.140625" style="29"/>
    <col min="13" max="13" width="11.28515625" style="29" customWidth="1"/>
    <col min="14" max="14" width="12.140625" style="29" customWidth="1"/>
    <col min="15" max="15" width="12.7109375" style="18" customWidth="1"/>
    <col min="16" max="16384" width="9.140625" style="18"/>
  </cols>
  <sheetData>
    <row r="1" spans="1:14" x14ac:dyDescent="0.2">
      <c r="L1" s="17" t="s">
        <v>70</v>
      </c>
    </row>
    <row r="3" spans="1:14" x14ac:dyDescent="0.2">
      <c r="A3" s="34" t="s">
        <v>108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5" spans="1:14" s="30" customFormat="1" ht="32.25" customHeight="1" x14ac:dyDescent="0.2">
      <c r="A5" s="36" t="s">
        <v>0</v>
      </c>
      <c r="B5" s="38" t="s">
        <v>1</v>
      </c>
      <c r="C5" s="36" t="s">
        <v>74</v>
      </c>
      <c r="D5" s="36" t="s">
        <v>110</v>
      </c>
      <c r="E5" s="32" t="s">
        <v>76</v>
      </c>
      <c r="F5" s="33"/>
      <c r="G5" s="39" t="s">
        <v>75</v>
      </c>
      <c r="H5" s="32" t="s">
        <v>77</v>
      </c>
      <c r="I5" s="33"/>
      <c r="J5" s="39" t="s">
        <v>111</v>
      </c>
      <c r="K5" s="32" t="s">
        <v>112</v>
      </c>
      <c r="L5" s="33"/>
      <c r="M5" s="32" t="s">
        <v>113</v>
      </c>
      <c r="N5" s="33"/>
    </row>
    <row r="6" spans="1:14" s="30" customFormat="1" ht="32.25" customHeight="1" x14ac:dyDescent="0.2">
      <c r="A6" s="37"/>
      <c r="B6" s="37"/>
      <c r="C6" s="37"/>
      <c r="D6" s="37"/>
      <c r="E6" s="19" t="s">
        <v>72</v>
      </c>
      <c r="F6" s="20" t="s">
        <v>2</v>
      </c>
      <c r="G6" s="40"/>
      <c r="H6" s="19" t="s">
        <v>72</v>
      </c>
      <c r="I6" s="20" t="s">
        <v>2</v>
      </c>
      <c r="J6" s="40"/>
      <c r="K6" s="19" t="s">
        <v>72</v>
      </c>
      <c r="L6" s="20" t="s">
        <v>2</v>
      </c>
      <c r="M6" s="19" t="s">
        <v>72</v>
      </c>
      <c r="N6" s="20" t="s">
        <v>2</v>
      </c>
    </row>
    <row r="7" spans="1:14" s="30" customFormat="1" x14ac:dyDescent="0.2">
      <c r="A7" s="2">
        <v>1</v>
      </c>
      <c r="B7" s="2">
        <v>2</v>
      </c>
      <c r="C7" s="25" t="s">
        <v>109</v>
      </c>
      <c r="D7" s="25" t="s">
        <v>73</v>
      </c>
      <c r="E7" s="21">
        <v>5</v>
      </c>
      <c r="F7" s="1">
        <v>6</v>
      </c>
      <c r="G7" s="1">
        <v>7</v>
      </c>
      <c r="H7" s="21">
        <v>8</v>
      </c>
      <c r="I7" s="1">
        <v>9</v>
      </c>
      <c r="J7" s="1">
        <v>10</v>
      </c>
      <c r="K7" s="21">
        <v>11</v>
      </c>
      <c r="L7" s="1">
        <v>12</v>
      </c>
      <c r="M7" s="1">
        <v>13</v>
      </c>
      <c r="N7" s="21">
        <v>14</v>
      </c>
    </row>
    <row r="8" spans="1:14" s="30" customFormat="1" x14ac:dyDescent="0.2">
      <c r="A8" s="3" t="s">
        <v>3</v>
      </c>
      <c r="B8" s="4" t="s">
        <v>4</v>
      </c>
      <c r="C8" s="5">
        <f>C9+C24</f>
        <v>2092392833</v>
      </c>
      <c r="D8" s="5">
        <f>D9+D24</f>
        <v>2412879140</v>
      </c>
      <c r="E8" s="5">
        <f>D8-C8</f>
        <v>320486307</v>
      </c>
      <c r="F8" s="22">
        <f>D8/C8*100</f>
        <v>115.3167369886513</v>
      </c>
      <c r="G8" s="5">
        <f>G9+G24</f>
        <v>2474695040</v>
      </c>
      <c r="H8" s="5">
        <f>G8-D8</f>
        <v>61815900</v>
      </c>
      <c r="I8" s="22">
        <f>G8/D8*100</f>
        <v>102.56191447699283</v>
      </c>
      <c r="J8" s="5">
        <f>J9+J24</f>
        <v>2533316940</v>
      </c>
      <c r="K8" s="5">
        <f>J8-G8</f>
        <v>58621900</v>
      </c>
      <c r="L8" s="31">
        <f>J8/G8*100</f>
        <v>102.36885349719698</v>
      </c>
      <c r="M8" s="5">
        <f>J8-C8</f>
        <v>440924107</v>
      </c>
      <c r="N8" s="31">
        <f>J8/C8*100</f>
        <v>121.0727211471002</v>
      </c>
    </row>
    <row r="9" spans="1:14" s="30" customFormat="1" x14ac:dyDescent="0.2">
      <c r="A9" s="3"/>
      <c r="B9" s="6" t="s">
        <v>5</v>
      </c>
      <c r="C9" s="5">
        <f>C10+C13+C18+C21+C11</f>
        <v>1802888100</v>
      </c>
      <c r="D9" s="5">
        <f>D10+D13+D18+D21+D11</f>
        <v>2060279400</v>
      </c>
      <c r="E9" s="5">
        <f t="shared" ref="E9:E60" si="0">D9-C9</f>
        <v>257391300</v>
      </c>
      <c r="F9" s="22">
        <f t="shared" ref="F9:F60" si="1">D9/C9*100</f>
        <v>114.2766098461685</v>
      </c>
      <c r="G9" s="5">
        <f>G10+G13+G18+G21+G11</f>
        <v>2124800200</v>
      </c>
      <c r="H9" s="5">
        <f t="shared" ref="H9:H60" si="2">G9-D9</f>
        <v>64520800</v>
      </c>
      <c r="I9" s="22">
        <f t="shared" ref="I9:I60" si="3">G9/D9*100</f>
        <v>103.13165292047282</v>
      </c>
      <c r="J9" s="5">
        <f>J10+J13+J18+J21+J11</f>
        <v>2192027100</v>
      </c>
      <c r="K9" s="5">
        <f t="shared" ref="K9:K60" si="4">J9-G9</f>
        <v>67226900</v>
      </c>
      <c r="L9" s="31">
        <f t="shared" ref="L9:L60" si="5">J9/G9*100</f>
        <v>103.16391630610728</v>
      </c>
      <c r="M9" s="5">
        <f t="shared" ref="M9:M58" si="6">J9-C9</f>
        <v>389139000</v>
      </c>
      <c r="N9" s="31">
        <f t="shared" ref="N9:N60" si="7">J9/C9*100</f>
        <v>121.58420148205538</v>
      </c>
    </row>
    <row r="10" spans="1:14" x14ac:dyDescent="0.2">
      <c r="A10" s="7" t="s">
        <v>6</v>
      </c>
      <c r="B10" s="8" t="s">
        <v>7</v>
      </c>
      <c r="C10" s="9">
        <v>1334788400</v>
      </c>
      <c r="D10" s="9">
        <v>1571616000</v>
      </c>
      <c r="E10" s="9">
        <f t="shared" si="0"/>
        <v>236827600</v>
      </c>
      <c r="F10" s="23">
        <f t="shared" si="1"/>
        <v>117.74270738343246</v>
      </c>
      <c r="G10" s="9">
        <v>1634400600</v>
      </c>
      <c r="H10" s="9">
        <f t="shared" si="2"/>
        <v>62784600</v>
      </c>
      <c r="I10" s="23">
        <f t="shared" si="3"/>
        <v>103.9949071528923</v>
      </c>
      <c r="J10" s="9">
        <v>1699856600</v>
      </c>
      <c r="K10" s="9">
        <f t="shared" si="4"/>
        <v>65456000</v>
      </c>
      <c r="L10" s="24">
        <f t="shared" si="5"/>
        <v>104.00489329237888</v>
      </c>
      <c r="M10" s="9">
        <f t="shared" si="6"/>
        <v>365068200</v>
      </c>
      <c r="N10" s="24">
        <f t="shared" si="7"/>
        <v>127.35026765291038</v>
      </c>
    </row>
    <row r="11" spans="1:14" ht="25.5" x14ac:dyDescent="0.2">
      <c r="A11" s="10" t="s">
        <v>8</v>
      </c>
      <c r="B11" s="8" t="s">
        <v>9</v>
      </c>
      <c r="C11" s="9">
        <f>C12</f>
        <v>8648100</v>
      </c>
      <c r="D11" s="9">
        <f>D12</f>
        <v>6857000</v>
      </c>
      <c r="E11" s="9">
        <f t="shared" si="0"/>
        <v>-1791100</v>
      </c>
      <c r="F11" s="23">
        <f t="shared" si="1"/>
        <v>79.289092401799238</v>
      </c>
      <c r="G11" s="9">
        <v>6857000</v>
      </c>
      <c r="H11" s="9">
        <f t="shared" si="2"/>
        <v>0</v>
      </c>
      <c r="I11" s="23">
        <f t="shared" si="3"/>
        <v>100</v>
      </c>
      <c r="J11" s="9">
        <f>J12</f>
        <v>6857000</v>
      </c>
      <c r="K11" s="9">
        <f t="shared" si="4"/>
        <v>0</v>
      </c>
      <c r="L11" s="24">
        <f t="shared" si="5"/>
        <v>100</v>
      </c>
      <c r="M11" s="9">
        <f t="shared" si="6"/>
        <v>-1791100</v>
      </c>
      <c r="N11" s="24">
        <f t="shared" si="7"/>
        <v>79.289092401799238</v>
      </c>
    </row>
    <row r="12" spans="1:14" ht="25.5" x14ac:dyDescent="0.2">
      <c r="A12" s="10" t="s">
        <v>10</v>
      </c>
      <c r="B12" s="11" t="s">
        <v>11</v>
      </c>
      <c r="C12" s="9">
        <v>8648100</v>
      </c>
      <c r="D12" s="9">
        <v>6857000</v>
      </c>
      <c r="E12" s="9">
        <f t="shared" si="0"/>
        <v>-1791100</v>
      </c>
      <c r="F12" s="23">
        <f t="shared" si="1"/>
        <v>79.289092401799238</v>
      </c>
      <c r="G12" s="9">
        <v>6857000</v>
      </c>
      <c r="H12" s="9">
        <f t="shared" si="2"/>
        <v>0</v>
      </c>
      <c r="I12" s="23">
        <f t="shared" si="3"/>
        <v>100</v>
      </c>
      <c r="J12" s="9">
        <v>6857000</v>
      </c>
      <c r="K12" s="9">
        <f t="shared" si="4"/>
        <v>0</v>
      </c>
      <c r="L12" s="24">
        <f t="shared" si="5"/>
        <v>100</v>
      </c>
      <c r="M12" s="9">
        <f t="shared" si="6"/>
        <v>-1791100</v>
      </c>
      <c r="N12" s="24">
        <f t="shared" si="7"/>
        <v>79.289092401799238</v>
      </c>
    </row>
    <row r="13" spans="1:14" x14ac:dyDescent="0.2">
      <c r="A13" s="7" t="s">
        <v>12</v>
      </c>
      <c r="B13" s="8" t="s">
        <v>13</v>
      </c>
      <c r="C13" s="9">
        <f>C15+C16+C17+C14</f>
        <v>303940600</v>
      </c>
      <c r="D13" s="9">
        <f>D15+D16+D17+D14</f>
        <v>340281400</v>
      </c>
      <c r="E13" s="9">
        <f t="shared" si="0"/>
        <v>36340800</v>
      </c>
      <c r="F13" s="23">
        <f t="shared" si="1"/>
        <v>111.95654677262597</v>
      </c>
      <c r="G13" s="9">
        <f>G15+G16+G17+G14</f>
        <v>342017600</v>
      </c>
      <c r="H13" s="9">
        <f t="shared" si="2"/>
        <v>1736200</v>
      </c>
      <c r="I13" s="23">
        <f t="shared" si="3"/>
        <v>100.51022477279099</v>
      </c>
      <c r="J13" s="9">
        <f>J15+J16+J17+J14</f>
        <v>343788500</v>
      </c>
      <c r="K13" s="9">
        <f t="shared" si="4"/>
        <v>1770900</v>
      </c>
      <c r="L13" s="24">
        <f t="shared" si="5"/>
        <v>100.51778037153642</v>
      </c>
      <c r="M13" s="9">
        <f t="shared" si="6"/>
        <v>39847900</v>
      </c>
      <c r="N13" s="24">
        <f t="shared" si="7"/>
        <v>113.11042354986466</v>
      </c>
    </row>
    <row r="14" spans="1:14" ht="25.5" x14ac:dyDescent="0.2">
      <c r="A14" s="7" t="s">
        <v>14</v>
      </c>
      <c r="B14" s="12" t="s">
        <v>15</v>
      </c>
      <c r="C14" s="9">
        <v>187982000</v>
      </c>
      <c r="D14" s="9">
        <v>231200000</v>
      </c>
      <c r="E14" s="9">
        <f t="shared" si="0"/>
        <v>43218000</v>
      </c>
      <c r="F14" s="23">
        <f t="shared" si="1"/>
        <v>122.99049909033843</v>
      </c>
      <c r="G14" s="9">
        <v>232424000</v>
      </c>
      <c r="H14" s="9">
        <f t="shared" si="2"/>
        <v>1224000</v>
      </c>
      <c r="I14" s="23">
        <f t="shared" si="3"/>
        <v>100.52941176470588</v>
      </c>
      <c r="J14" s="9">
        <v>233672500</v>
      </c>
      <c r="K14" s="9">
        <f t="shared" si="4"/>
        <v>1248500</v>
      </c>
      <c r="L14" s="24">
        <f t="shared" si="5"/>
        <v>100.5371648366778</v>
      </c>
      <c r="M14" s="9">
        <f t="shared" si="6"/>
        <v>45690500</v>
      </c>
      <c r="N14" s="24">
        <f t="shared" si="7"/>
        <v>124.30578459639752</v>
      </c>
    </row>
    <row r="15" spans="1:14" ht="22.5" customHeight="1" x14ac:dyDescent="0.2">
      <c r="A15" s="7" t="s">
        <v>80</v>
      </c>
      <c r="B15" s="12" t="s">
        <v>16</v>
      </c>
      <c r="C15" s="9">
        <v>95000000</v>
      </c>
      <c r="D15" s="9">
        <v>82822400</v>
      </c>
      <c r="E15" s="9">
        <f t="shared" si="0"/>
        <v>-12177600</v>
      </c>
      <c r="F15" s="23">
        <f t="shared" si="1"/>
        <v>87.18147368421053</v>
      </c>
      <c r="G15" s="9">
        <v>82822400</v>
      </c>
      <c r="H15" s="9">
        <f t="shared" si="2"/>
        <v>0</v>
      </c>
      <c r="I15" s="23">
        <f t="shared" si="3"/>
        <v>100</v>
      </c>
      <c r="J15" s="9">
        <v>82822400</v>
      </c>
      <c r="K15" s="9">
        <f t="shared" si="4"/>
        <v>0</v>
      </c>
      <c r="L15" s="24">
        <f t="shared" si="5"/>
        <v>100</v>
      </c>
      <c r="M15" s="9">
        <f t="shared" si="6"/>
        <v>-12177600</v>
      </c>
      <c r="N15" s="24">
        <f t="shared" si="7"/>
        <v>87.18147368421053</v>
      </c>
    </row>
    <row r="16" spans="1:14" x14ac:dyDescent="0.2">
      <c r="A16" s="7" t="s">
        <v>106</v>
      </c>
      <c r="B16" s="12" t="s">
        <v>17</v>
      </c>
      <c r="C16" s="9">
        <v>650000</v>
      </c>
      <c r="D16" s="9">
        <v>650000</v>
      </c>
      <c r="E16" s="9">
        <f t="shared" si="0"/>
        <v>0</v>
      </c>
      <c r="F16" s="23">
        <f t="shared" si="1"/>
        <v>100</v>
      </c>
      <c r="G16" s="9">
        <v>650000</v>
      </c>
      <c r="H16" s="9">
        <f t="shared" si="2"/>
        <v>0</v>
      </c>
      <c r="I16" s="23">
        <f t="shared" si="3"/>
        <v>100</v>
      </c>
      <c r="J16" s="9">
        <v>650000</v>
      </c>
      <c r="K16" s="9">
        <f t="shared" si="4"/>
        <v>0</v>
      </c>
      <c r="L16" s="24">
        <f t="shared" si="5"/>
        <v>100</v>
      </c>
      <c r="M16" s="9">
        <f t="shared" si="6"/>
        <v>0</v>
      </c>
      <c r="N16" s="24">
        <f t="shared" si="7"/>
        <v>100</v>
      </c>
    </row>
    <row r="17" spans="1:14" ht="25.5" x14ac:dyDescent="0.2">
      <c r="A17" s="7" t="s">
        <v>79</v>
      </c>
      <c r="B17" s="12" t="s">
        <v>78</v>
      </c>
      <c r="C17" s="9">
        <v>20308600</v>
      </c>
      <c r="D17" s="9">
        <v>25609000</v>
      </c>
      <c r="E17" s="9">
        <f t="shared" si="0"/>
        <v>5300400</v>
      </c>
      <c r="F17" s="23">
        <f t="shared" si="1"/>
        <v>126.09928798637031</v>
      </c>
      <c r="G17" s="9">
        <v>26121200</v>
      </c>
      <c r="H17" s="9">
        <f t="shared" si="2"/>
        <v>512200</v>
      </c>
      <c r="I17" s="23">
        <f t="shared" si="3"/>
        <v>102.00007809754383</v>
      </c>
      <c r="J17" s="9">
        <v>26643600</v>
      </c>
      <c r="K17" s="9">
        <f t="shared" si="4"/>
        <v>522400</v>
      </c>
      <c r="L17" s="24">
        <f t="shared" si="5"/>
        <v>101.99990812060702</v>
      </c>
      <c r="M17" s="9">
        <f t="shared" si="6"/>
        <v>6335000</v>
      </c>
      <c r="N17" s="24">
        <f t="shared" si="7"/>
        <v>131.19368149453925</v>
      </c>
    </row>
    <row r="18" spans="1:14" x14ac:dyDescent="0.2">
      <c r="A18" s="7" t="s">
        <v>18</v>
      </c>
      <c r="B18" s="12" t="s">
        <v>19</v>
      </c>
      <c r="C18" s="9">
        <f>C19+C20</f>
        <v>133705000</v>
      </c>
      <c r="D18" s="9">
        <f>D19+D20</f>
        <v>119700000</v>
      </c>
      <c r="E18" s="9">
        <f t="shared" si="0"/>
        <v>-14005000</v>
      </c>
      <c r="F18" s="23">
        <f t="shared" si="1"/>
        <v>89.525447814217856</v>
      </c>
      <c r="G18" s="9">
        <f>G19+G20</f>
        <v>119700000</v>
      </c>
      <c r="H18" s="9">
        <f t="shared" si="2"/>
        <v>0</v>
      </c>
      <c r="I18" s="23">
        <f t="shared" si="3"/>
        <v>100</v>
      </c>
      <c r="J18" s="9">
        <f>J19+J20</f>
        <v>119700000</v>
      </c>
      <c r="K18" s="9">
        <f t="shared" si="4"/>
        <v>0</v>
      </c>
      <c r="L18" s="24">
        <f t="shared" si="5"/>
        <v>100</v>
      </c>
      <c r="M18" s="9">
        <f t="shared" si="6"/>
        <v>-14005000</v>
      </c>
      <c r="N18" s="24">
        <f t="shared" si="7"/>
        <v>89.525447814217856</v>
      </c>
    </row>
    <row r="19" spans="1:14" x14ac:dyDescent="0.2">
      <c r="A19" s="7" t="s">
        <v>81</v>
      </c>
      <c r="B19" s="13" t="s">
        <v>82</v>
      </c>
      <c r="C19" s="9">
        <v>46925000</v>
      </c>
      <c r="D19" s="9">
        <v>40000000</v>
      </c>
      <c r="E19" s="9">
        <f t="shared" si="0"/>
        <v>-6925000</v>
      </c>
      <c r="F19" s="23">
        <f t="shared" si="1"/>
        <v>85.242408098028761</v>
      </c>
      <c r="G19" s="9">
        <v>40000000</v>
      </c>
      <c r="H19" s="9">
        <f t="shared" si="2"/>
        <v>0</v>
      </c>
      <c r="I19" s="23">
        <f t="shared" si="3"/>
        <v>100</v>
      </c>
      <c r="J19" s="9">
        <v>40000000</v>
      </c>
      <c r="K19" s="9">
        <f t="shared" si="4"/>
        <v>0</v>
      </c>
      <c r="L19" s="24">
        <f t="shared" si="5"/>
        <v>100</v>
      </c>
      <c r="M19" s="9">
        <f t="shared" si="6"/>
        <v>-6925000</v>
      </c>
      <c r="N19" s="24">
        <f t="shared" si="7"/>
        <v>85.242408098028761</v>
      </c>
    </row>
    <row r="20" spans="1:14" x14ac:dyDescent="0.2">
      <c r="A20" s="7" t="s">
        <v>20</v>
      </c>
      <c r="B20" s="13" t="s">
        <v>21</v>
      </c>
      <c r="C20" s="9">
        <v>86780000</v>
      </c>
      <c r="D20" s="9">
        <v>79700000</v>
      </c>
      <c r="E20" s="9">
        <f t="shared" si="0"/>
        <v>-7080000</v>
      </c>
      <c r="F20" s="23">
        <f t="shared" si="1"/>
        <v>91.841438119382346</v>
      </c>
      <c r="G20" s="9">
        <v>79700000</v>
      </c>
      <c r="H20" s="9">
        <f t="shared" si="2"/>
        <v>0</v>
      </c>
      <c r="I20" s="23">
        <f t="shared" si="3"/>
        <v>100</v>
      </c>
      <c r="J20" s="9">
        <v>79700000</v>
      </c>
      <c r="K20" s="9">
        <f t="shared" si="4"/>
        <v>0</v>
      </c>
      <c r="L20" s="24">
        <f t="shared" si="5"/>
        <v>100</v>
      </c>
      <c r="M20" s="9">
        <f t="shared" si="6"/>
        <v>-7080000</v>
      </c>
      <c r="N20" s="24">
        <f t="shared" si="7"/>
        <v>91.841438119382346</v>
      </c>
    </row>
    <row r="21" spans="1:14" x14ac:dyDescent="0.2">
      <c r="A21" s="7" t="s">
        <v>22</v>
      </c>
      <c r="B21" s="13" t="s">
        <v>23</v>
      </c>
      <c r="C21" s="9">
        <f t="shared" ref="C21:D21" si="8">C22+C23</f>
        <v>21806000</v>
      </c>
      <c r="D21" s="9">
        <f t="shared" si="8"/>
        <v>21825000</v>
      </c>
      <c r="E21" s="9">
        <f t="shared" si="0"/>
        <v>19000</v>
      </c>
      <c r="F21" s="23">
        <f t="shared" si="1"/>
        <v>100.08713198202331</v>
      </c>
      <c r="G21" s="9">
        <f>G22+G23</f>
        <v>21825000</v>
      </c>
      <c r="H21" s="9">
        <f t="shared" si="2"/>
        <v>0</v>
      </c>
      <c r="I21" s="23">
        <f t="shared" si="3"/>
        <v>100</v>
      </c>
      <c r="J21" s="9">
        <f t="shared" ref="J21" si="9">J22+J23</f>
        <v>21825000</v>
      </c>
      <c r="K21" s="9">
        <f t="shared" si="4"/>
        <v>0</v>
      </c>
      <c r="L21" s="24">
        <f t="shared" si="5"/>
        <v>100</v>
      </c>
      <c r="M21" s="9">
        <f t="shared" si="6"/>
        <v>19000</v>
      </c>
      <c r="N21" s="24">
        <f t="shared" si="7"/>
        <v>100.08713198202331</v>
      </c>
    </row>
    <row r="22" spans="1:14" ht="25.5" x14ac:dyDescent="0.2">
      <c r="A22" s="7" t="s">
        <v>83</v>
      </c>
      <c r="B22" s="13" t="s">
        <v>84</v>
      </c>
      <c r="C22" s="9">
        <v>21700000</v>
      </c>
      <c r="D22" s="9">
        <v>21700000</v>
      </c>
      <c r="E22" s="9">
        <f t="shared" si="0"/>
        <v>0</v>
      </c>
      <c r="F22" s="23">
        <f t="shared" si="1"/>
        <v>100</v>
      </c>
      <c r="G22" s="9">
        <v>21700000</v>
      </c>
      <c r="H22" s="9">
        <f t="shared" si="2"/>
        <v>0</v>
      </c>
      <c r="I22" s="23">
        <f t="shared" si="3"/>
        <v>100</v>
      </c>
      <c r="J22" s="9">
        <v>21700000</v>
      </c>
      <c r="K22" s="9">
        <f t="shared" si="4"/>
        <v>0</v>
      </c>
      <c r="L22" s="24">
        <f t="shared" si="5"/>
        <v>100</v>
      </c>
      <c r="M22" s="9">
        <f t="shared" si="6"/>
        <v>0</v>
      </c>
      <c r="N22" s="24">
        <f t="shared" si="7"/>
        <v>100</v>
      </c>
    </row>
    <row r="23" spans="1:14" ht="25.5" x14ac:dyDescent="0.2">
      <c r="A23" s="14" t="s">
        <v>85</v>
      </c>
      <c r="B23" s="15" t="s">
        <v>86</v>
      </c>
      <c r="C23" s="9">
        <v>106000</v>
      </c>
      <c r="D23" s="9">
        <v>125000</v>
      </c>
      <c r="E23" s="9">
        <f t="shared" si="0"/>
        <v>19000</v>
      </c>
      <c r="F23" s="23">
        <f t="shared" si="1"/>
        <v>117.9245283018868</v>
      </c>
      <c r="G23" s="9">
        <v>125000</v>
      </c>
      <c r="H23" s="9">
        <f t="shared" si="2"/>
        <v>0</v>
      </c>
      <c r="I23" s="23">
        <f t="shared" si="3"/>
        <v>100</v>
      </c>
      <c r="J23" s="9">
        <v>125000</v>
      </c>
      <c r="K23" s="9">
        <f t="shared" si="4"/>
        <v>0</v>
      </c>
      <c r="L23" s="24">
        <f t="shared" si="5"/>
        <v>100</v>
      </c>
      <c r="M23" s="9">
        <f t="shared" si="6"/>
        <v>19000</v>
      </c>
      <c r="N23" s="24">
        <f t="shared" si="7"/>
        <v>117.9245283018868</v>
      </c>
    </row>
    <row r="24" spans="1:14" s="30" customFormat="1" x14ac:dyDescent="0.2">
      <c r="A24" s="3"/>
      <c r="B24" s="4" t="s">
        <v>24</v>
      </c>
      <c r="C24" s="5">
        <f>C25+C30+C32+C35+C39</f>
        <v>289504733</v>
      </c>
      <c r="D24" s="5">
        <f>D25+D30+D32+D35+D39</f>
        <v>352599740</v>
      </c>
      <c r="E24" s="5">
        <f t="shared" si="0"/>
        <v>63095007</v>
      </c>
      <c r="F24" s="22">
        <f t="shared" si="1"/>
        <v>121.79411933828383</v>
      </c>
      <c r="G24" s="5">
        <f>G25+G30+G32+G35+G39</f>
        <v>349894840</v>
      </c>
      <c r="H24" s="5">
        <f t="shared" si="2"/>
        <v>-2704900</v>
      </c>
      <c r="I24" s="22">
        <f t="shared" si="3"/>
        <v>99.232869542104595</v>
      </c>
      <c r="J24" s="5">
        <f>J25+J30+J32+J35+J39</f>
        <v>341289840</v>
      </c>
      <c r="K24" s="5">
        <f t="shared" si="4"/>
        <v>-8605000</v>
      </c>
      <c r="L24" s="31">
        <f t="shared" si="5"/>
        <v>97.540689654068629</v>
      </c>
      <c r="M24" s="5">
        <f t="shared" si="6"/>
        <v>51785107</v>
      </c>
      <c r="N24" s="31">
        <f>J24/C24*100</f>
        <v>117.88748199843766</v>
      </c>
    </row>
    <row r="25" spans="1:14" ht="25.5" x14ac:dyDescent="0.2">
      <c r="A25" s="7" t="s">
        <v>25</v>
      </c>
      <c r="B25" s="12" t="s">
        <v>26</v>
      </c>
      <c r="C25" s="9">
        <f>C26+C28+C29+C27</f>
        <v>244950233</v>
      </c>
      <c r="D25" s="9">
        <f>D26+D28+D29+D27</f>
        <v>300150000</v>
      </c>
      <c r="E25" s="9">
        <f t="shared" si="0"/>
        <v>55199767</v>
      </c>
      <c r="F25" s="23">
        <f t="shared" si="1"/>
        <v>122.53509471044268</v>
      </c>
      <c r="G25" s="9">
        <f>G26+G28+G29+G27</f>
        <v>298350000</v>
      </c>
      <c r="H25" s="9">
        <f t="shared" si="2"/>
        <v>-1800000</v>
      </c>
      <c r="I25" s="23">
        <f t="shared" si="3"/>
        <v>99.400299850074958</v>
      </c>
      <c r="J25" s="9">
        <f>J26+J28+J29+J27</f>
        <v>289950000</v>
      </c>
      <c r="K25" s="9">
        <f t="shared" si="4"/>
        <v>-8400000</v>
      </c>
      <c r="L25" s="24">
        <f t="shared" si="5"/>
        <v>97.184514831573651</v>
      </c>
      <c r="M25" s="9">
        <f t="shared" si="6"/>
        <v>44999767</v>
      </c>
      <c r="N25" s="24">
        <f t="shared" si="7"/>
        <v>118.3709835458699</v>
      </c>
    </row>
    <row r="26" spans="1:14" ht="55.5" customHeight="1" x14ac:dyDescent="0.2">
      <c r="A26" s="7" t="s">
        <v>87</v>
      </c>
      <c r="B26" s="12" t="s">
        <v>88</v>
      </c>
      <c r="C26" s="9">
        <v>1000000</v>
      </c>
      <c r="D26" s="9">
        <v>2300000</v>
      </c>
      <c r="E26" s="9">
        <f t="shared" si="0"/>
        <v>1300000</v>
      </c>
      <c r="F26" s="23">
        <f t="shared" si="1"/>
        <v>229.99999999999997</v>
      </c>
      <c r="G26" s="9">
        <v>2500000</v>
      </c>
      <c r="H26" s="9">
        <f t="shared" si="2"/>
        <v>200000</v>
      </c>
      <c r="I26" s="23">
        <f t="shared" si="3"/>
        <v>108.69565217391303</v>
      </c>
      <c r="J26" s="9">
        <v>2600000</v>
      </c>
      <c r="K26" s="9">
        <f t="shared" si="4"/>
        <v>100000</v>
      </c>
      <c r="L26" s="24">
        <f t="shared" si="5"/>
        <v>104</v>
      </c>
      <c r="M26" s="9">
        <f t="shared" si="6"/>
        <v>1600000</v>
      </c>
      <c r="N26" s="24">
        <f t="shared" si="7"/>
        <v>260</v>
      </c>
    </row>
    <row r="27" spans="1:14" ht="63.75" x14ac:dyDescent="0.2">
      <c r="A27" s="7" t="s">
        <v>89</v>
      </c>
      <c r="B27" s="12" t="s">
        <v>90</v>
      </c>
      <c r="C27" s="9">
        <v>241550233</v>
      </c>
      <c r="D27" s="9">
        <v>295450000</v>
      </c>
      <c r="E27" s="9">
        <f t="shared" si="0"/>
        <v>53899767</v>
      </c>
      <c r="F27" s="23">
        <f t="shared" si="1"/>
        <v>122.31410267362483</v>
      </c>
      <c r="G27" s="9">
        <v>293450000</v>
      </c>
      <c r="H27" s="9">
        <f t="shared" si="2"/>
        <v>-2000000</v>
      </c>
      <c r="I27" s="23">
        <f t="shared" si="3"/>
        <v>99.323066508715513</v>
      </c>
      <c r="J27" s="9">
        <v>284950000</v>
      </c>
      <c r="K27" s="9">
        <f t="shared" si="4"/>
        <v>-8500000</v>
      </c>
      <c r="L27" s="24">
        <f t="shared" si="5"/>
        <v>97.103424774237524</v>
      </c>
      <c r="M27" s="9">
        <f t="shared" si="6"/>
        <v>43399767</v>
      </c>
      <c r="N27" s="24">
        <f>J27/C27*100</f>
        <v>117.96718076442509</v>
      </c>
    </row>
    <row r="28" spans="1:14" ht="25.5" x14ac:dyDescent="0.2">
      <c r="A28" s="7" t="s">
        <v>92</v>
      </c>
      <c r="B28" s="12" t="s">
        <v>91</v>
      </c>
      <c r="C28" s="9">
        <v>100000</v>
      </c>
      <c r="D28" s="9">
        <v>100000</v>
      </c>
      <c r="E28" s="9">
        <f t="shared" si="0"/>
        <v>0</v>
      </c>
      <c r="F28" s="23">
        <f t="shared" si="1"/>
        <v>100</v>
      </c>
      <c r="G28" s="9">
        <v>100000</v>
      </c>
      <c r="H28" s="9">
        <f t="shared" si="2"/>
        <v>0</v>
      </c>
      <c r="I28" s="23">
        <f t="shared" si="3"/>
        <v>100</v>
      </c>
      <c r="J28" s="9">
        <v>100000</v>
      </c>
      <c r="K28" s="9">
        <f t="shared" si="4"/>
        <v>0</v>
      </c>
      <c r="L28" s="24">
        <f t="shared" si="5"/>
        <v>100</v>
      </c>
      <c r="M28" s="9">
        <f t="shared" si="6"/>
        <v>0</v>
      </c>
      <c r="N28" s="24">
        <f t="shared" si="7"/>
        <v>100</v>
      </c>
    </row>
    <row r="29" spans="1:14" ht="63.75" x14ac:dyDescent="0.2">
      <c r="A29" s="7" t="s">
        <v>93</v>
      </c>
      <c r="B29" s="12" t="s">
        <v>105</v>
      </c>
      <c r="C29" s="9">
        <v>2300000</v>
      </c>
      <c r="D29" s="9">
        <v>2300000</v>
      </c>
      <c r="E29" s="9">
        <f t="shared" si="0"/>
        <v>0</v>
      </c>
      <c r="F29" s="23">
        <f t="shared" si="1"/>
        <v>100</v>
      </c>
      <c r="G29" s="9">
        <v>2300000</v>
      </c>
      <c r="H29" s="9">
        <f t="shared" si="2"/>
        <v>0</v>
      </c>
      <c r="I29" s="23">
        <f t="shared" si="3"/>
        <v>100</v>
      </c>
      <c r="J29" s="9">
        <v>2300000</v>
      </c>
      <c r="K29" s="9">
        <f t="shared" si="4"/>
        <v>0</v>
      </c>
      <c r="L29" s="24">
        <f t="shared" si="5"/>
        <v>100</v>
      </c>
      <c r="M29" s="9">
        <f t="shared" si="6"/>
        <v>0</v>
      </c>
      <c r="N29" s="24">
        <f t="shared" si="7"/>
        <v>100</v>
      </c>
    </row>
    <row r="30" spans="1:14" x14ac:dyDescent="0.2">
      <c r="A30" s="7" t="s">
        <v>27</v>
      </c>
      <c r="B30" s="12" t="s">
        <v>28</v>
      </c>
      <c r="C30" s="9">
        <f>C31</f>
        <v>7400000</v>
      </c>
      <c r="D30" s="9">
        <f>D31</f>
        <v>7796740</v>
      </c>
      <c r="E30" s="9">
        <f t="shared" si="0"/>
        <v>396740</v>
      </c>
      <c r="F30" s="23">
        <f t="shared" si="1"/>
        <v>105.36135135135136</v>
      </c>
      <c r="G30" s="9">
        <f>G31</f>
        <v>7796740</v>
      </c>
      <c r="H30" s="9">
        <f t="shared" si="2"/>
        <v>0</v>
      </c>
      <c r="I30" s="23">
        <f t="shared" si="3"/>
        <v>100</v>
      </c>
      <c r="J30" s="9">
        <f>J31</f>
        <v>7796740</v>
      </c>
      <c r="K30" s="9">
        <f t="shared" si="4"/>
        <v>0</v>
      </c>
      <c r="L30" s="24">
        <f t="shared" si="5"/>
        <v>100</v>
      </c>
      <c r="M30" s="9">
        <f t="shared" si="6"/>
        <v>396740</v>
      </c>
      <c r="N30" s="24">
        <f t="shared" si="7"/>
        <v>105.36135135135136</v>
      </c>
    </row>
    <row r="31" spans="1:14" x14ac:dyDescent="0.2">
      <c r="A31" s="7" t="s">
        <v>29</v>
      </c>
      <c r="B31" s="12" t="s">
        <v>30</v>
      </c>
      <c r="C31" s="9">
        <v>7400000</v>
      </c>
      <c r="D31" s="9">
        <v>7796740</v>
      </c>
      <c r="E31" s="9">
        <f t="shared" si="0"/>
        <v>396740</v>
      </c>
      <c r="F31" s="23">
        <f t="shared" si="1"/>
        <v>105.36135135135136</v>
      </c>
      <c r="G31" s="9">
        <v>7796740</v>
      </c>
      <c r="H31" s="9">
        <f t="shared" si="2"/>
        <v>0</v>
      </c>
      <c r="I31" s="23">
        <f t="shared" si="3"/>
        <v>100</v>
      </c>
      <c r="J31" s="9">
        <v>7796740</v>
      </c>
      <c r="K31" s="9">
        <f t="shared" si="4"/>
        <v>0</v>
      </c>
      <c r="L31" s="24">
        <f t="shared" si="5"/>
        <v>100</v>
      </c>
      <c r="M31" s="9">
        <f t="shared" si="6"/>
        <v>396740</v>
      </c>
      <c r="N31" s="24">
        <f t="shared" si="7"/>
        <v>105.36135135135136</v>
      </c>
    </row>
    <row r="32" spans="1:14" ht="25.5" x14ac:dyDescent="0.2">
      <c r="A32" s="7" t="s">
        <v>31</v>
      </c>
      <c r="B32" s="12" t="s">
        <v>32</v>
      </c>
      <c r="C32" s="9">
        <f>C33+C34</f>
        <v>534500</v>
      </c>
      <c r="D32" s="9">
        <f>D33+D34</f>
        <v>892900</v>
      </c>
      <c r="E32" s="9">
        <f t="shared" si="0"/>
        <v>358400</v>
      </c>
      <c r="F32" s="23">
        <f t="shared" si="1"/>
        <v>167.05332086061739</v>
      </c>
      <c r="G32" s="9">
        <f>G33+G34</f>
        <v>892600</v>
      </c>
      <c r="H32" s="9">
        <f t="shared" si="2"/>
        <v>-300</v>
      </c>
      <c r="I32" s="23">
        <f t="shared" si="3"/>
        <v>99.966401612722592</v>
      </c>
      <c r="J32" s="9">
        <f>J33+J34</f>
        <v>892600</v>
      </c>
      <c r="K32" s="9">
        <f t="shared" si="4"/>
        <v>0</v>
      </c>
      <c r="L32" s="24">
        <f t="shared" si="5"/>
        <v>100</v>
      </c>
      <c r="M32" s="9">
        <f t="shared" si="6"/>
        <v>358100</v>
      </c>
      <c r="N32" s="24">
        <f t="shared" si="7"/>
        <v>166.99719363891487</v>
      </c>
    </row>
    <row r="33" spans="1:14" x14ac:dyDescent="0.2">
      <c r="A33" s="7" t="s">
        <v>94</v>
      </c>
      <c r="B33" s="12" t="s">
        <v>96</v>
      </c>
      <c r="C33" s="9">
        <v>434500</v>
      </c>
      <c r="D33" s="9">
        <v>436200</v>
      </c>
      <c r="E33" s="9">
        <f>D33-C33</f>
        <v>1700</v>
      </c>
      <c r="F33" s="23">
        <f>D33/C33*100</f>
        <v>100.39125431530496</v>
      </c>
      <c r="G33" s="9">
        <v>436200</v>
      </c>
      <c r="H33" s="9">
        <f>G33-D33</f>
        <v>0</v>
      </c>
      <c r="I33" s="23">
        <f>G33/D33*100</f>
        <v>100</v>
      </c>
      <c r="J33" s="9">
        <v>436200</v>
      </c>
      <c r="K33" s="9">
        <f>J33-G33</f>
        <v>0</v>
      </c>
      <c r="L33" s="24">
        <f>J33/G33*100</f>
        <v>100</v>
      </c>
      <c r="M33" s="9">
        <f t="shared" si="6"/>
        <v>1700</v>
      </c>
      <c r="N33" s="24">
        <f t="shared" si="7"/>
        <v>100.39125431530496</v>
      </c>
    </row>
    <row r="34" spans="1:14" x14ac:dyDescent="0.2">
      <c r="A34" s="7" t="s">
        <v>95</v>
      </c>
      <c r="B34" s="12" t="s">
        <v>97</v>
      </c>
      <c r="C34" s="9">
        <v>100000</v>
      </c>
      <c r="D34" s="9">
        <v>456700</v>
      </c>
      <c r="E34" s="9">
        <f>D34-C34</f>
        <v>356700</v>
      </c>
      <c r="F34" s="23">
        <f>D34/C34*100</f>
        <v>456.70000000000005</v>
      </c>
      <c r="G34" s="9">
        <v>456400</v>
      </c>
      <c r="H34" s="9">
        <f>G34-D34</f>
        <v>-300</v>
      </c>
      <c r="I34" s="23">
        <f>G34/D34*100</f>
        <v>99.934311364134004</v>
      </c>
      <c r="J34" s="9">
        <v>456400</v>
      </c>
      <c r="K34" s="9">
        <f>J34-G34</f>
        <v>0</v>
      </c>
      <c r="L34" s="24">
        <f>J34/G34*100</f>
        <v>100</v>
      </c>
      <c r="M34" s="9">
        <f t="shared" si="6"/>
        <v>356400</v>
      </c>
      <c r="N34" s="24">
        <f t="shared" si="7"/>
        <v>456.4</v>
      </c>
    </row>
    <row r="35" spans="1:14" x14ac:dyDescent="0.2">
      <c r="A35" s="7" t="s">
        <v>33</v>
      </c>
      <c r="B35" s="12" t="s">
        <v>34</v>
      </c>
      <c r="C35" s="9">
        <f>C37+C38+C36</f>
        <v>22000000</v>
      </c>
      <c r="D35" s="9">
        <f>D37+D38+D36</f>
        <v>15800000</v>
      </c>
      <c r="E35" s="9">
        <f t="shared" si="0"/>
        <v>-6200000</v>
      </c>
      <c r="F35" s="23">
        <f t="shared" si="1"/>
        <v>71.818181818181813</v>
      </c>
      <c r="G35" s="9">
        <f>G37+G38+G36</f>
        <v>14900000</v>
      </c>
      <c r="H35" s="9">
        <f t="shared" si="2"/>
        <v>-900000</v>
      </c>
      <c r="I35" s="23">
        <f t="shared" si="3"/>
        <v>94.303797468354432</v>
      </c>
      <c r="J35" s="9">
        <f>J37+J38+J36</f>
        <v>14700000</v>
      </c>
      <c r="K35" s="9">
        <f t="shared" si="4"/>
        <v>-200000</v>
      </c>
      <c r="L35" s="24">
        <f t="shared" si="5"/>
        <v>98.65771812080537</v>
      </c>
      <c r="M35" s="9">
        <f t="shared" si="6"/>
        <v>-7300000</v>
      </c>
      <c r="N35" s="24">
        <f t="shared" si="7"/>
        <v>66.818181818181827</v>
      </c>
    </row>
    <row r="36" spans="1:14" x14ac:dyDescent="0.2">
      <c r="A36" s="7" t="s">
        <v>107</v>
      </c>
      <c r="B36" s="12" t="s">
        <v>98</v>
      </c>
      <c r="C36" s="9">
        <v>2000000</v>
      </c>
      <c r="D36" s="9">
        <v>3800000</v>
      </c>
      <c r="E36" s="9">
        <f t="shared" si="0"/>
        <v>1800000</v>
      </c>
      <c r="F36" s="23">
        <f t="shared" si="1"/>
        <v>190</v>
      </c>
      <c r="G36" s="9">
        <v>3500000</v>
      </c>
      <c r="H36" s="9">
        <f t="shared" si="2"/>
        <v>-300000</v>
      </c>
      <c r="I36" s="23">
        <f t="shared" si="3"/>
        <v>92.10526315789474</v>
      </c>
      <c r="J36" s="9">
        <v>3300000</v>
      </c>
      <c r="K36" s="9">
        <f t="shared" si="4"/>
        <v>-200000</v>
      </c>
      <c r="L36" s="24">
        <f t="shared" si="5"/>
        <v>94.285714285714278</v>
      </c>
      <c r="M36" s="9">
        <f t="shared" si="6"/>
        <v>1300000</v>
      </c>
      <c r="N36" s="24">
        <f t="shared" si="7"/>
        <v>165</v>
      </c>
    </row>
    <row r="37" spans="1:14" ht="63.75" x14ac:dyDescent="0.2">
      <c r="A37" s="7" t="s">
        <v>99</v>
      </c>
      <c r="B37" s="16" t="s">
        <v>100</v>
      </c>
      <c r="C37" s="9">
        <v>10000000</v>
      </c>
      <c r="D37" s="9">
        <v>2000000</v>
      </c>
      <c r="E37" s="9">
        <f t="shared" si="0"/>
        <v>-8000000</v>
      </c>
      <c r="F37" s="23">
        <f t="shared" si="1"/>
        <v>20</v>
      </c>
      <c r="G37" s="9">
        <v>1400000</v>
      </c>
      <c r="H37" s="9">
        <f t="shared" si="2"/>
        <v>-600000</v>
      </c>
      <c r="I37" s="23">
        <f t="shared" si="3"/>
        <v>70</v>
      </c>
      <c r="J37" s="9">
        <v>1400000</v>
      </c>
      <c r="K37" s="9">
        <f t="shared" si="4"/>
        <v>0</v>
      </c>
      <c r="L37" s="24">
        <f t="shared" si="5"/>
        <v>100</v>
      </c>
      <c r="M37" s="9">
        <f t="shared" si="6"/>
        <v>-8600000</v>
      </c>
      <c r="N37" s="24">
        <f t="shared" si="7"/>
        <v>14.000000000000002</v>
      </c>
    </row>
    <row r="38" spans="1:14" ht="25.5" x14ac:dyDescent="0.2">
      <c r="A38" s="7" t="s">
        <v>101</v>
      </c>
      <c r="B38" s="16" t="s">
        <v>102</v>
      </c>
      <c r="C38" s="9">
        <v>10000000</v>
      </c>
      <c r="D38" s="9">
        <v>10000000</v>
      </c>
      <c r="E38" s="9">
        <f t="shared" si="0"/>
        <v>0</v>
      </c>
      <c r="F38" s="23">
        <f t="shared" si="1"/>
        <v>100</v>
      </c>
      <c r="G38" s="9">
        <v>10000000</v>
      </c>
      <c r="H38" s="9">
        <f t="shared" si="2"/>
        <v>0</v>
      </c>
      <c r="I38" s="23">
        <f t="shared" si="3"/>
        <v>100</v>
      </c>
      <c r="J38" s="9">
        <v>10000000</v>
      </c>
      <c r="K38" s="9">
        <f t="shared" si="4"/>
        <v>0</v>
      </c>
      <c r="L38" s="24">
        <f t="shared" si="5"/>
        <v>100</v>
      </c>
      <c r="M38" s="9">
        <f t="shared" si="6"/>
        <v>0</v>
      </c>
      <c r="N38" s="24">
        <f t="shared" si="7"/>
        <v>100</v>
      </c>
    </row>
    <row r="39" spans="1:14" x14ac:dyDescent="0.2">
      <c r="A39" s="7" t="s">
        <v>35</v>
      </c>
      <c r="B39" s="12" t="s">
        <v>36</v>
      </c>
      <c r="C39" s="9">
        <f>SUM(C40:C53)</f>
        <v>14620000</v>
      </c>
      <c r="D39" s="9">
        <f>SUM(D40:D53)</f>
        <v>27960100</v>
      </c>
      <c r="E39" s="9">
        <f t="shared" si="0"/>
        <v>13340100</v>
      </c>
      <c r="F39" s="23">
        <f t="shared" si="1"/>
        <v>191.24555403556772</v>
      </c>
      <c r="G39" s="9">
        <f>SUM(G40:G53)</f>
        <v>27955500</v>
      </c>
      <c r="H39" s="9">
        <f t="shared" si="2"/>
        <v>-4600</v>
      </c>
      <c r="I39" s="23">
        <f t="shared" si="3"/>
        <v>99.983547984449274</v>
      </c>
      <c r="J39" s="9">
        <f>SUM(J40:J53)</f>
        <v>27950500</v>
      </c>
      <c r="K39" s="9">
        <f t="shared" si="4"/>
        <v>-5000</v>
      </c>
      <c r="L39" s="24">
        <f t="shared" si="5"/>
        <v>99.982114431864929</v>
      </c>
      <c r="M39" s="9">
        <f>J39-C39</f>
        <v>13330500</v>
      </c>
      <c r="N39" s="24">
        <f t="shared" si="7"/>
        <v>191.17989056087552</v>
      </c>
    </row>
    <row r="40" spans="1:14" ht="63.75" x14ac:dyDescent="0.2">
      <c r="A40" s="7" t="s">
        <v>37</v>
      </c>
      <c r="B40" s="13" t="s">
        <v>114</v>
      </c>
      <c r="C40" s="9">
        <v>560000</v>
      </c>
      <c r="D40" s="9">
        <v>560000</v>
      </c>
      <c r="E40" s="9">
        <f t="shared" si="0"/>
        <v>0</v>
      </c>
      <c r="F40" s="23">
        <f t="shared" si="1"/>
        <v>100</v>
      </c>
      <c r="G40" s="9">
        <v>560000</v>
      </c>
      <c r="H40" s="9">
        <f t="shared" si="2"/>
        <v>0</v>
      </c>
      <c r="I40" s="23">
        <f t="shared" si="3"/>
        <v>100</v>
      </c>
      <c r="J40" s="9">
        <v>560000</v>
      </c>
      <c r="K40" s="9">
        <f t="shared" si="4"/>
        <v>0</v>
      </c>
      <c r="L40" s="24">
        <f t="shared" si="5"/>
        <v>100</v>
      </c>
      <c r="M40" s="9">
        <f t="shared" si="6"/>
        <v>0</v>
      </c>
      <c r="N40" s="24">
        <f t="shared" si="7"/>
        <v>100</v>
      </c>
    </row>
    <row r="41" spans="1:14" ht="51" x14ac:dyDescent="0.2">
      <c r="A41" s="7" t="s">
        <v>38</v>
      </c>
      <c r="B41" s="13" t="s">
        <v>39</v>
      </c>
      <c r="C41" s="9">
        <v>80000</v>
      </c>
      <c r="D41" s="9">
        <v>80000</v>
      </c>
      <c r="E41" s="9">
        <f t="shared" si="0"/>
        <v>0</v>
      </c>
      <c r="F41" s="23">
        <f t="shared" si="1"/>
        <v>100</v>
      </c>
      <c r="G41" s="9">
        <v>80000</v>
      </c>
      <c r="H41" s="9">
        <f t="shared" si="2"/>
        <v>0</v>
      </c>
      <c r="I41" s="23">
        <f t="shared" si="3"/>
        <v>100</v>
      </c>
      <c r="J41" s="9">
        <v>80000</v>
      </c>
      <c r="K41" s="9">
        <f t="shared" si="4"/>
        <v>0</v>
      </c>
      <c r="L41" s="24">
        <f t="shared" si="5"/>
        <v>100</v>
      </c>
      <c r="M41" s="9">
        <f t="shared" si="6"/>
        <v>0</v>
      </c>
      <c r="N41" s="24">
        <f t="shared" si="7"/>
        <v>100</v>
      </c>
    </row>
    <row r="42" spans="1:14" ht="51" x14ac:dyDescent="0.2">
      <c r="A42" s="7" t="s">
        <v>40</v>
      </c>
      <c r="B42" s="13" t="s">
        <v>41</v>
      </c>
      <c r="C42" s="9">
        <v>1425000</v>
      </c>
      <c r="D42" s="9"/>
      <c r="E42" s="9">
        <f t="shared" si="0"/>
        <v>-1425000</v>
      </c>
      <c r="F42" s="23">
        <f t="shared" si="1"/>
        <v>0</v>
      </c>
      <c r="G42" s="9"/>
      <c r="H42" s="9">
        <f t="shared" si="2"/>
        <v>0</v>
      </c>
      <c r="I42" s="23"/>
      <c r="J42" s="9"/>
      <c r="K42" s="9">
        <f t="shared" si="4"/>
        <v>0</v>
      </c>
      <c r="L42" s="24"/>
      <c r="M42" s="9">
        <f t="shared" si="6"/>
        <v>-1425000</v>
      </c>
      <c r="N42" s="24">
        <f t="shared" si="7"/>
        <v>0</v>
      </c>
    </row>
    <row r="43" spans="1:14" ht="51" x14ac:dyDescent="0.2">
      <c r="A43" s="7" t="s">
        <v>42</v>
      </c>
      <c r="B43" s="13" t="s">
        <v>43</v>
      </c>
      <c r="C43" s="9">
        <v>1300000</v>
      </c>
      <c r="D43" s="9">
        <v>1750000</v>
      </c>
      <c r="E43" s="9">
        <f t="shared" si="0"/>
        <v>450000</v>
      </c>
      <c r="F43" s="23">
        <f t="shared" si="1"/>
        <v>134.61538461538461</v>
      </c>
      <c r="G43" s="9">
        <v>1750000</v>
      </c>
      <c r="H43" s="9">
        <f t="shared" si="2"/>
        <v>0</v>
      </c>
      <c r="I43" s="23">
        <f t="shared" si="3"/>
        <v>100</v>
      </c>
      <c r="J43" s="9">
        <v>1750000</v>
      </c>
      <c r="K43" s="9">
        <f t="shared" si="4"/>
        <v>0</v>
      </c>
      <c r="L43" s="24">
        <f t="shared" si="5"/>
        <v>100</v>
      </c>
      <c r="M43" s="9">
        <f t="shared" si="6"/>
        <v>450000</v>
      </c>
      <c r="N43" s="24">
        <f t="shared" si="7"/>
        <v>134.61538461538461</v>
      </c>
    </row>
    <row r="44" spans="1:14" ht="38.25" x14ac:dyDescent="0.2">
      <c r="A44" s="7" t="s">
        <v>44</v>
      </c>
      <c r="B44" s="13" t="s">
        <v>45</v>
      </c>
      <c r="C44" s="9">
        <v>10000</v>
      </c>
      <c r="D44" s="9">
        <v>10000</v>
      </c>
      <c r="E44" s="9">
        <f t="shared" si="0"/>
        <v>0</v>
      </c>
      <c r="F44" s="23">
        <f t="shared" si="1"/>
        <v>100</v>
      </c>
      <c r="G44" s="9">
        <v>10000</v>
      </c>
      <c r="H44" s="9">
        <f t="shared" si="2"/>
        <v>0</v>
      </c>
      <c r="I44" s="23">
        <f t="shared" si="3"/>
        <v>100</v>
      </c>
      <c r="J44" s="9">
        <v>10000</v>
      </c>
      <c r="K44" s="9">
        <f t="shared" si="4"/>
        <v>0</v>
      </c>
      <c r="L44" s="24">
        <f t="shared" si="5"/>
        <v>100</v>
      </c>
      <c r="M44" s="9">
        <f t="shared" si="6"/>
        <v>0</v>
      </c>
      <c r="N44" s="24">
        <f t="shared" si="7"/>
        <v>100</v>
      </c>
    </row>
    <row r="45" spans="1:14" ht="25.5" x14ac:dyDescent="0.2">
      <c r="A45" s="7" t="s">
        <v>71</v>
      </c>
      <c r="B45" s="13" t="s">
        <v>46</v>
      </c>
      <c r="C45" s="9">
        <v>165000</v>
      </c>
      <c r="D45" s="9">
        <v>202000</v>
      </c>
      <c r="E45" s="9">
        <f t="shared" si="0"/>
        <v>37000</v>
      </c>
      <c r="F45" s="23">
        <f t="shared" si="1"/>
        <v>122.42424242424241</v>
      </c>
      <c r="G45" s="9">
        <v>202000</v>
      </c>
      <c r="H45" s="9">
        <f t="shared" si="2"/>
        <v>0</v>
      </c>
      <c r="I45" s="23">
        <f t="shared" si="3"/>
        <v>100</v>
      </c>
      <c r="J45" s="9">
        <v>202000</v>
      </c>
      <c r="K45" s="9">
        <f t="shared" si="4"/>
        <v>0</v>
      </c>
      <c r="L45" s="24">
        <f t="shared" si="5"/>
        <v>100</v>
      </c>
      <c r="M45" s="9">
        <f t="shared" si="6"/>
        <v>37000</v>
      </c>
      <c r="N45" s="24">
        <f t="shared" si="7"/>
        <v>122.42424242424241</v>
      </c>
    </row>
    <row r="46" spans="1:14" ht="25.5" x14ac:dyDescent="0.2">
      <c r="A46" s="7" t="s">
        <v>47</v>
      </c>
      <c r="B46" s="13" t="s">
        <v>48</v>
      </c>
      <c r="C46" s="9">
        <v>1480000</v>
      </c>
      <c r="D46" s="9">
        <v>1525000</v>
      </c>
      <c r="E46" s="9">
        <f t="shared" si="0"/>
        <v>45000</v>
      </c>
      <c r="F46" s="23">
        <f t="shared" si="1"/>
        <v>103.04054054054055</v>
      </c>
      <c r="G46" s="9">
        <v>1525000</v>
      </c>
      <c r="H46" s="9">
        <f t="shared" si="2"/>
        <v>0</v>
      </c>
      <c r="I46" s="23">
        <f t="shared" si="3"/>
        <v>100</v>
      </c>
      <c r="J46" s="9">
        <v>1525000</v>
      </c>
      <c r="K46" s="9">
        <f t="shared" si="4"/>
        <v>0</v>
      </c>
      <c r="L46" s="24">
        <f t="shared" si="5"/>
        <v>100</v>
      </c>
      <c r="M46" s="9">
        <f t="shared" si="6"/>
        <v>45000</v>
      </c>
      <c r="N46" s="24">
        <f t="shared" si="7"/>
        <v>103.04054054054055</v>
      </c>
    </row>
    <row r="47" spans="1:14" ht="25.5" x14ac:dyDescent="0.2">
      <c r="A47" s="7" t="s">
        <v>49</v>
      </c>
      <c r="B47" s="13" t="s">
        <v>50</v>
      </c>
      <c r="C47" s="9">
        <v>150000</v>
      </c>
      <c r="D47" s="9">
        <v>100000</v>
      </c>
      <c r="E47" s="9">
        <f t="shared" si="0"/>
        <v>-50000</v>
      </c>
      <c r="F47" s="23">
        <f t="shared" si="1"/>
        <v>66.666666666666657</v>
      </c>
      <c r="G47" s="9">
        <v>100000</v>
      </c>
      <c r="H47" s="9">
        <f t="shared" si="2"/>
        <v>0</v>
      </c>
      <c r="I47" s="23">
        <f t="shared" si="3"/>
        <v>100</v>
      </c>
      <c r="J47" s="9">
        <v>100000</v>
      </c>
      <c r="K47" s="9">
        <f t="shared" si="4"/>
        <v>0</v>
      </c>
      <c r="L47" s="24">
        <f t="shared" si="5"/>
        <v>100</v>
      </c>
      <c r="M47" s="9">
        <f t="shared" si="6"/>
        <v>-50000</v>
      </c>
      <c r="N47" s="24">
        <f t="shared" si="7"/>
        <v>66.666666666666657</v>
      </c>
    </row>
    <row r="48" spans="1:14" ht="51" x14ac:dyDescent="0.2">
      <c r="A48" s="7" t="s">
        <v>51</v>
      </c>
      <c r="B48" s="13" t="s">
        <v>52</v>
      </c>
      <c r="C48" s="9">
        <v>500000</v>
      </c>
      <c r="D48" s="9">
        <v>1520000</v>
      </c>
      <c r="E48" s="9">
        <f t="shared" si="0"/>
        <v>1020000</v>
      </c>
      <c r="F48" s="23">
        <f t="shared" si="1"/>
        <v>304</v>
      </c>
      <c r="G48" s="9">
        <v>1520000</v>
      </c>
      <c r="H48" s="9">
        <f t="shared" si="2"/>
        <v>0</v>
      </c>
      <c r="I48" s="23">
        <f t="shared" si="3"/>
        <v>100</v>
      </c>
      <c r="J48" s="9">
        <v>1520000</v>
      </c>
      <c r="K48" s="9">
        <f t="shared" si="4"/>
        <v>0</v>
      </c>
      <c r="L48" s="24">
        <f t="shared" si="5"/>
        <v>100</v>
      </c>
      <c r="M48" s="9">
        <f t="shared" si="6"/>
        <v>1020000</v>
      </c>
      <c r="N48" s="24">
        <f t="shared" si="7"/>
        <v>304</v>
      </c>
    </row>
    <row r="49" spans="1:14" ht="38.25" x14ac:dyDescent="0.2">
      <c r="A49" s="7" t="s">
        <v>53</v>
      </c>
      <c r="B49" s="13" t="s">
        <v>54</v>
      </c>
      <c r="C49" s="9">
        <v>800000</v>
      </c>
      <c r="D49" s="9">
        <v>2500000</v>
      </c>
      <c r="E49" s="9">
        <f t="shared" si="0"/>
        <v>1700000</v>
      </c>
      <c r="F49" s="23">
        <f t="shared" si="1"/>
        <v>312.5</v>
      </c>
      <c r="G49" s="9">
        <v>2500000</v>
      </c>
      <c r="H49" s="9">
        <f t="shared" si="2"/>
        <v>0</v>
      </c>
      <c r="I49" s="23">
        <f t="shared" si="3"/>
        <v>100</v>
      </c>
      <c r="J49" s="9">
        <v>2500000</v>
      </c>
      <c r="K49" s="9">
        <f t="shared" si="4"/>
        <v>0</v>
      </c>
      <c r="L49" s="24">
        <f t="shared" si="5"/>
        <v>100</v>
      </c>
      <c r="M49" s="9">
        <f t="shared" si="6"/>
        <v>1700000</v>
      </c>
      <c r="N49" s="24">
        <f t="shared" si="7"/>
        <v>312.5</v>
      </c>
    </row>
    <row r="50" spans="1:14" ht="25.5" x14ac:dyDescent="0.2">
      <c r="A50" s="7" t="s">
        <v>115</v>
      </c>
      <c r="B50" s="13" t="s">
        <v>116</v>
      </c>
      <c r="C50" s="9"/>
      <c r="D50" s="9">
        <v>4000000</v>
      </c>
      <c r="E50" s="9">
        <f t="shared" ref="E50" si="10">D50-C50</f>
        <v>4000000</v>
      </c>
      <c r="F50" s="23"/>
      <c r="G50" s="9">
        <v>4000000</v>
      </c>
      <c r="H50" s="9">
        <f t="shared" ref="H50" si="11">G50-D50</f>
        <v>0</v>
      </c>
      <c r="I50" s="23">
        <f t="shared" ref="I50" si="12">G50/D50*100</f>
        <v>100</v>
      </c>
      <c r="J50" s="9">
        <v>4000000</v>
      </c>
      <c r="K50" s="9">
        <f t="shared" ref="K50" si="13">J50-G50</f>
        <v>0</v>
      </c>
      <c r="L50" s="24">
        <f t="shared" si="5"/>
        <v>100</v>
      </c>
      <c r="M50" s="9">
        <f t="shared" ref="M50" si="14">J50-C50</f>
        <v>4000000</v>
      </c>
      <c r="N50" s="24"/>
    </row>
    <row r="51" spans="1:14" ht="63.75" x14ac:dyDescent="0.2">
      <c r="A51" s="7" t="s">
        <v>103</v>
      </c>
      <c r="B51" s="13" t="s">
        <v>104</v>
      </c>
      <c r="C51" s="9">
        <v>1320000</v>
      </c>
      <c r="D51" s="9">
        <v>6000000</v>
      </c>
      <c r="E51" s="9">
        <f t="shared" si="0"/>
        <v>4680000</v>
      </c>
      <c r="F51" s="23"/>
      <c r="G51" s="9">
        <v>6000000</v>
      </c>
      <c r="H51" s="9">
        <f t="shared" si="2"/>
        <v>0</v>
      </c>
      <c r="I51" s="23">
        <f t="shared" si="3"/>
        <v>100</v>
      </c>
      <c r="J51" s="9">
        <v>6000000</v>
      </c>
      <c r="K51" s="9">
        <f t="shared" si="4"/>
        <v>0</v>
      </c>
      <c r="L51" s="24">
        <f t="shared" si="5"/>
        <v>100</v>
      </c>
      <c r="M51" s="9">
        <f t="shared" si="6"/>
        <v>4680000</v>
      </c>
      <c r="N51" s="24"/>
    </row>
    <row r="52" spans="1:14" ht="51" x14ac:dyDescent="0.2">
      <c r="A52" s="7" t="s">
        <v>55</v>
      </c>
      <c r="B52" s="13" t="s">
        <v>69</v>
      </c>
      <c r="C52" s="9">
        <v>600000</v>
      </c>
      <c r="D52" s="9">
        <v>925000</v>
      </c>
      <c r="E52" s="9">
        <f t="shared" si="0"/>
        <v>325000</v>
      </c>
      <c r="F52" s="23">
        <f t="shared" si="1"/>
        <v>154.16666666666669</v>
      </c>
      <c r="G52" s="9">
        <v>925000</v>
      </c>
      <c r="H52" s="9">
        <f t="shared" si="2"/>
        <v>0</v>
      </c>
      <c r="I52" s="23">
        <f t="shared" si="3"/>
        <v>100</v>
      </c>
      <c r="J52" s="9">
        <v>925000</v>
      </c>
      <c r="K52" s="9">
        <f t="shared" si="4"/>
        <v>0</v>
      </c>
      <c r="L52" s="24">
        <f t="shared" si="5"/>
        <v>100</v>
      </c>
      <c r="M52" s="9">
        <f t="shared" si="6"/>
        <v>325000</v>
      </c>
      <c r="N52" s="24">
        <f t="shared" si="7"/>
        <v>154.16666666666669</v>
      </c>
    </row>
    <row r="53" spans="1:14" ht="38.25" x14ac:dyDescent="0.2">
      <c r="A53" s="7" t="s">
        <v>56</v>
      </c>
      <c r="B53" s="13" t="s">
        <v>57</v>
      </c>
      <c r="C53" s="9">
        <v>6230000</v>
      </c>
      <c r="D53" s="9">
        <v>8788100</v>
      </c>
      <c r="E53" s="9">
        <f t="shared" si="0"/>
        <v>2558100</v>
      </c>
      <c r="F53" s="23">
        <f t="shared" si="1"/>
        <v>141.06099518459069</v>
      </c>
      <c r="G53" s="9">
        <v>8783500</v>
      </c>
      <c r="H53" s="9">
        <f t="shared" si="2"/>
        <v>-4600</v>
      </c>
      <c r="I53" s="23">
        <f t="shared" si="3"/>
        <v>99.947656490026276</v>
      </c>
      <c r="J53" s="9">
        <v>8778500</v>
      </c>
      <c r="K53" s="9">
        <f t="shared" si="4"/>
        <v>-5000</v>
      </c>
      <c r="L53" s="24">
        <f t="shared" si="5"/>
        <v>99.943075083964246</v>
      </c>
      <c r="M53" s="9">
        <f t="shared" si="6"/>
        <v>2548500</v>
      </c>
      <c r="N53" s="24">
        <f t="shared" si="7"/>
        <v>140.90690208667738</v>
      </c>
    </row>
    <row r="54" spans="1:14" s="30" customFormat="1" x14ac:dyDescent="0.2">
      <c r="A54" s="3" t="s">
        <v>58</v>
      </c>
      <c r="B54" s="6" t="s">
        <v>59</v>
      </c>
      <c r="C54" s="5">
        <f>C55+C56+C57+C58</f>
        <v>3800786800</v>
      </c>
      <c r="D54" s="5">
        <f>D55+D56+D57+D58+D59</f>
        <v>4154032200</v>
      </c>
      <c r="E54" s="5">
        <f t="shared" si="0"/>
        <v>353245400</v>
      </c>
      <c r="F54" s="22">
        <f t="shared" si="1"/>
        <v>109.29400723029244</v>
      </c>
      <c r="G54" s="5">
        <f>G55+G56+G57+G58+G59</f>
        <v>3743474200</v>
      </c>
      <c r="H54" s="5">
        <f t="shared" si="2"/>
        <v>-410558000</v>
      </c>
      <c r="I54" s="22">
        <f t="shared" si="3"/>
        <v>90.116638961055713</v>
      </c>
      <c r="J54" s="5">
        <f>J55+J56+J57+J58+J59</f>
        <v>3723577600</v>
      </c>
      <c r="K54" s="5">
        <f t="shared" si="4"/>
        <v>-19896600</v>
      </c>
      <c r="L54" s="31">
        <f t="shared" si="5"/>
        <v>99.468499075003649</v>
      </c>
      <c r="M54" s="5">
        <f t="shared" si="6"/>
        <v>-77209200</v>
      </c>
      <c r="N54" s="31">
        <f t="shared" si="7"/>
        <v>97.968599554176521</v>
      </c>
    </row>
    <row r="55" spans="1:14" ht="25.5" x14ac:dyDescent="0.2">
      <c r="A55" s="7" t="s">
        <v>60</v>
      </c>
      <c r="B55" s="13" t="s">
        <v>61</v>
      </c>
      <c r="C55" s="9">
        <v>741637600</v>
      </c>
      <c r="D55" s="9">
        <v>757578500</v>
      </c>
      <c r="E55" s="9">
        <f t="shared" si="0"/>
        <v>15940900</v>
      </c>
      <c r="F55" s="23">
        <f t="shared" si="1"/>
        <v>102.14941906936757</v>
      </c>
      <c r="G55" s="9">
        <v>757695800</v>
      </c>
      <c r="H55" s="9">
        <f t="shared" si="2"/>
        <v>117300</v>
      </c>
      <c r="I55" s="23">
        <f t="shared" si="3"/>
        <v>100.01548354394959</v>
      </c>
      <c r="J55" s="9">
        <v>757695800</v>
      </c>
      <c r="K55" s="9">
        <f t="shared" si="4"/>
        <v>0</v>
      </c>
      <c r="L55" s="24">
        <f t="shared" si="5"/>
        <v>100</v>
      </c>
      <c r="M55" s="9">
        <f t="shared" si="6"/>
        <v>16058200</v>
      </c>
      <c r="N55" s="24">
        <f t="shared" si="7"/>
        <v>102.16523541956342</v>
      </c>
    </row>
    <row r="56" spans="1:14" ht="25.5" x14ac:dyDescent="0.2">
      <c r="A56" s="7" t="s">
        <v>62</v>
      </c>
      <c r="B56" s="13" t="s">
        <v>63</v>
      </c>
      <c r="C56" s="9">
        <v>408135600</v>
      </c>
      <c r="D56" s="9">
        <v>562737600</v>
      </c>
      <c r="E56" s="9">
        <f t="shared" si="0"/>
        <v>154602000</v>
      </c>
      <c r="F56" s="23">
        <f t="shared" si="1"/>
        <v>137.88005751029803</v>
      </c>
      <c r="G56" s="9">
        <v>272078100</v>
      </c>
      <c r="H56" s="9">
        <f t="shared" si="2"/>
        <v>-290659500</v>
      </c>
      <c r="I56" s="23">
        <f t="shared" si="3"/>
        <v>48.349017375060775</v>
      </c>
      <c r="J56" s="9">
        <v>271130400</v>
      </c>
      <c r="K56" s="9">
        <f t="shared" si="4"/>
        <v>-947700</v>
      </c>
      <c r="L56" s="24">
        <f t="shared" si="5"/>
        <v>99.651680896036837</v>
      </c>
      <c r="M56" s="9">
        <f>J56-C56</f>
        <v>-137005200</v>
      </c>
      <c r="N56" s="24">
        <f t="shared" si="7"/>
        <v>66.431450723730052</v>
      </c>
    </row>
    <row r="57" spans="1:14" ht="25.5" x14ac:dyDescent="0.2">
      <c r="A57" s="7" t="s">
        <v>64</v>
      </c>
      <c r="B57" s="13" t="s">
        <v>65</v>
      </c>
      <c r="C57" s="9">
        <v>2648689900</v>
      </c>
      <c r="D57" s="9">
        <v>2831470600</v>
      </c>
      <c r="E57" s="9">
        <f t="shared" si="0"/>
        <v>182780700</v>
      </c>
      <c r="F57" s="23">
        <f t="shared" si="1"/>
        <v>106.90079650320712</v>
      </c>
      <c r="G57" s="9">
        <v>2711477800</v>
      </c>
      <c r="H57" s="9">
        <f t="shared" si="2"/>
        <v>-119992800</v>
      </c>
      <c r="I57" s="23">
        <f t="shared" si="3"/>
        <v>95.762173903553858</v>
      </c>
      <c r="J57" s="9">
        <v>2692528900</v>
      </c>
      <c r="K57" s="9">
        <f t="shared" si="4"/>
        <v>-18948900</v>
      </c>
      <c r="L57" s="24">
        <f t="shared" si="5"/>
        <v>99.301159684951131</v>
      </c>
      <c r="M57" s="9">
        <f t="shared" si="6"/>
        <v>43839000</v>
      </c>
      <c r="N57" s="24">
        <f t="shared" si="7"/>
        <v>101.65512014071561</v>
      </c>
    </row>
    <row r="58" spans="1:14" x14ac:dyDescent="0.2">
      <c r="A58" s="7" t="s">
        <v>66</v>
      </c>
      <c r="B58" s="13" t="s">
        <v>67</v>
      </c>
      <c r="C58" s="9">
        <v>2323700</v>
      </c>
      <c r="D58" s="9">
        <v>2222500</v>
      </c>
      <c r="E58" s="9">
        <f t="shared" si="0"/>
        <v>-101200</v>
      </c>
      <c r="F58" s="23">
        <f t="shared" si="1"/>
        <v>95.644876705254561</v>
      </c>
      <c r="G58" s="9">
        <v>2222500</v>
      </c>
      <c r="H58" s="9">
        <f t="shared" si="2"/>
        <v>0</v>
      </c>
      <c r="I58" s="23">
        <f t="shared" si="3"/>
        <v>100</v>
      </c>
      <c r="J58" s="9">
        <v>2222500</v>
      </c>
      <c r="K58" s="9">
        <f t="shared" si="4"/>
        <v>0</v>
      </c>
      <c r="L58" s="24">
        <f t="shared" si="5"/>
        <v>100</v>
      </c>
      <c r="M58" s="9">
        <f t="shared" si="6"/>
        <v>-101200</v>
      </c>
      <c r="N58" s="24">
        <f t="shared" si="7"/>
        <v>95.644876705254561</v>
      </c>
    </row>
    <row r="59" spans="1:14" x14ac:dyDescent="0.2">
      <c r="A59" s="7" t="s">
        <v>117</v>
      </c>
      <c r="B59" s="13" t="s">
        <v>118</v>
      </c>
      <c r="C59" s="9"/>
      <c r="D59" s="9">
        <v>23000</v>
      </c>
      <c r="E59" s="9">
        <f t="shared" ref="E59" si="15">D59-C59</f>
        <v>23000</v>
      </c>
      <c r="F59" s="23"/>
      <c r="G59" s="9"/>
      <c r="H59" s="9"/>
      <c r="I59" s="23"/>
      <c r="J59" s="9"/>
      <c r="K59" s="9"/>
      <c r="L59" s="24"/>
      <c r="M59" s="9"/>
      <c r="N59" s="24"/>
    </row>
    <row r="60" spans="1:14" s="30" customFormat="1" x14ac:dyDescent="0.2">
      <c r="A60" s="3"/>
      <c r="B60" s="4" t="s">
        <v>68</v>
      </c>
      <c r="C60" s="5">
        <f>C8+C54</f>
        <v>5893179633</v>
      </c>
      <c r="D60" s="5">
        <f>D8+D54</f>
        <v>6566911340</v>
      </c>
      <c r="E60" s="5">
        <f t="shared" si="0"/>
        <v>673731707</v>
      </c>
      <c r="F60" s="22">
        <f t="shared" si="1"/>
        <v>111.43239726186707</v>
      </c>
      <c r="G60" s="5">
        <f>G8+G54</f>
        <v>6218169240</v>
      </c>
      <c r="H60" s="5">
        <f t="shared" si="2"/>
        <v>-348742100</v>
      </c>
      <c r="I60" s="22">
        <f t="shared" si="3"/>
        <v>94.689404471235022</v>
      </c>
      <c r="J60" s="5">
        <f>J8+J54</f>
        <v>6256894540</v>
      </c>
      <c r="K60" s="5">
        <f t="shared" si="4"/>
        <v>38725300</v>
      </c>
      <c r="L60" s="31">
        <f t="shared" si="5"/>
        <v>100.62277655215443</v>
      </c>
      <c r="M60" s="5">
        <f>J60-C60</f>
        <v>363714907</v>
      </c>
      <c r="N60" s="31">
        <f t="shared" si="7"/>
        <v>106.17179400002179</v>
      </c>
    </row>
  </sheetData>
  <mergeCells count="11"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2017-11-30T10:38:58Z</dcterms:modified>
</cp:coreProperties>
</file>