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9" i="1"/>
  <c r="C39"/>
  <c r="B39"/>
  <c r="E38"/>
  <c r="C38"/>
  <c r="B38"/>
  <c r="E37"/>
  <c r="C37"/>
  <c r="B37"/>
  <c r="E36"/>
  <c r="C36"/>
  <c r="B36"/>
  <c r="E35"/>
  <c r="C35"/>
  <c r="B35"/>
  <c r="E34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9"/>
  <c r="A9"/>
  <c r="E8"/>
  <c r="D8"/>
  <c r="C8"/>
  <c r="A8"/>
</calcChain>
</file>

<file path=xl/sharedStrings.xml><?xml version="1.0" encoding="utf-8"?>
<sst xmlns="http://schemas.openxmlformats.org/spreadsheetml/2006/main" count="37" uniqueCount="36">
  <si>
    <t>Отчет № 9. 24.10.2017 11:43:44</t>
  </si>
  <si>
    <t>Итоговый финансовый отчет о поступлении и расходовании средств избирательного фонда  кандидата
Баннов Александр Вадимович                     № 40810810667179000510
ПАО "Сбербанк России" г.Нефтеюганск, 16 а микрорайон, д.50
 </t>
  </si>
  <si>
    <t>Дополнительные выборы депутатов Думы города Нефтеюганска шестого созыва по одномандатным избирательным округам №6, №9</t>
  </si>
  <si>
    <t>Ханты-Мансийский автономный округ - Югра</t>
  </si>
  <si>
    <t>Округ №6 (№ 6)</t>
  </si>
  <si>
    <t>По состоянию на 20.10.2017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</si>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</sst>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quotePrefix="1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tabSelected="1" workbookViewId="0"/>
  </sheetViews>
  <sheetFormatPr defaultRowHeight="1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>
      <c r="D1" s="1" t="s">
        <v>0</v>
      </c>
    </row>
    <row r="2" spans="1:5" ht="290.10000000000002" customHeight="1">
      <c r="A2" s="2" t="s">
        <v>1</v>
      </c>
      <c r="B2" s="2"/>
      <c r="C2" s="2"/>
      <c r="D2" s="2"/>
    </row>
    <row r="3" spans="1:5" ht="15.75">
      <c r="A3" s="3" t="s">
        <v>2</v>
      </c>
      <c r="B3" s="3"/>
      <c r="C3" s="3"/>
      <c r="D3" s="3"/>
    </row>
    <row r="4" spans="1:5" ht="15.75">
      <c r="A4" s="3" t="s">
        <v>3</v>
      </c>
      <c r="B4" s="3"/>
      <c r="C4" s="3"/>
      <c r="D4" s="3"/>
    </row>
    <row r="5" spans="1:5" ht="15.75">
      <c r="A5" s="3" t="s">
        <v>4</v>
      </c>
      <c r="B5" s="3"/>
      <c r="C5" s="3"/>
      <c r="D5" s="3"/>
    </row>
    <row r="6" spans="1:5">
      <c r="D6" s="4" t="s">
        <v>5</v>
      </c>
    </row>
    <row r="7" spans="1:5">
      <c r="D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9" t="str">
        <f t="shared" ref="E8:E9" si="3">"Примечание"</f>
        <v>Примечание</v>
      </c>
    </row>
    <row r="9" spans="1:5">
      <c r="A9" s="10" t="str">
        <f>""</f>
        <v/>
      </c>
      <c r="B9" s="10" t="str">
        <f>""</f>
        <v/>
      </c>
      <c r="C9" s="8"/>
      <c r="D9" s="8"/>
      <c r="E9" s="9"/>
    </row>
    <row r="10" spans="1:5">
      <c r="A10" s="11" t="s">
        <v>7</v>
      </c>
      <c r="B10" s="6"/>
      <c r="C10" s="10" t="str">
        <f>"2"</f>
        <v>2</v>
      </c>
      <c r="D10" s="12">
        <v>3</v>
      </c>
      <c r="E10" s="13" t="str">
        <f>"4"</f>
        <v>4</v>
      </c>
    </row>
    <row r="11" spans="1:5" ht="25.5">
      <c r="A11" s="14" t="s">
        <v>7</v>
      </c>
      <c r="B11" s="15" t="str">
        <f>"Поступило средств в избирательный фонд, всего"</f>
        <v>Поступило средств в избирательный фонд, всего</v>
      </c>
      <c r="C11" s="16" t="str">
        <f>"10"</f>
        <v>10</v>
      </c>
      <c r="D11" s="17">
        <v>5000</v>
      </c>
      <c r="E11" s="18" t="str">
        <f>""</f>
        <v/>
      </c>
    </row>
    <row r="12" spans="1:5" ht="25.5">
      <c r="A12" s="14" t="s">
        <v>8</v>
      </c>
      <c r="B12" s="15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6" t="str">
        <f>"20"</f>
        <v>20</v>
      </c>
      <c r="D12" s="17">
        <v>5000</v>
      </c>
      <c r="E12" s="18" t="str">
        <f>""</f>
        <v/>
      </c>
    </row>
    <row r="13" spans="1:5" ht="25.5">
      <c r="A13" s="14" t="s">
        <v>9</v>
      </c>
      <c r="B13" s="15" t="str">
        <f>"Собственные средства кандидата / избирательного объединения"</f>
        <v>Собственные средства кандидата / избирательного объединения</v>
      </c>
      <c r="C13" s="16" t="str">
        <f>"30"</f>
        <v>30</v>
      </c>
      <c r="D13" s="17">
        <v>5000</v>
      </c>
      <c r="E13" s="18" t="str">
        <f>""</f>
        <v/>
      </c>
    </row>
    <row r="14" spans="1:5" ht="38.25">
      <c r="A14" s="14" t="s">
        <v>10</v>
      </c>
      <c r="B14" s="15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6" t="str">
        <f>"40"</f>
        <v>40</v>
      </c>
      <c r="D14" s="17">
        <v>0</v>
      </c>
      <c r="E14" s="18" t="str">
        <f>""</f>
        <v/>
      </c>
    </row>
    <row r="15" spans="1:5">
      <c r="A15" s="14" t="s">
        <v>11</v>
      </c>
      <c r="B15" s="15" t="str">
        <f>"Добровольные пожертвования гражданина"</f>
        <v>Добровольные пожертвования гражданина</v>
      </c>
      <c r="C15" s="16" t="str">
        <f>"50"</f>
        <v>50</v>
      </c>
      <c r="D15" s="17">
        <v>0</v>
      </c>
      <c r="E15" s="18" t="str">
        <f>""</f>
        <v/>
      </c>
    </row>
    <row r="16" spans="1:5" ht="25.5">
      <c r="A16" s="14" t="s">
        <v>12</v>
      </c>
      <c r="B16" s="15" t="str">
        <f>"Добровольные пожертвования юридического лица"</f>
        <v>Добровольные пожертвования юридического лица</v>
      </c>
      <c r="C16" s="16" t="str">
        <f>"60"</f>
        <v>60</v>
      </c>
      <c r="D16" s="17">
        <v>0</v>
      </c>
      <c r="E16" s="18" t="str">
        <f>""</f>
        <v/>
      </c>
    </row>
    <row r="17" spans="1:5" ht="38.25">
      <c r="A17" s="14" t="s">
        <v>13</v>
      </c>
      <c r="B17" s="15" t="str">
        <f>"Поступило в избирательный фонд денежных средств, подпадающих под действие п.6 ст.58 Федерального закона от 12.06.2002 г. №67-ФЗ"</f>
        <v>Поступило в избирательный фонд денежных средств, подпадающих под действие п.6 ст.58 Федерального закона от 12.06.2002 г. №67-ФЗ</v>
      </c>
      <c r="C17" s="16" t="str">
        <f>"70"</f>
        <v>70</v>
      </c>
      <c r="D17" s="17">
        <v>0</v>
      </c>
      <c r="E17" s="18" t="str">
        <f>""</f>
        <v/>
      </c>
    </row>
    <row r="18" spans="1:5" ht="51">
      <c r="A18" s="14" t="s">
        <v>14</v>
      </c>
      <c r="B18" s="15" t="str">
        <f>"Собственные средства кандидата / избирательного объединения / средства, выделенные кандидату выдвинувшим его избирательным объединением"</f>
        <v>Собственные средства кандидата / избирательного объединения / средства, выделенные кандидату выдвинувшим его избирательным объединением</v>
      </c>
      <c r="C18" s="16" t="str">
        <f>"80"</f>
        <v>80</v>
      </c>
      <c r="D18" s="17">
        <v>0</v>
      </c>
      <c r="E18" s="18" t="str">
        <f>""</f>
        <v/>
      </c>
    </row>
    <row r="19" spans="1:5">
      <c r="A19" s="14" t="s">
        <v>15</v>
      </c>
      <c r="B19" s="15" t="str">
        <f>"Средства гражданина"</f>
        <v>Средства гражданина</v>
      </c>
      <c r="C19" s="16" t="str">
        <f>"90"</f>
        <v>90</v>
      </c>
      <c r="D19" s="17">
        <v>0</v>
      </c>
      <c r="E19" s="18" t="str">
        <f>""</f>
        <v/>
      </c>
    </row>
    <row r="20" spans="1:5">
      <c r="A20" s="14" t="s">
        <v>16</v>
      </c>
      <c r="B20" s="15" t="str">
        <f>"Средства юридического лица"</f>
        <v>Средства юридического лица</v>
      </c>
      <c r="C20" s="16" t="str">
        <f>"100"</f>
        <v>100</v>
      </c>
      <c r="D20" s="17">
        <v>0</v>
      </c>
      <c r="E20" s="18" t="str">
        <f>""</f>
        <v/>
      </c>
    </row>
    <row r="21" spans="1:5" ht="25.5">
      <c r="A21" s="14" t="s">
        <v>17</v>
      </c>
      <c r="B21" s="15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6" t="str">
        <f>"110"</f>
        <v>110</v>
      </c>
      <c r="D21" s="17">
        <v>4500</v>
      </c>
      <c r="E21" s="18" t="str">
        <f>""</f>
        <v/>
      </c>
    </row>
    <row r="22" spans="1:5">
      <c r="A22" s="14" t="s">
        <v>18</v>
      </c>
      <c r="B22" s="15" t="str">
        <f>"Перечислено в доход местного бюджета"</f>
        <v>Перечислено в доход местного бюджета</v>
      </c>
      <c r="C22" s="16" t="str">
        <f>"120"</f>
        <v>120</v>
      </c>
      <c r="D22" s="17">
        <v>0</v>
      </c>
      <c r="E22" s="18" t="str">
        <f>""</f>
        <v/>
      </c>
    </row>
    <row r="23" spans="1:5" ht="25.5">
      <c r="A23" s="14" t="s">
        <v>19</v>
      </c>
      <c r="B23" s="15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16" t="str">
        <f>"130"</f>
        <v>130</v>
      </c>
      <c r="D23" s="17">
        <v>0</v>
      </c>
      <c r="E23" s="18" t="str">
        <f>""</f>
        <v/>
      </c>
    </row>
    <row r="24" spans="1:5" ht="51">
      <c r="A24" s="14" t="s">
        <v>20</v>
      </c>
      <c r="B24" s="15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6" t="str">
        <f>"140"</f>
        <v>140</v>
      </c>
      <c r="D24" s="17">
        <v>0</v>
      </c>
      <c r="E24" s="18" t="str">
        <f>""</f>
        <v/>
      </c>
    </row>
    <row r="25" spans="1:5" ht="51">
      <c r="A25" s="14" t="s">
        <v>21</v>
      </c>
      <c r="B25" s="15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6" t="str">
        <f>"150"</f>
        <v>150</v>
      </c>
      <c r="D25" s="17">
        <v>0</v>
      </c>
      <c r="E25" s="18" t="str">
        <f>""</f>
        <v/>
      </c>
    </row>
    <row r="26" spans="1:5" ht="25.5">
      <c r="A26" s="14" t="s">
        <v>22</v>
      </c>
      <c r="B26" s="15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6" t="str">
        <f>"160"</f>
        <v>160</v>
      </c>
      <c r="D26" s="17">
        <v>0</v>
      </c>
      <c r="E26" s="18" t="str">
        <f>""</f>
        <v/>
      </c>
    </row>
    <row r="27" spans="1:5" ht="25.5">
      <c r="A27" s="14" t="s">
        <v>23</v>
      </c>
      <c r="B27" s="15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6" t="str">
        <f>"170"</f>
        <v>170</v>
      </c>
      <c r="D27" s="17">
        <v>4500</v>
      </c>
      <c r="E27" s="18" t="str">
        <f>""</f>
        <v/>
      </c>
    </row>
    <row r="28" spans="1:5">
      <c r="A28" s="14" t="s">
        <v>24</v>
      </c>
      <c r="B28" s="15" t="str">
        <f>"Израсходовано средств, всего"</f>
        <v>Израсходовано средств, всего</v>
      </c>
      <c r="C28" s="16" t="str">
        <f>"180"</f>
        <v>180</v>
      </c>
      <c r="D28" s="17">
        <v>500</v>
      </c>
      <c r="E28" s="18" t="str">
        <f>""</f>
        <v/>
      </c>
    </row>
    <row r="29" spans="1:5" ht="25.5">
      <c r="A29" s="14" t="s">
        <v>25</v>
      </c>
      <c r="B29" s="15" t="str">
        <f>"На организацию сбора подписей избирателей"</f>
        <v>На организацию сбора подписей избирателей</v>
      </c>
      <c r="C29" s="16" t="str">
        <f>"190"</f>
        <v>190</v>
      </c>
      <c r="D29" s="17">
        <v>0</v>
      </c>
      <c r="E29" s="18" t="str">
        <f>""</f>
        <v/>
      </c>
    </row>
    <row r="30" spans="1:5" ht="25.5">
      <c r="A30" s="14" t="s">
        <v>26</v>
      </c>
      <c r="B30" s="15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16" t="str">
        <f>"200"</f>
        <v>200</v>
      </c>
      <c r="D30" s="17">
        <v>0</v>
      </c>
      <c r="E30" s="18" t="str">
        <f>""</f>
        <v/>
      </c>
    </row>
    <row r="31" spans="1:5" ht="25.5">
      <c r="A31" s="14" t="s">
        <v>27</v>
      </c>
      <c r="B31" s="15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6" t="str">
        <f>"210"</f>
        <v>210</v>
      </c>
      <c r="D31" s="17">
        <v>0</v>
      </c>
      <c r="E31" s="18" t="str">
        <f>""</f>
        <v/>
      </c>
    </row>
    <row r="32" spans="1:5" ht="25.5">
      <c r="A32" s="14" t="s">
        <v>28</v>
      </c>
      <c r="B32" s="15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6" t="str">
        <f>"220"</f>
        <v>220</v>
      </c>
      <c r="D32" s="17">
        <v>0</v>
      </c>
      <c r="E32" s="18" t="str">
        <f>""</f>
        <v/>
      </c>
    </row>
    <row r="33" spans="1:5" ht="25.5">
      <c r="A33" s="14" t="s">
        <v>29</v>
      </c>
      <c r="B33" s="15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16" t="str">
        <f>"230"</f>
        <v>230</v>
      </c>
      <c r="D33" s="17">
        <v>0</v>
      </c>
      <c r="E33" s="18" t="str">
        <f>""</f>
        <v/>
      </c>
    </row>
    <row r="34" spans="1:5" ht="25.5">
      <c r="A34" s="14" t="s">
        <v>30</v>
      </c>
      <c r="B34" s="15" t="str">
        <f>"На проведение публичных массовых мероприятий"</f>
        <v>На проведение публичных массовых мероприятий</v>
      </c>
      <c r="C34" s="16" t="str">
        <f>"240"</f>
        <v>240</v>
      </c>
      <c r="D34" s="17">
        <v>0</v>
      </c>
      <c r="E34" s="18" t="str">
        <f>""</f>
        <v/>
      </c>
    </row>
    <row r="35" spans="1:5" ht="25.5">
      <c r="A35" s="14" t="s">
        <v>31</v>
      </c>
      <c r="B35" s="15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16" t="str">
        <f>"250"</f>
        <v>250</v>
      </c>
      <c r="D35" s="17">
        <v>0</v>
      </c>
      <c r="E35" s="18" t="str">
        <f>""</f>
        <v/>
      </c>
    </row>
    <row r="36" spans="1:5" ht="38.25">
      <c r="A36" s="14" t="s">
        <v>32</v>
      </c>
      <c r="B36" s="15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16" t="str">
        <f>"260"</f>
        <v>260</v>
      </c>
      <c r="D36" s="17">
        <v>0</v>
      </c>
      <c r="E36" s="18" t="str">
        <f>""</f>
        <v/>
      </c>
    </row>
    <row r="37" spans="1:5" ht="38.25">
      <c r="A37" s="14" t="s">
        <v>33</v>
      </c>
      <c r="B37" s="15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16" t="str">
        <f>"270"</f>
        <v>270</v>
      </c>
      <c r="D37" s="17">
        <v>500</v>
      </c>
      <c r="E37" s="18" t="str">
        <f>""</f>
        <v/>
      </c>
    </row>
    <row r="38" spans="1:5" ht="51">
      <c r="A38" s="14" t="s">
        <v>34</v>
      </c>
      <c r="B38" s="15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16" t="str">
        <f>"280"</f>
        <v>280</v>
      </c>
      <c r="D38" s="17">
        <v>0</v>
      </c>
      <c r="E38" s="18" t="str">
        <f>""</f>
        <v/>
      </c>
    </row>
    <row r="39" spans="1:5" ht="25.5">
      <c r="A39" s="14" t="s">
        <v>35</v>
      </c>
      <c r="B39" s="15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16" t="str">
        <f>"290"</f>
        <v>290</v>
      </c>
      <c r="D39" s="17">
        <v>0</v>
      </c>
      <c r="E39" s="18" t="str">
        <f>""</f>
        <v/>
      </c>
    </row>
  </sheetData>
  <mergeCells count="9">
    <mergeCell ref="E8:E9"/>
    <mergeCell ref="A10:B10"/>
    <mergeCell ref="A2:D2"/>
    <mergeCell ref="A3:D3"/>
    <mergeCell ref="A4:D4"/>
    <mergeCell ref="A5:D5"/>
    <mergeCell ref="A8:B8"/>
    <mergeCell ref="C8:C9"/>
    <mergeCell ref="D8:D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2017-10-24T06:43:53Z</dcterms:created>
  <dcterms:modified xsi:type="dcterms:W3CDTF">2017-10-24T06:44:20Z</dcterms:modified>
</cp:coreProperties>
</file>