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435"/>
  </bookViews>
  <sheets>
    <sheet name="муниципальные" sheetId="33" r:id="rId1"/>
    <sheet name="ведомственная" sheetId="36" state="hidden" r:id="rId2"/>
  </sheets>
  <externalReferences>
    <externalReference r:id="rId3"/>
  </externalReferences>
  <definedNames>
    <definedName name="_xlnm._FilterDatabase" localSheetId="0" hidden="1">муниципальные!$A$4:$AB$43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муниципальные!$A$1:$Y$80</definedName>
  </definedNames>
  <calcPr calcId="124519"/>
</workbook>
</file>

<file path=xl/calcChain.xml><?xml version="1.0" encoding="utf-8"?>
<calcChain xmlns="http://schemas.openxmlformats.org/spreadsheetml/2006/main">
  <c r="X30" i="33"/>
  <c r="W31"/>
  <c r="Y35"/>
  <c r="Y36"/>
  <c r="Y37"/>
  <c r="Y38"/>
  <c r="H30" l="1"/>
  <c r="X5" l="1"/>
  <c r="X6"/>
  <c r="X7"/>
  <c r="X8"/>
  <c r="X9"/>
  <c r="X10"/>
  <c r="X11"/>
  <c r="X13"/>
  <c r="X14"/>
  <c r="X15"/>
  <c r="X17"/>
  <c r="X18"/>
  <c r="X21"/>
  <c r="X22"/>
  <c r="X23"/>
  <c r="X24"/>
  <c r="X26"/>
  <c r="X33"/>
  <c r="X40"/>
  <c r="V26"/>
  <c r="V27"/>
  <c r="V28"/>
  <c r="V29"/>
  <c r="V30"/>
  <c r="V32"/>
  <c r="V33"/>
  <c r="V34"/>
  <c r="V35"/>
  <c r="V36"/>
  <c r="V37"/>
  <c r="V38"/>
  <c r="V40"/>
  <c r="O24" l="1"/>
  <c r="D27" l="1"/>
  <c r="H27"/>
  <c r="O27"/>
  <c r="L27" s="1"/>
  <c r="P27"/>
  <c r="T27" l="1"/>
  <c r="U27"/>
  <c r="D43" l="1"/>
  <c r="D42"/>
  <c r="D40"/>
  <c r="D28"/>
  <c r="D29"/>
  <c r="D30"/>
  <c r="D31"/>
  <c r="D32"/>
  <c r="D33"/>
  <c r="D34"/>
  <c r="D35"/>
  <c r="D36"/>
  <c r="D37"/>
  <c r="D38"/>
  <c r="D26"/>
  <c r="D22"/>
  <c r="D23"/>
  <c r="D24"/>
  <c r="D21"/>
  <c r="D18"/>
  <c r="D17"/>
  <c r="D5"/>
  <c r="D6"/>
  <c r="D7"/>
  <c r="D8"/>
  <c r="D9"/>
  <c r="D10"/>
  <c r="D11"/>
  <c r="D25" l="1"/>
  <c r="D16"/>
  <c r="O31" l="1"/>
  <c r="L31" s="1"/>
  <c r="P31"/>
  <c r="H31"/>
  <c r="T31" l="1"/>
  <c r="U31"/>
  <c r="L24" l="1"/>
  <c r="W26" l="1"/>
  <c r="E20" l="1"/>
  <c r="F20"/>
  <c r="G20"/>
  <c r="I20"/>
  <c r="J20"/>
  <c r="K20"/>
  <c r="M20"/>
  <c r="N20"/>
  <c r="Q20"/>
  <c r="R20"/>
  <c r="S20"/>
  <c r="X20" s="1"/>
  <c r="P24"/>
  <c r="H24"/>
  <c r="U24" l="1"/>
  <c r="T24"/>
  <c r="Y32" l="1"/>
  <c r="Y33"/>
  <c r="Y27"/>
  <c r="Y28"/>
  <c r="Y29"/>
  <c r="Y30"/>
  <c r="Y26"/>
  <c r="O34" l="1"/>
  <c r="L34" s="1"/>
  <c r="O35"/>
  <c r="L35" s="1"/>
  <c r="O36"/>
  <c r="L36" s="1"/>
  <c r="O37"/>
  <c r="L37" s="1"/>
  <c r="O38"/>
  <c r="L38" s="1"/>
  <c r="L13"/>
  <c r="L14"/>
  <c r="H6" l="1"/>
  <c r="H7"/>
  <c r="H8"/>
  <c r="H9"/>
  <c r="H10"/>
  <c r="H11"/>
  <c r="H5"/>
  <c r="E25"/>
  <c r="F25"/>
  <c r="G25"/>
  <c r="I25"/>
  <c r="J25"/>
  <c r="K25"/>
  <c r="M25"/>
  <c r="Q25"/>
  <c r="V25" s="1"/>
  <c r="R25"/>
  <c r="S25"/>
  <c r="I41"/>
  <c r="J41"/>
  <c r="K41"/>
  <c r="I39"/>
  <c r="J39"/>
  <c r="K39"/>
  <c r="P34"/>
  <c r="P35"/>
  <c r="P36"/>
  <c r="P37"/>
  <c r="P38"/>
  <c r="P33"/>
  <c r="H34"/>
  <c r="H35"/>
  <c r="H36"/>
  <c r="H37"/>
  <c r="H38"/>
  <c r="N25"/>
  <c r="H23"/>
  <c r="H26"/>
  <c r="H28"/>
  <c r="H29"/>
  <c r="H32"/>
  <c r="H33"/>
  <c r="H40"/>
  <c r="H39" s="1"/>
  <c r="H42"/>
  <c r="H43"/>
  <c r="H22"/>
  <c r="H21"/>
  <c r="I16"/>
  <c r="J16"/>
  <c r="K16"/>
  <c r="H17"/>
  <c r="H18"/>
  <c r="P13"/>
  <c r="P14"/>
  <c r="P15"/>
  <c r="J12"/>
  <c r="K12"/>
  <c r="I12"/>
  <c r="H13"/>
  <c r="H14"/>
  <c r="H15"/>
  <c r="G12"/>
  <c r="U33" l="1"/>
  <c r="T33"/>
  <c r="U37"/>
  <c r="T37"/>
  <c r="U35"/>
  <c r="T35"/>
  <c r="T14"/>
  <c r="Y14" s="1"/>
  <c r="U36"/>
  <c r="T36"/>
  <c r="U34"/>
  <c r="T34"/>
  <c r="T15"/>
  <c r="Y15" s="1"/>
  <c r="T13"/>
  <c r="Y13" s="1"/>
  <c r="X25"/>
  <c r="T38"/>
  <c r="U38"/>
  <c r="W25"/>
  <c r="H20"/>
  <c r="K19"/>
  <c r="H16"/>
  <c r="Y25"/>
  <c r="I19"/>
  <c r="J19"/>
  <c r="H25"/>
  <c r="H41"/>
  <c r="H12"/>
  <c r="H19" l="1"/>
  <c r="P11" l="1"/>
  <c r="U11" l="1"/>
  <c r="T11"/>
  <c r="Y11" s="1"/>
  <c r="O21" l="1"/>
  <c r="D39" l="1"/>
  <c r="D20" l="1"/>
  <c r="D41"/>
  <c r="D19" l="1"/>
  <c r="X43" l="1"/>
  <c r="X42"/>
  <c r="M41"/>
  <c r="N41"/>
  <c r="M39"/>
  <c r="N39"/>
  <c r="M16"/>
  <c r="N16"/>
  <c r="M12"/>
  <c r="N12"/>
  <c r="O5"/>
  <c r="O6"/>
  <c r="O7"/>
  <c r="O8"/>
  <c r="O9"/>
  <c r="O10"/>
  <c r="O11"/>
  <c r="O12"/>
  <c r="O22"/>
  <c r="O23"/>
  <c r="O26"/>
  <c r="O28"/>
  <c r="O29"/>
  <c r="O30"/>
  <c r="O32"/>
  <c r="O33"/>
  <c r="O40"/>
  <c r="O39" s="1"/>
  <c r="O42"/>
  <c r="O43"/>
  <c r="O20" l="1"/>
  <c r="O25"/>
  <c r="N19"/>
  <c r="O16"/>
  <c r="O41"/>
  <c r="M19"/>
  <c r="L5"/>
  <c r="L6"/>
  <c r="L7"/>
  <c r="L8"/>
  <c r="L9"/>
  <c r="L10"/>
  <c r="L11"/>
  <c r="L15"/>
  <c r="L12" s="1"/>
  <c r="L17"/>
  <c r="L18"/>
  <c r="L21"/>
  <c r="L22"/>
  <c r="L23"/>
  <c r="L26"/>
  <c r="L28"/>
  <c r="L29"/>
  <c r="L30"/>
  <c r="L32"/>
  <c r="L33"/>
  <c r="L40"/>
  <c r="L39" s="1"/>
  <c r="L42"/>
  <c r="L43"/>
  <c r="L20" l="1"/>
  <c r="L25"/>
  <c r="O19"/>
  <c r="L16"/>
  <c r="L41"/>
  <c r="L19" l="1"/>
  <c r="P43" l="1"/>
  <c r="T43" s="1"/>
  <c r="P42"/>
  <c r="T42" s="1"/>
  <c r="Q41"/>
  <c r="R41"/>
  <c r="S41"/>
  <c r="Q39"/>
  <c r="R39"/>
  <c r="P28"/>
  <c r="P29"/>
  <c r="P30"/>
  <c r="P32"/>
  <c r="P26"/>
  <c r="Q16"/>
  <c r="R16"/>
  <c r="S16"/>
  <c r="P25" l="1"/>
  <c r="T26"/>
  <c r="U26"/>
  <c r="T30"/>
  <c r="U30"/>
  <c r="T28"/>
  <c r="U28"/>
  <c r="T32"/>
  <c r="U32"/>
  <c r="T29"/>
  <c r="U29"/>
  <c r="P41"/>
  <c r="T41" s="1"/>
  <c r="Q19"/>
  <c r="R19"/>
  <c r="W19" s="1"/>
  <c r="U25" l="1"/>
  <c r="T25"/>
  <c r="Y19"/>
  <c r="E41"/>
  <c r="F41"/>
  <c r="G41"/>
  <c r="U43"/>
  <c r="E39"/>
  <c r="V39" s="1"/>
  <c r="F39"/>
  <c r="G39"/>
  <c r="E16"/>
  <c r="F16"/>
  <c r="G16"/>
  <c r="X16" s="1"/>
  <c r="F15" l="1"/>
  <c r="F14" s="1"/>
  <c r="F13" s="1"/>
  <c r="F12" s="1"/>
  <c r="E15"/>
  <c r="X41"/>
  <c r="G19"/>
  <c r="E19"/>
  <c r="V19" s="1"/>
  <c r="U41"/>
  <c r="U42"/>
  <c r="F19"/>
  <c r="D15" l="1"/>
  <c r="U15" s="1"/>
  <c r="E14"/>
  <c r="D14" l="1"/>
  <c r="U14" s="1"/>
  <c r="E13"/>
  <c r="D13" l="1"/>
  <c r="U13" s="1"/>
  <c r="E12"/>
  <c r="D12" l="1"/>
  <c r="P18" l="1"/>
  <c r="U18" l="1"/>
  <c r="T18"/>
  <c r="Y18" s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S39" i="33" l="1"/>
  <c r="X39" s="1"/>
  <c r="P21"/>
  <c r="P22"/>
  <c r="P23"/>
  <c r="P40"/>
  <c r="U40" l="1"/>
  <c r="T40"/>
  <c r="U22"/>
  <c r="T22"/>
  <c r="U23"/>
  <c r="T23"/>
  <c r="U21"/>
  <c r="T21"/>
  <c r="P20"/>
  <c r="P39"/>
  <c r="S19"/>
  <c r="X19" s="1"/>
  <c r="U20" l="1"/>
  <c r="T20"/>
  <c r="U39"/>
  <c r="T39"/>
  <c r="P19"/>
  <c r="U19" l="1"/>
  <c r="T19"/>
  <c r="P7" l="1"/>
  <c r="P8"/>
  <c r="P9"/>
  <c r="P10"/>
  <c r="P6"/>
  <c r="U10" l="1"/>
  <c r="T10"/>
  <c r="Y10" s="1"/>
  <c r="U6"/>
  <c r="T6"/>
  <c r="Y6" s="1"/>
  <c r="U9"/>
  <c r="T9"/>
  <c r="Y9" s="1"/>
  <c r="U7"/>
  <c r="T7"/>
  <c r="Y7" s="1"/>
  <c r="U8"/>
  <c r="T8"/>
  <c r="Y8" s="1"/>
  <c r="P17" l="1"/>
  <c r="Q12"/>
  <c r="S12"/>
  <c r="P5"/>
  <c r="U5" l="1"/>
  <c r="T5"/>
  <c r="Y5" s="1"/>
  <c r="X12"/>
  <c r="U17"/>
  <c r="T17"/>
  <c r="Y17" s="1"/>
  <c r="P12"/>
  <c r="P16"/>
  <c r="U12" l="1"/>
  <c r="T12"/>
  <c r="Y12" s="1"/>
  <c r="U16"/>
  <c r="T16"/>
  <c r="Y16" s="1"/>
</calcChain>
</file>

<file path=xl/sharedStrings.xml><?xml version="1.0" encoding="utf-8"?>
<sst xmlns="http://schemas.openxmlformats.org/spreadsheetml/2006/main" count="169" uniqueCount="106">
  <si>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</si>
  <si>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</si>
  <si>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</si>
  <si>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</si>
  <si>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</si>
  <si>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</si>
  <si>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</si>
  <si>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</si>
  <si>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</si>
  <si>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13.1</t>
  </si>
  <si>
    <t>КК</t>
  </si>
  <si>
    <t>ДДА</t>
  </si>
  <si>
    <t>2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</si>
  <si>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</si>
  <si>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</si>
  <si>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</si>
  <si>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</si>
  <si>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</si>
  <si>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</si>
  <si>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</si>
  <si>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</si>
  <si>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</si>
  <si>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</si>
  <si>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</si>
  <si>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</si>
  <si>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</si>
  <si>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</si>
  <si>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</si>
  <si>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</si>
  <si>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</si>
  <si>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</si>
  <si>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</si>
  <si>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</si>
  <si>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</si>
  <si>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</si>
  <si>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</si>
  <si>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</si>
  <si>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</si>
  <si>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</si>
  <si>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</si>
  <si>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</si>
  <si>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</si>
  <si>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14.1.5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</si>
  <si>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</si>
  <si>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</si>
  <si>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</si>
  <si>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</si>
  <si>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</si>
  <si>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</si>
  <si>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</si>
  <si>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</si>
  <si>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</si>
  <si>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</si>
  <si>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</si>
  <si>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</si>
  <si>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</si>
  <si>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</si>
  <si>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</si>
  <si>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</si>
  <si>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</si>
  <si>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</si>
  <si>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</si>
  <si>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</si>
  <si>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</si>
  <si>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</si>
  <si>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</si>
  <si>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</si>
  <si>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</si>
  <si>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</si>
  <si>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</si>
  <si>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</si>
  <si>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</si>
  <si>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</si>
  <si>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</si>
  <si>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</si>
  <si>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</si>
  <si>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</si>
  <si>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</si>
  <si>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</si>
  <si>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% исполнения  к финансированию (окружной б-т)</t>
  </si>
  <si>
    <t>20</t>
  </si>
  <si>
    <t>22</t>
  </si>
  <si>
    <t>14.4</t>
  </si>
  <si>
    <t>14.4.1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</si>
  <si>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</si>
  <si>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</si>
  <si>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</si>
  <si>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</si>
  <si>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</si>
  <si>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</si>
  <si>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</si>
  <si>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14.1.6</t>
  </si>
  <si>
    <t>11.2.2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</si>
  <si>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</si>
  <si>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</si>
  <si>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</si>
  <si>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Отчет об исполнении сетевого плана-графика на 01.07.2017 год по реализации программ муниципального образования город Нефтеюганск и программ Ханты-Мансийского автономного округа - Югры</t>
  </si>
  <si>
    <t>23</t>
  </si>
  <si>
    <t>24</t>
  </si>
  <si>
    <t>25</t>
  </si>
  <si>
    <t xml:space="preserve"> </t>
  </si>
  <si>
    <t>% исполнения  к плану 2017  года</t>
  </si>
  <si>
    <t>Освоение на 01.08.2017  (рублей)</t>
  </si>
  <si>
    <t>Профинансировано  на 01.08.2017  (рублей)</t>
  </si>
  <si>
    <t>% исполнения  к плану 9 месяцев 2017  года</t>
  </si>
  <si>
    <t>ПЛАН  9 месяцев  2017 год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</si>
</sst>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7" formatCode="_(* #,##0.00_);_(* \(#,##0.00\);_(* &quot;-&quot;??_);_(@_)"/>
    <numFmt numFmtId="168" formatCode="_-* #,##0.00_р_._-;\-* #,##0.00_р_._-;_-* \-??_р_._-;_-@_-"/>
  </numFmts>
  <fonts count="36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33" fillId="26" borderId="1" xfId="0" applyNumberFormat="1" applyFont="1" applyFill="1" applyBorder="1" applyAlignment="1">
      <alignment horizontal="center" vertical="center"/>
    </xf>
    <xf numFmtId="4" fontId="3" fillId="26" borderId="1" xfId="0" applyNumberFormat="1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3" fillId="26" borderId="0" xfId="0" applyFont="1" applyFill="1" applyBorder="1"/>
    <xf numFmtId="2" fontId="10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6" borderId="6" xfId="0" applyNumberFormat="1" applyFont="1" applyFill="1" applyBorder="1" applyAlignment="1">
      <alignment horizontal="center" vertical="center"/>
    </xf>
    <xf numFmtId="0" fontId="3" fillId="26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" fontId="10" fillId="2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26" borderId="1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3"/>
  <sheetViews>
    <sheetView tabSelected="1" view="pageBreakPreview" zoomScale="43" zoomScaleNormal="70" zoomScaleSheetLayoutView="43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43" sqref="U31:U43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8" width="25.42578125" style="2" customWidth="1"/>
    <col min="9" max="10" width="22.140625" style="2" hidden="1" customWidth="1"/>
    <col min="11" max="11" width="26.85546875" style="2" hidden="1" customWidth="1"/>
    <col min="12" max="12" width="24.5703125" style="52" hidden="1" customWidth="1"/>
    <col min="13" max="13" width="22.5703125" style="52" hidden="1" customWidth="1"/>
    <col min="14" max="14" width="22" style="52" hidden="1" customWidth="1"/>
    <col min="15" max="15" width="26.7109375" style="52" hidden="1" customWidth="1"/>
    <col min="16" max="17" width="24.42578125" style="4" customWidth="1"/>
    <col min="18" max="18" width="22" style="4" customWidth="1"/>
    <col min="19" max="19" width="23.140625" style="4" customWidth="1"/>
    <col min="20" max="20" width="23.140625" style="4" hidden="1" customWidth="1"/>
    <col min="21" max="21" width="17.7109375" style="5" customWidth="1"/>
    <col min="22" max="23" width="14.140625" style="5" hidden="1" customWidth="1"/>
    <col min="24" max="24" width="13.7109375" style="5" hidden="1" customWidth="1"/>
    <col min="25" max="25" width="23" style="5" hidden="1" customWidth="1"/>
    <col min="26" max="16384" width="9.140625" style="2"/>
  </cols>
  <sheetData>
    <row r="1" spans="1:25" s="26" customFormat="1" ht="62.25" customHeight="1">
      <c r="A1" s="76" t="s">
        <v>96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25"/>
    </row>
    <row r="2" spans="1:25" s="1" customFormat="1" ht="42" customHeight="1">
      <c r="A2" s="78" t="s">
        <v>0</v>
      </c>
      <c r="B2" s="27" t="s">
        <v>1</v>
      </c>
      <c r="C2" s="79" t="s">
        <v>18</v>
      </c>
      <c r="D2" s="80" t="s">
        <v>84</v>
      </c>
      <c r="E2" s="80"/>
      <c r="F2" s="80"/>
      <c r="G2" s="80"/>
      <c r="H2" s="80" t="s">
        <v>105</v>
      </c>
      <c r="I2" s="80"/>
      <c r="J2" s="80"/>
      <c r="K2" s="80"/>
      <c r="L2" s="85" t="s">
        <v>103</v>
      </c>
      <c r="M2" s="85"/>
      <c r="N2" s="85"/>
      <c r="O2" s="85"/>
      <c r="P2" s="81" t="s">
        <v>102</v>
      </c>
      <c r="Q2" s="81"/>
      <c r="R2" s="81"/>
      <c r="S2" s="81"/>
      <c r="T2" s="86" t="s">
        <v>104</v>
      </c>
      <c r="U2" s="82" t="s">
        <v>101</v>
      </c>
      <c r="V2" s="83"/>
      <c r="W2" s="83"/>
      <c r="X2" s="84"/>
      <c r="Y2" s="91" t="s">
        <v>79</v>
      </c>
    </row>
    <row r="3" spans="1:25" s="1" customFormat="1" ht="37.5" customHeight="1">
      <c r="A3" s="78"/>
      <c r="B3" s="41" t="s">
        <v>2</v>
      </c>
      <c r="C3" s="79"/>
      <c r="D3" s="42" t="s">
        <v>24</v>
      </c>
      <c r="E3" s="58" t="s">
        <v>25</v>
      </c>
      <c r="F3" s="42" t="s">
        <v>54</v>
      </c>
      <c r="G3" s="42" t="s">
        <v>26</v>
      </c>
      <c r="H3" s="42" t="s">
        <v>24</v>
      </c>
      <c r="I3" s="42" t="s">
        <v>25</v>
      </c>
      <c r="J3" s="42" t="s">
        <v>54</v>
      </c>
      <c r="K3" s="42" t="s">
        <v>26</v>
      </c>
      <c r="L3" s="49" t="s">
        <v>24</v>
      </c>
      <c r="M3" s="49" t="s">
        <v>25</v>
      </c>
      <c r="N3" s="49" t="s">
        <v>54</v>
      </c>
      <c r="O3" s="49" t="s">
        <v>26</v>
      </c>
      <c r="P3" s="47" t="s">
        <v>24</v>
      </c>
      <c r="Q3" s="42" t="s">
        <v>25</v>
      </c>
      <c r="R3" s="42" t="s">
        <v>54</v>
      </c>
      <c r="S3" s="42" t="s">
        <v>26</v>
      </c>
      <c r="T3" s="87"/>
      <c r="U3" s="28" t="s">
        <v>24</v>
      </c>
      <c r="V3" s="28" t="s">
        <v>25</v>
      </c>
      <c r="W3" s="28" t="s">
        <v>54</v>
      </c>
      <c r="X3" s="28" t="s">
        <v>26</v>
      </c>
      <c r="Y3" s="92"/>
    </row>
    <row r="4" spans="1:25" s="1" customFormat="1">
      <c r="A4" s="40" t="s">
        <v>6</v>
      </c>
      <c r="B4" s="40" t="s">
        <v>12</v>
      </c>
      <c r="C4" s="40" t="s">
        <v>27</v>
      </c>
      <c r="D4" s="40" t="s">
        <v>28</v>
      </c>
      <c r="E4" s="57" t="s">
        <v>16</v>
      </c>
      <c r="F4" s="40" t="s">
        <v>29</v>
      </c>
      <c r="G4" s="40" t="s">
        <v>44</v>
      </c>
      <c r="H4" s="40" t="s">
        <v>17</v>
      </c>
      <c r="I4" s="40" t="s">
        <v>30</v>
      </c>
      <c r="J4" s="40" t="s">
        <v>31</v>
      </c>
      <c r="K4" s="40" t="s">
        <v>32</v>
      </c>
      <c r="L4" s="50" t="s">
        <v>33</v>
      </c>
      <c r="M4" s="50" t="s">
        <v>35</v>
      </c>
      <c r="N4" s="50" t="s">
        <v>36</v>
      </c>
      <c r="O4" s="50" t="s">
        <v>43</v>
      </c>
      <c r="P4" s="46" t="s">
        <v>30</v>
      </c>
      <c r="Q4" s="46" t="s">
        <v>31</v>
      </c>
      <c r="R4" s="46" t="s">
        <v>32</v>
      </c>
      <c r="S4" s="46" t="s">
        <v>33</v>
      </c>
      <c r="T4" s="40" t="s">
        <v>80</v>
      </c>
      <c r="U4" s="46" t="s">
        <v>35</v>
      </c>
      <c r="V4" s="40" t="s">
        <v>81</v>
      </c>
      <c r="W4" s="40" t="s">
        <v>97</v>
      </c>
      <c r="X4" s="40" t="s">
        <v>98</v>
      </c>
      <c r="Y4" s="40" t="s">
        <v>99</v>
      </c>
    </row>
    <row r="5" spans="1:25" s="1" customFormat="1" ht="36" hidden="1" customHeight="1">
      <c r="A5" s="64" t="s">
        <v>92</v>
      </c>
      <c r="B5" s="90" t="s">
        <v>55</v>
      </c>
      <c r="C5" s="22" t="s">
        <v>94</v>
      </c>
      <c r="D5" s="23">
        <f t="shared" ref="D5:D11" si="0">SUM(E5:G5)</f>
        <v>66500</v>
      </c>
      <c r="E5" s="23">
        <v>0</v>
      </c>
      <c r="F5" s="23">
        <v>0</v>
      </c>
      <c r="G5" s="23">
        <v>66500</v>
      </c>
      <c r="H5" s="23">
        <f>I5+J5+K5</f>
        <v>37600</v>
      </c>
      <c r="I5" s="23">
        <v>0</v>
      </c>
      <c r="J5" s="23">
        <v>0</v>
      </c>
      <c r="K5" s="23">
        <v>37600</v>
      </c>
      <c r="L5" s="24">
        <f t="shared" ref="L5:L18" si="1">M5+N5+O5</f>
        <v>24000</v>
      </c>
      <c r="M5" s="35">
        <v>0</v>
      </c>
      <c r="N5" s="35">
        <v>0</v>
      </c>
      <c r="O5" s="23">
        <f t="shared" ref="O5:O43" si="2">S5</f>
        <v>24000</v>
      </c>
      <c r="P5" s="24">
        <f>Q5+S5</f>
        <v>24000</v>
      </c>
      <c r="Q5" s="24">
        <v>0</v>
      </c>
      <c r="R5" s="24">
        <v>0</v>
      </c>
      <c r="S5" s="24">
        <v>24000</v>
      </c>
      <c r="T5" s="23">
        <f t="shared" ref="T5:T6" si="3">P5/H5*100</f>
        <v>63.829787234042556</v>
      </c>
      <c r="U5" s="24">
        <f t="shared" ref="U5:V40" si="4">P5/D5*100</f>
        <v>36.090225563909769</v>
      </c>
      <c r="V5" s="24"/>
      <c r="W5" s="24"/>
      <c r="X5" s="29">
        <f>S5/G5*100</f>
        <v>36.090225563909769</v>
      </c>
      <c r="Y5" s="24">
        <f t="shared" ref="Y5:Y18" si="5">T5/H5*100</f>
        <v>0.16976007243096425</v>
      </c>
    </row>
    <row r="6" spans="1:25" s="1" customFormat="1" hidden="1">
      <c r="A6" s="65"/>
      <c r="B6" s="90"/>
      <c r="C6" s="22" t="s">
        <v>11</v>
      </c>
      <c r="D6" s="23">
        <f t="shared" si="0"/>
        <v>151240</v>
      </c>
      <c r="E6" s="23">
        <v>0</v>
      </c>
      <c r="F6" s="23">
        <v>0</v>
      </c>
      <c r="G6" s="23">
        <v>151240</v>
      </c>
      <c r="H6" s="23">
        <f t="shared" ref="H6:H11" si="6">I6+J6+K6</f>
        <v>151240</v>
      </c>
      <c r="I6" s="23">
        <v>0</v>
      </c>
      <c r="J6" s="23">
        <v>0</v>
      </c>
      <c r="K6" s="23">
        <v>151240</v>
      </c>
      <c r="L6" s="24">
        <f t="shared" si="1"/>
        <v>41877.24</v>
      </c>
      <c r="M6" s="35">
        <v>0</v>
      </c>
      <c r="N6" s="35">
        <v>0</v>
      </c>
      <c r="O6" s="23">
        <f t="shared" si="2"/>
        <v>41877.24</v>
      </c>
      <c r="P6" s="24">
        <f>Q6+S6</f>
        <v>41877.24</v>
      </c>
      <c r="Q6" s="23">
        <v>0</v>
      </c>
      <c r="R6" s="23">
        <v>0</v>
      </c>
      <c r="S6" s="23">
        <v>41877.24</v>
      </c>
      <c r="T6" s="23">
        <f t="shared" si="3"/>
        <v>27.689262099973551</v>
      </c>
      <c r="U6" s="24">
        <f t="shared" si="4"/>
        <v>27.689262099973551</v>
      </c>
      <c r="V6" s="24"/>
      <c r="W6" s="24"/>
      <c r="X6" s="29">
        <f t="shared" ref="X6:X40" si="7">S6/G6*100</f>
        <v>27.689262099973551</v>
      </c>
      <c r="Y6" s="24">
        <f t="shared" si="5"/>
        <v>1.8308160605642391E-2</v>
      </c>
    </row>
    <row r="7" spans="1:25" s="1" customFormat="1" hidden="1">
      <c r="A7" s="65"/>
      <c r="B7" s="90"/>
      <c r="C7" s="22" t="s">
        <v>3</v>
      </c>
      <c r="D7" s="23">
        <f t="shared" si="0"/>
        <v>292100</v>
      </c>
      <c r="E7" s="23">
        <v>0</v>
      </c>
      <c r="F7" s="23">
        <v>0</v>
      </c>
      <c r="G7" s="23">
        <v>292100</v>
      </c>
      <c r="H7" s="23">
        <f t="shared" si="6"/>
        <v>221964</v>
      </c>
      <c r="I7" s="23">
        <v>0</v>
      </c>
      <c r="J7" s="23">
        <v>0</v>
      </c>
      <c r="K7" s="23">
        <v>221964</v>
      </c>
      <c r="L7" s="24">
        <f t="shared" si="1"/>
        <v>131318.16</v>
      </c>
      <c r="M7" s="35">
        <v>0</v>
      </c>
      <c r="N7" s="35">
        <v>0</v>
      </c>
      <c r="O7" s="23">
        <f t="shared" si="2"/>
        <v>131318.16</v>
      </c>
      <c r="P7" s="24">
        <f t="shared" ref="P7:P10" si="8">Q7+S7</f>
        <v>131318.16</v>
      </c>
      <c r="Q7" s="24">
        <v>0</v>
      </c>
      <c r="R7" s="24">
        <v>0</v>
      </c>
      <c r="S7" s="24">
        <v>131318.16</v>
      </c>
      <c r="T7" s="23">
        <f t="shared" ref="T7:T16" si="9">P7/H7*100</f>
        <v>59.161918148889015</v>
      </c>
      <c r="U7" s="24">
        <f t="shared" si="4"/>
        <v>44.956576514892163</v>
      </c>
      <c r="V7" s="24"/>
      <c r="W7" s="24"/>
      <c r="X7" s="29">
        <f t="shared" si="7"/>
        <v>44.956576514892163</v>
      </c>
      <c r="Y7" s="24">
        <f t="shared" si="5"/>
        <v>2.6653834923180793E-2</v>
      </c>
    </row>
    <row r="8" spans="1:25" s="1" customFormat="1" ht="71.25" hidden="1" customHeight="1">
      <c r="A8" s="65"/>
      <c r="B8" s="90"/>
      <c r="C8" s="22" t="s">
        <v>93</v>
      </c>
      <c r="D8" s="23">
        <f t="shared" si="0"/>
        <v>120000</v>
      </c>
      <c r="E8" s="23">
        <v>0</v>
      </c>
      <c r="F8" s="23">
        <v>0</v>
      </c>
      <c r="G8" s="23">
        <v>120000</v>
      </c>
      <c r="H8" s="23">
        <f t="shared" si="6"/>
        <v>72200</v>
      </c>
      <c r="I8" s="23">
        <v>0</v>
      </c>
      <c r="J8" s="23">
        <v>0</v>
      </c>
      <c r="K8" s="23">
        <v>72200</v>
      </c>
      <c r="L8" s="24">
        <f t="shared" si="1"/>
        <v>5581.01</v>
      </c>
      <c r="M8" s="35">
        <v>0</v>
      </c>
      <c r="N8" s="35">
        <v>0</v>
      </c>
      <c r="O8" s="23">
        <f t="shared" si="2"/>
        <v>5581.01</v>
      </c>
      <c r="P8" s="24">
        <f t="shared" si="8"/>
        <v>5581.01</v>
      </c>
      <c r="Q8" s="24">
        <v>0</v>
      </c>
      <c r="R8" s="24">
        <v>0</v>
      </c>
      <c r="S8" s="24">
        <v>5581.01</v>
      </c>
      <c r="T8" s="23">
        <f t="shared" si="9"/>
        <v>7.7299307479224382</v>
      </c>
      <c r="U8" s="24">
        <f t="shared" si="4"/>
        <v>4.6508416666666674</v>
      </c>
      <c r="V8" s="24"/>
      <c r="W8" s="24"/>
      <c r="X8" s="29">
        <f t="shared" si="7"/>
        <v>4.6508416666666674</v>
      </c>
      <c r="Y8" s="24">
        <f t="shared" si="5"/>
        <v>1.0706275274130801E-2</v>
      </c>
    </row>
    <row r="9" spans="1:25" s="1" customFormat="1" ht="81.75" hidden="1" customHeight="1">
      <c r="A9" s="65"/>
      <c r="B9" s="90"/>
      <c r="C9" s="34" t="s">
        <v>4</v>
      </c>
      <c r="D9" s="23">
        <f t="shared" si="0"/>
        <v>9792168</v>
      </c>
      <c r="E9" s="23">
        <v>0</v>
      </c>
      <c r="F9" s="23">
        <v>0</v>
      </c>
      <c r="G9" s="23">
        <v>9792168</v>
      </c>
      <c r="H9" s="23">
        <f t="shared" si="6"/>
        <v>8311991</v>
      </c>
      <c r="I9" s="23">
        <v>0</v>
      </c>
      <c r="J9" s="23">
        <v>0</v>
      </c>
      <c r="K9" s="23">
        <v>8311991</v>
      </c>
      <c r="L9" s="24">
        <f t="shared" si="1"/>
        <v>6614359.4699999997</v>
      </c>
      <c r="M9" s="35">
        <v>0</v>
      </c>
      <c r="N9" s="35">
        <v>0</v>
      </c>
      <c r="O9" s="23">
        <f t="shared" si="2"/>
        <v>6614359.4699999997</v>
      </c>
      <c r="P9" s="24">
        <f t="shared" si="8"/>
        <v>6614359.4699999997</v>
      </c>
      <c r="Q9" s="24">
        <v>0</v>
      </c>
      <c r="R9" s="24">
        <v>0</v>
      </c>
      <c r="S9" s="24">
        <v>6614359.4699999997</v>
      </c>
      <c r="T9" s="23">
        <f t="shared" si="9"/>
        <v>79.576114435157592</v>
      </c>
      <c r="U9" s="24">
        <f t="shared" si="4"/>
        <v>67.54744679625594</v>
      </c>
      <c r="V9" s="24"/>
      <c r="W9" s="24"/>
      <c r="X9" s="29">
        <f t="shared" si="7"/>
        <v>67.54744679625594</v>
      </c>
      <c r="Y9" s="24">
        <f t="shared" si="5"/>
        <v>9.5736526224772858E-4</v>
      </c>
    </row>
    <row r="10" spans="1:25" s="1" customFormat="1" ht="25.5" hidden="1" customHeight="1">
      <c r="A10" s="65"/>
      <c r="B10" s="90"/>
      <c r="C10" s="22" t="s">
        <v>10</v>
      </c>
      <c r="D10" s="23">
        <f t="shared" si="0"/>
        <v>1150168</v>
      </c>
      <c r="E10" s="23">
        <v>0</v>
      </c>
      <c r="F10" s="23">
        <v>0</v>
      </c>
      <c r="G10" s="23">
        <v>1150168</v>
      </c>
      <c r="H10" s="23">
        <f t="shared" si="6"/>
        <v>805120</v>
      </c>
      <c r="I10" s="23">
        <v>0</v>
      </c>
      <c r="J10" s="23">
        <v>0</v>
      </c>
      <c r="K10" s="23">
        <v>805120</v>
      </c>
      <c r="L10" s="24">
        <f t="shared" si="1"/>
        <v>543751.6</v>
      </c>
      <c r="M10" s="35">
        <v>0</v>
      </c>
      <c r="N10" s="35">
        <v>0</v>
      </c>
      <c r="O10" s="23">
        <f t="shared" si="2"/>
        <v>543751.6</v>
      </c>
      <c r="P10" s="24">
        <f t="shared" si="8"/>
        <v>543751.6</v>
      </c>
      <c r="Q10" s="24">
        <v>0</v>
      </c>
      <c r="R10" s="24">
        <v>0</v>
      </c>
      <c r="S10" s="24">
        <v>543751.6</v>
      </c>
      <c r="T10" s="23">
        <f t="shared" si="9"/>
        <v>67.536715023847364</v>
      </c>
      <c r="U10" s="24">
        <f t="shared" si="4"/>
        <v>47.275841442293647</v>
      </c>
      <c r="V10" s="24"/>
      <c r="W10" s="24"/>
      <c r="X10" s="29">
        <f t="shared" si="7"/>
        <v>47.275841442293647</v>
      </c>
      <c r="Y10" s="24">
        <f t="shared" si="5"/>
        <v>8.3884035949730925E-3</v>
      </c>
    </row>
    <row r="11" spans="1:25" s="1" customFormat="1" ht="63" hidden="1" customHeight="1">
      <c r="A11" s="66"/>
      <c r="B11" s="90"/>
      <c r="C11" s="22" t="s">
        <v>5</v>
      </c>
      <c r="D11" s="23">
        <f t="shared" si="0"/>
        <v>998800</v>
      </c>
      <c r="E11" s="23">
        <v>0</v>
      </c>
      <c r="F11" s="23">
        <v>0</v>
      </c>
      <c r="G11" s="23">
        <v>998800</v>
      </c>
      <c r="H11" s="23">
        <f t="shared" si="6"/>
        <v>786169</v>
      </c>
      <c r="I11" s="23">
        <v>0</v>
      </c>
      <c r="J11" s="23">
        <v>0</v>
      </c>
      <c r="K11" s="23">
        <v>786169</v>
      </c>
      <c r="L11" s="24">
        <f t="shared" si="1"/>
        <v>578824.86</v>
      </c>
      <c r="M11" s="35">
        <v>0</v>
      </c>
      <c r="N11" s="35">
        <v>0</v>
      </c>
      <c r="O11" s="23">
        <f t="shared" si="2"/>
        <v>578824.86</v>
      </c>
      <c r="P11" s="24">
        <f>Q11+S11</f>
        <v>578824.86</v>
      </c>
      <c r="Q11" s="24">
        <v>0</v>
      </c>
      <c r="R11" s="24">
        <v>0</v>
      </c>
      <c r="S11" s="24">
        <v>578824.86</v>
      </c>
      <c r="T11" s="23">
        <f t="shared" si="9"/>
        <v>73.626009165968128</v>
      </c>
      <c r="U11" s="24">
        <f t="shared" si="4"/>
        <v>57.95202843412094</v>
      </c>
      <c r="V11" s="24"/>
      <c r="W11" s="24"/>
      <c r="X11" s="29">
        <f t="shared" si="7"/>
        <v>57.95202843412094</v>
      </c>
      <c r="Y11" s="24">
        <f t="shared" si="5"/>
        <v>9.3651631094545992E-3</v>
      </c>
    </row>
    <row r="12" spans="1:25" s="30" customFormat="1" ht="43.5" hidden="1" customHeight="1">
      <c r="A12" s="31" t="s">
        <v>33</v>
      </c>
      <c r="B12" s="89" t="s">
        <v>13</v>
      </c>
      <c r="C12" s="89"/>
      <c r="D12" s="36">
        <f>E12+F12+G12</f>
        <v>1550182</v>
      </c>
      <c r="E12" s="36">
        <f t="shared" ref="E12:G14" si="10">E13+E14+E15</f>
        <v>0</v>
      </c>
      <c r="F12" s="36">
        <f t="shared" si="10"/>
        <v>0</v>
      </c>
      <c r="G12" s="36">
        <f t="shared" si="10"/>
        <v>1550182</v>
      </c>
      <c r="H12" s="36">
        <f>I12+J12+K12</f>
        <v>826501</v>
      </c>
      <c r="I12" s="36">
        <f>I13+I14+I15</f>
        <v>0</v>
      </c>
      <c r="J12" s="36">
        <f t="shared" ref="J12:K12" si="11">J13+J14+J15</f>
        <v>0</v>
      </c>
      <c r="K12" s="36">
        <f t="shared" si="11"/>
        <v>826501</v>
      </c>
      <c r="L12" s="36">
        <f t="shared" ref="L12:O12" si="12">L15</f>
        <v>0</v>
      </c>
      <c r="M12" s="36">
        <f t="shared" si="12"/>
        <v>0</v>
      </c>
      <c r="N12" s="36">
        <f t="shared" si="12"/>
        <v>0</v>
      </c>
      <c r="O12" s="36">
        <f t="shared" si="12"/>
        <v>0</v>
      </c>
      <c r="P12" s="32">
        <f>Q12+R12+S12</f>
        <v>0</v>
      </c>
      <c r="Q12" s="32">
        <f t="shared" ref="Q12:S12" si="13">SUM(Q15:Q15)</f>
        <v>0</v>
      </c>
      <c r="R12" s="32">
        <v>0</v>
      </c>
      <c r="S12" s="32">
        <f t="shared" si="13"/>
        <v>0</v>
      </c>
      <c r="T12" s="23">
        <f t="shared" si="9"/>
        <v>0</v>
      </c>
      <c r="U12" s="29">
        <f t="shared" si="4"/>
        <v>0</v>
      </c>
      <c r="V12" s="24"/>
      <c r="W12" s="24"/>
      <c r="X12" s="29">
        <f t="shared" si="7"/>
        <v>0</v>
      </c>
      <c r="Y12" s="24">
        <f t="shared" si="5"/>
        <v>0</v>
      </c>
    </row>
    <row r="13" spans="1:25" s="30" customFormat="1" ht="43.5" hidden="1" customHeight="1">
      <c r="A13" s="64" t="s">
        <v>34</v>
      </c>
      <c r="B13" s="67" t="s">
        <v>56</v>
      </c>
      <c r="C13" s="34" t="s">
        <v>94</v>
      </c>
      <c r="D13" s="37">
        <f>SUM(E13:G13)</f>
        <v>967000</v>
      </c>
      <c r="E13" s="37">
        <f t="shared" si="10"/>
        <v>0</v>
      </c>
      <c r="F13" s="37">
        <f t="shared" si="10"/>
        <v>0</v>
      </c>
      <c r="G13" s="37">
        <v>967000</v>
      </c>
      <c r="H13" s="37">
        <f t="shared" ref="H13:H17" si="14">I13+J13+K13</f>
        <v>243319</v>
      </c>
      <c r="I13" s="37">
        <v>0</v>
      </c>
      <c r="J13" s="37">
        <v>0</v>
      </c>
      <c r="K13" s="37">
        <v>243319</v>
      </c>
      <c r="L13" s="24">
        <f t="shared" si="1"/>
        <v>0</v>
      </c>
      <c r="M13" s="37">
        <v>0</v>
      </c>
      <c r="N13" s="37">
        <v>0</v>
      </c>
      <c r="O13" s="37">
        <v>0</v>
      </c>
      <c r="P13" s="23">
        <f t="shared" ref="P13:P15" si="15">Q13+R13+S13</f>
        <v>0</v>
      </c>
      <c r="Q13" s="23">
        <v>0</v>
      </c>
      <c r="R13" s="23">
        <v>0</v>
      </c>
      <c r="S13" s="23">
        <v>0</v>
      </c>
      <c r="T13" s="23">
        <f t="shared" si="9"/>
        <v>0</v>
      </c>
      <c r="U13" s="24">
        <f t="shared" si="4"/>
        <v>0</v>
      </c>
      <c r="V13" s="24"/>
      <c r="W13" s="24"/>
      <c r="X13" s="29">
        <f t="shared" si="7"/>
        <v>0</v>
      </c>
      <c r="Y13" s="24">
        <f t="shared" si="5"/>
        <v>0</v>
      </c>
    </row>
    <row r="14" spans="1:25" s="30" customFormat="1" ht="79.5" hidden="1" customHeight="1">
      <c r="A14" s="65"/>
      <c r="B14" s="68"/>
      <c r="C14" s="34" t="s">
        <v>10</v>
      </c>
      <c r="D14" s="37">
        <f t="shared" ref="D14:D15" si="16">SUM(E14:G14)</f>
        <v>200621</v>
      </c>
      <c r="E14" s="37">
        <f t="shared" si="10"/>
        <v>0</v>
      </c>
      <c r="F14" s="37">
        <f t="shared" si="10"/>
        <v>0</v>
      </c>
      <c r="G14" s="37">
        <v>200621</v>
      </c>
      <c r="H14" s="37">
        <f t="shared" si="14"/>
        <v>200621</v>
      </c>
      <c r="I14" s="37">
        <v>0</v>
      </c>
      <c r="J14" s="37">
        <v>0</v>
      </c>
      <c r="K14" s="37">
        <v>200621</v>
      </c>
      <c r="L14" s="24">
        <f t="shared" si="1"/>
        <v>0</v>
      </c>
      <c r="M14" s="37">
        <v>0</v>
      </c>
      <c r="N14" s="37">
        <v>0</v>
      </c>
      <c r="O14" s="37">
        <v>0</v>
      </c>
      <c r="P14" s="23">
        <f t="shared" si="15"/>
        <v>0</v>
      </c>
      <c r="Q14" s="23">
        <v>0</v>
      </c>
      <c r="R14" s="23">
        <v>0</v>
      </c>
      <c r="S14" s="23">
        <v>0</v>
      </c>
      <c r="T14" s="23">
        <f t="shared" si="9"/>
        <v>0</v>
      </c>
      <c r="U14" s="24">
        <f t="shared" si="4"/>
        <v>0</v>
      </c>
      <c r="V14" s="24"/>
      <c r="W14" s="24"/>
      <c r="X14" s="29">
        <f t="shared" si="7"/>
        <v>0</v>
      </c>
      <c r="Y14" s="24">
        <f t="shared" si="5"/>
        <v>0</v>
      </c>
    </row>
    <row r="15" spans="1:25" s="1" customFormat="1" ht="34.5" hidden="1" customHeight="1">
      <c r="A15" s="66"/>
      <c r="B15" s="69"/>
      <c r="C15" s="34" t="s">
        <v>4</v>
      </c>
      <c r="D15" s="37">
        <f t="shared" si="16"/>
        <v>382561</v>
      </c>
      <c r="E15" s="37">
        <f>E16+E17+E18</f>
        <v>0</v>
      </c>
      <c r="F15" s="37">
        <f>F16+F17+F18</f>
        <v>0</v>
      </c>
      <c r="G15" s="23">
        <v>382561</v>
      </c>
      <c r="H15" s="37">
        <f t="shared" si="14"/>
        <v>382561</v>
      </c>
      <c r="I15" s="23">
        <v>0</v>
      </c>
      <c r="J15" s="23">
        <v>0</v>
      </c>
      <c r="K15" s="23">
        <v>382561</v>
      </c>
      <c r="L15" s="24">
        <f t="shared" si="1"/>
        <v>0</v>
      </c>
      <c r="M15" s="35">
        <v>0</v>
      </c>
      <c r="N15" s="35">
        <v>0</v>
      </c>
      <c r="O15" s="23">
        <v>0</v>
      </c>
      <c r="P15" s="23">
        <f t="shared" si="15"/>
        <v>0</v>
      </c>
      <c r="Q15" s="23">
        <v>0</v>
      </c>
      <c r="R15" s="23">
        <v>0</v>
      </c>
      <c r="S15" s="23">
        <v>0</v>
      </c>
      <c r="T15" s="23">
        <f t="shared" si="9"/>
        <v>0</v>
      </c>
      <c r="U15" s="24">
        <f t="shared" si="4"/>
        <v>0</v>
      </c>
      <c r="V15" s="24"/>
      <c r="W15" s="24"/>
      <c r="X15" s="29">
        <f t="shared" si="7"/>
        <v>0</v>
      </c>
      <c r="Y15" s="24">
        <f t="shared" si="5"/>
        <v>0</v>
      </c>
    </row>
    <row r="16" spans="1:25" s="1" customFormat="1" ht="75.75" hidden="1" customHeight="1">
      <c r="A16" s="31" t="s">
        <v>35</v>
      </c>
      <c r="B16" s="89" t="s">
        <v>14</v>
      </c>
      <c r="C16" s="89"/>
      <c r="D16" s="36">
        <f>SUM(D17:D18)</f>
        <v>4333200</v>
      </c>
      <c r="E16" s="36">
        <f>SUM(E17:E18)</f>
        <v>0</v>
      </c>
      <c r="F16" s="36">
        <f>SUM(F17:F18)</f>
        <v>0</v>
      </c>
      <c r="G16" s="36">
        <f>SUM(G17:G18)</f>
        <v>4333200</v>
      </c>
      <c r="H16" s="32">
        <f>H17+H18</f>
        <v>3759800</v>
      </c>
      <c r="I16" s="32">
        <f>I17+I18</f>
        <v>0</v>
      </c>
      <c r="J16" s="32">
        <f>J17+J18</f>
        <v>0</v>
      </c>
      <c r="K16" s="32">
        <f>K17+K18</f>
        <v>3759800</v>
      </c>
      <c r="L16" s="36">
        <f t="shared" ref="L16:S16" si="17">SUM(L17:L18)</f>
        <v>0</v>
      </c>
      <c r="M16" s="36">
        <f t="shared" si="17"/>
        <v>0</v>
      </c>
      <c r="N16" s="36">
        <f t="shared" si="17"/>
        <v>0</v>
      </c>
      <c r="O16" s="36">
        <f t="shared" si="17"/>
        <v>0</v>
      </c>
      <c r="P16" s="36">
        <f t="shared" si="17"/>
        <v>737946.41</v>
      </c>
      <c r="Q16" s="36">
        <f t="shared" si="17"/>
        <v>0</v>
      </c>
      <c r="R16" s="36">
        <f t="shared" si="17"/>
        <v>0</v>
      </c>
      <c r="S16" s="36">
        <f t="shared" si="17"/>
        <v>737946.41</v>
      </c>
      <c r="T16" s="23">
        <f t="shared" si="9"/>
        <v>19.627278312676207</v>
      </c>
      <c r="U16" s="29">
        <f t="shared" si="4"/>
        <v>17.030056540201237</v>
      </c>
      <c r="V16" s="24"/>
      <c r="W16" s="24"/>
      <c r="X16" s="29">
        <f t="shared" si="7"/>
        <v>17.030056540201237</v>
      </c>
      <c r="Y16" s="24">
        <f t="shared" si="5"/>
        <v>5.2202985032917201E-4</v>
      </c>
    </row>
    <row r="17" spans="1:25" s="1" customFormat="1" ht="44.25" hidden="1" customHeight="1">
      <c r="A17" s="63" t="s">
        <v>9</v>
      </c>
      <c r="B17" s="74" t="s">
        <v>57</v>
      </c>
      <c r="C17" s="22" t="s">
        <v>11</v>
      </c>
      <c r="D17" s="23">
        <f>SUM(E17:G17)</f>
        <v>2950000</v>
      </c>
      <c r="E17" s="23">
        <v>0</v>
      </c>
      <c r="F17" s="23">
        <v>0</v>
      </c>
      <c r="G17" s="23">
        <v>2950000</v>
      </c>
      <c r="H17" s="23">
        <f t="shared" si="14"/>
        <v>2950000</v>
      </c>
      <c r="I17" s="23">
        <v>0</v>
      </c>
      <c r="J17" s="23">
        <v>0</v>
      </c>
      <c r="K17" s="23">
        <v>2950000</v>
      </c>
      <c r="L17" s="24">
        <f t="shared" si="1"/>
        <v>0</v>
      </c>
      <c r="M17" s="35">
        <v>0</v>
      </c>
      <c r="N17" s="35">
        <v>0</v>
      </c>
      <c r="O17" s="23">
        <v>0</v>
      </c>
      <c r="P17" s="23">
        <f>Q17+S17</f>
        <v>0</v>
      </c>
      <c r="Q17" s="23">
        <v>0</v>
      </c>
      <c r="R17" s="23">
        <v>0</v>
      </c>
      <c r="S17" s="23">
        <v>0</v>
      </c>
      <c r="T17" s="23">
        <f t="shared" ref="T17:T25" si="18">P17/H17*100</f>
        <v>0</v>
      </c>
      <c r="U17" s="29">
        <f t="shared" si="4"/>
        <v>0</v>
      </c>
      <c r="V17" s="24"/>
      <c r="W17" s="24"/>
      <c r="X17" s="29">
        <f t="shared" si="7"/>
        <v>0</v>
      </c>
      <c r="Y17" s="24">
        <f t="shared" si="5"/>
        <v>0</v>
      </c>
    </row>
    <row r="18" spans="1:25" s="1" customFormat="1" ht="68.25" hidden="1" customHeight="1">
      <c r="A18" s="63"/>
      <c r="B18" s="74"/>
      <c r="C18" s="22" t="s">
        <v>4</v>
      </c>
      <c r="D18" s="23">
        <f>SUM(E18:G18)</f>
        <v>1383200</v>
      </c>
      <c r="E18" s="23">
        <v>0</v>
      </c>
      <c r="F18" s="23">
        <v>0</v>
      </c>
      <c r="G18" s="23">
        <v>1383200</v>
      </c>
      <c r="H18" s="23">
        <f>I18+J18+K18</f>
        <v>809800</v>
      </c>
      <c r="I18" s="23">
        <v>0</v>
      </c>
      <c r="J18" s="23">
        <v>0</v>
      </c>
      <c r="K18" s="23">
        <v>809800</v>
      </c>
      <c r="L18" s="24">
        <f t="shared" si="1"/>
        <v>0</v>
      </c>
      <c r="M18" s="35">
        <v>0</v>
      </c>
      <c r="N18" s="35">
        <v>0</v>
      </c>
      <c r="O18" s="23">
        <v>0</v>
      </c>
      <c r="P18" s="23">
        <f t="shared" ref="P18" si="19">Q18+S18</f>
        <v>737946.41</v>
      </c>
      <c r="Q18" s="23">
        <v>0</v>
      </c>
      <c r="R18" s="23">
        <v>0</v>
      </c>
      <c r="S18" s="23">
        <v>737946.41</v>
      </c>
      <c r="T18" s="23">
        <f t="shared" si="18"/>
        <v>91.126995554457892</v>
      </c>
      <c r="U18" s="24">
        <f t="shared" si="4"/>
        <v>53.350665847310587</v>
      </c>
      <c r="V18" s="24"/>
      <c r="W18" s="24"/>
      <c r="X18" s="29">
        <f t="shared" si="7"/>
        <v>53.350665847310587</v>
      </c>
      <c r="Y18" s="24">
        <f t="shared" si="5"/>
        <v>1.125302488941194E-2</v>
      </c>
    </row>
    <row r="19" spans="1:25" s="1" customFormat="1" ht="74.25" customHeight="1">
      <c r="A19" s="31" t="s">
        <v>36</v>
      </c>
      <c r="B19" s="89" t="s">
        <v>15</v>
      </c>
      <c r="C19" s="89"/>
      <c r="D19" s="36">
        <f t="shared" ref="D19:S19" si="20">D20+D25+D39+D41</f>
        <v>410668520</v>
      </c>
      <c r="E19" s="36">
        <f t="shared" si="20"/>
        <v>61827600</v>
      </c>
      <c r="F19" s="36">
        <f t="shared" si="20"/>
        <v>11508800</v>
      </c>
      <c r="G19" s="36">
        <f t="shared" si="20"/>
        <v>337332120</v>
      </c>
      <c r="H19" s="36">
        <f t="shared" si="20"/>
        <v>314489342</v>
      </c>
      <c r="I19" s="36">
        <f t="shared" si="20"/>
        <v>47381318</v>
      </c>
      <c r="J19" s="36">
        <f t="shared" si="20"/>
        <v>9702895</v>
      </c>
      <c r="K19" s="36">
        <f t="shared" si="20"/>
        <v>257405129</v>
      </c>
      <c r="L19" s="36">
        <f t="shared" si="20"/>
        <v>229343929.55999997</v>
      </c>
      <c r="M19" s="36">
        <f t="shared" si="20"/>
        <v>29562959.84</v>
      </c>
      <c r="N19" s="36">
        <f t="shared" si="20"/>
        <v>2643500</v>
      </c>
      <c r="O19" s="36">
        <f t="shared" si="20"/>
        <v>197137469.72</v>
      </c>
      <c r="P19" s="36">
        <f t="shared" si="20"/>
        <v>236936199.07999998</v>
      </c>
      <c r="Q19" s="36">
        <f t="shared" si="20"/>
        <v>31639637.09</v>
      </c>
      <c r="R19" s="36">
        <f t="shared" si="20"/>
        <v>8159092.2699999996</v>
      </c>
      <c r="S19" s="36">
        <f t="shared" si="20"/>
        <v>197137469.72</v>
      </c>
      <c r="T19" s="23">
        <f t="shared" si="18"/>
        <v>75.339977365592247</v>
      </c>
      <c r="U19" s="29">
        <f t="shared" si="4"/>
        <v>57.695242644846502</v>
      </c>
      <c r="V19" s="29">
        <f t="shared" si="4"/>
        <v>51.17396937613622</v>
      </c>
      <c r="W19" s="29">
        <f t="shared" ref="W19:W31" si="21">R19/J19*100</f>
        <v>84.089256556934814</v>
      </c>
      <c r="X19" s="29">
        <f t="shared" si="7"/>
        <v>58.440171579273269</v>
      </c>
      <c r="Y19" s="29">
        <f>Q19/M19*100</f>
        <v>107.02459179067098</v>
      </c>
    </row>
    <row r="20" spans="1:25" s="1" customFormat="1" ht="40.5" customHeight="1">
      <c r="A20" s="31" t="s">
        <v>37</v>
      </c>
      <c r="B20" s="55" t="s">
        <v>22</v>
      </c>
      <c r="C20" s="55"/>
      <c r="D20" s="36">
        <f>SUM(D21:D24)</f>
        <v>287389873</v>
      </c>
      <c r="E20" s="36">
        <f t="shared" ref="E20:S20" si="22">SUM(E21:E24)</f>
        <v>0</v>
      </c>
      <c r="F20" s="36">
        <f t="shared" si="22"/>
        <v>0</v>
      </c>
      <c r="G20" s="36">
        <f t="shared" si="22"/>
        <v>287389873</v>
      </c>
      <c r="H20" s="36">
        <f t="shared" si="22"/>
        <v>219637442</v>
      </c>
      <c r="I20" s="36">
        <f t="shared" si="22"/>
        <v>0</v>
      </c>
      <c r="J20" s="36">
        <f t="shared" si="22"/>
        <v>0</v>
      </c>
      <c r="K20" s="36">
        <f t="shared" si="22"/>
        <v>219637442</v>
      </c>
      <c r="L20" s="36">
        <f t="shared" si="22"/>
        <v>172854040.15000001</v>
      </c>
      <c r="M20" s="36">
        <f t="shared" si="22"/>
        <v>0</v>
      </c>
      <c r="N20" s="36">
        <f t="shared" si="22"/>
        <v>0</v>
      </c>
      <c r="O20" s="36">
        <f t="shared" si="22"/>
        <v>172854040.15000001</v>
      </c>
      <c r="P20" s="36">
        <f t="shared" si="22"/>
        <v>172854040.15000001</v>
      </c>
      <c r="Q20" s="36">
        <f t="shared" si="22"/>
        <v>0</v>
      </c>
      <c r="R20" s="36">
        <f t="shared" si="22"/>
        <v>0</v>
      </c>
      <c r="S20" s="36">
        <f t="shared" si="22"/>
        <v>172854040.15000001</v>
      </c>
      <c r="T20" s="23">
        <f t="shared" si="18"/>
        <v>78.69971466431484</v>
      </c>
      <c r="U20" s="29">
        <f t="shared" si="4"/>
        <v>60.146183421710198</v>
      </c>
      <c r="V20" s="29"/>
      <c r="W20" s="29"/>
      <c r="X20" s="29">
        <f t="shared" si="7"/>
        <v>60.146183421710198</v>
      </c>
      <c r="Y20" s="29"/>
    </row>
    <row r="21" spans="1:25" s="1" customFormat="1" ht="67.5" customHeight="1">
      <c r="A21" s="53" t="s">
        <v>38</v>
      </c>
      <c r="B21" s="54" t="s">
        <v>19</v>
      </c>
      <c r="C21" s="22" t="s">
        <v>11</v>
      </c>
      <c r="D21" s="23">
        <f>SUM(E21:G21)</f>
        <v>71585582</v>
      </c>
      <c r="E21" s="23">
        <v>0</v>
      </c>
      <c r="F21" s="23">
        <v>0</v>
      </c>
      <c r="G21" s="23">
        <v>71585582</v>
      </c>
      <c r="H21" s="23">
        <f>I21+J21+K21</f>
        <v>51530061</v>
      </c>
      <c r="I21" s="23">
        <v>0</v>
      </c>
      <c r="J21" s="23">
        <v>0</v>
      </c>
      <c r="K21" s="23">
        <v>51530061</v>
      </c>
      <c r="L21" s="24">
        <f t="shared" ref="L21:L43" si="23">M21+N21+O21</f>
        <v>42878478.009999998</v>
      </c>
      <c r="M21" s="35">
        <v>0</v>
      </c>
      <c r="N21" s="35">
        <v>0</v>
      </c>
      <c r="O21" s="23">
        <f t="shared" si="2"/>
        <v>42878478.009999998</v>
      </c>
      <c r="P21" s="23">
        <f>Q21+S21</f>
        <v>42878478.009999998</v>
      </c>
      <c r="Q21" s="23">
        <v>0</v>
      </c>
      <c r="R21" s="23">
        <v>0</v>
      </c>
      <c r="S21" s="23">
        <v>42878478.009999998</v>
      </c>
      <c r="T21" s="23">
        <f t="shared" si="18"/>
        <v>83.210609841894041</v>
      </c>
      <c r="U21" s="24">
        <f t="shared" si="4"/>
        <v>59.898204096461768</v>
      </c>
      <c r="V21" s="29"/>
      <c r="W21" s="24"/>
      <c r="X21" s="29">
        <f t="shared" si="7"/>
        <v>59.898204096461768</v>
      </c>
      <c r="Y21" s="29"/>
    </row>
    <row r="22" spans="1:25" s="1" customFormat="1" ht="81.75" customHeight="1">
      <c r="A22" s="53" t="s">
        <v>39</v>
      </c>
      <c r="B22" s="54" t="s">
        <v>21</v>
      </c>
      <c r="C22" s="22" t="s">
        <v>11</v>
      </c>
      <c r="D22" s="23">
        <f t="shared" ref="D22:D24" si="24">SUM(E22:G22)</f>
        <v>168442911</v>
      </c>
      <c r="E22" s="23">
        <v>0</v>
      </c>
      <c r="F22" s="23">
        <v>0</v>
      </c>
      <c r="G22" s="23">
        <v>168442911</v>
      </c>
      <c r="H22" s="23">
        <f>I22+J22+K22</f>
        <v>135685896</v>
      </c>
      <c r="I22" s="23">
        <v>0</v>
      </c>
      <c r="J22" s="23">
        <v>0</v>
      </c>
      <c r="K22" s="23">
        <v>135685896</v>
      </c>
      <c r="L22" s="24">
        <f t="shared" si="23"/>
        <v>106348163.8</v>
      </c>
      <c r="M22" s="35">
        <v>0</v>
      </c>
      <c r="N22" s="35">
        <v>0</v>
      </c>
      <c r="O22" s="23">
        <f t="shared" si="2"/>
        <v>106348163.8</v>
      </c>
      <c r="P22" s="23">
        <f t="shared" ref="P22:P24" si="25">Q22+S22</f>
        <v>106348163.8</v>
      </c>
      <c r="Q22" s="23">
        <v>0</v>
      </c>
      <c r="R22" s="23">
        <v>0</v>
      </c>
      <c r="S22" s="23">
        <v>106348163.8</v>
      </c>
      <c r="T22" s="23">
        <f t="shared" si="18"/>
        <v>78.378200634795519</v>
      </c>
      <c r="U22" s="24">
        <f t="shared" si="4"/>
        <v>63.136028206019304</v>
      </c>
      <c r="V22" s="29"/>
      <c r="W22" s="24"/>
      <c r="X22" s="29">
        <f t="shared" si="7"/>
        <v>63.136028206019304</v>
      </c>
      <c r="Y22" s="29"/>
    </row>
    <row r="23" spans="1:25" s="1" customFormat="1" ht="136.5" customHeight="1">
      <c r="A23" s="53" t="s">
        <v>42</v>
      </c>
      <c r="B23" s="54" t="s">
        <v>58</v>
      </c>
      <c r="C23" s="22" t="s">
        <v>11</v>
      </c>
      <c r="D23" s="23">
        <f t="shared" si="24"/>
        <v>1929880</v>
      </c>
      <c r="E23" s="23">
        <v>0</v>
      </c>
      <c r="F23" s="23">
        <v>0</v>
      </c>
      <c r="G23" s="23">
        <v>1929880</v>
      </c>
      <c r="H23" s="23">
        <f t="shared" ref="H23:H43" si="26">I23+J23+K23</f>
        <v>1588985</v>
      </c>
      <c r="I23" s="23">
        <v>0</v>
      </c>
      <c r="J23" s="23">
        <v>0</v>
      </c>
      <c r="K23" s="23">
        <v>1588985</v>
      </c>
      <c r="L23" s="24">
        <f t="shared" si="23"/>
        <v>1062926.82</v>
      </c>
      <c r="M23" s="35">
        <v>0</v>
      </c>
      <c r="N23" s="35">
        <v>0</v>
      </c>
      <c r="O23" s="23">
        <f t="shared" si="2"/>
        <v>1062926.82</v>
      </c>
      <c r="P23" s="23">
        <f t="shared" si="25"/>
        <v>1062926.82</v>
      </c>
      <c r="Q23" s="23">
        <v>0</v>
      </c>
      <c r="R23" s="23">
        <v>0</v>
      </c>
      <c r="S23" s="23">
        <v>1062926.82</v>
      </c>
      <c r="T23" s="23">
        <f t="shared" si="18"/>
        <v>66.893445816039801</v>
      </c>
      <c r="U23" s="24">
        <f t="shared" si="4"/>
        <v>55.077352996041206</v>
      </c>
      <c r="V23" s="29"/>
      <c r="W23" s="24"/>
      <c r="X23" s="29">
        <f t="shared" si="7"/>
        <v>55.077352996041206</v>
      </c>
      <c r="Y23" s="29"/>
    </row>
    <row r="24" spans="1:25" s="1" customFormat="1" ht="60.75" customHeight="1">
      <c r="A24" s="53" t="s">
        <v>91</v>
      </c>
      <c r="B24" s="54" t="s">
        <v>90</v>
      </c>
      <c r="C24" s="22" t="s">
        <v>11</v>
      </c>
      <c r="D24" s="23">
        <f t="shared" si="24"/>
        <v>45431500</v>
      </c>
      <c r="E24" s="23">
        <v>0</v>
      </c>
      <c r="F24" s="23">
        <v>0</v>
      </c>
      <c r="G24" s="23">
        <v>45431500</v>
      </c>
      <c r="H24" s="23">
        <f t="shared" si="26"/>
        <v>30832500</v>
      </c>
      <c r="I24" s="23">
        <v>0</v>
      </c>
      <c r="J24" s="23">
        <v>0</v>
      </c>
      <c r="K24" s="23">
        <v>30832500</v>
      </c>
      <c r="L24" s="24">
        <f t="shared" si="23"/>
        <v>22564471.52</v>
      </c>
      <c r="M24" s="35">
        <v>0</v>
      </c>
      <c r="N24" s="35">
        <v>0</v>
      </c>
      <c r="O24" s="23">
        <f t="shared" si="2"/>
        <v>22564471.52</v>
      </c>
      <c r="P24" s="23">
        <f t="shared" si="25"/>
        <v>22564471.52</v>
      </c>
      <c r="Q24" s="23">
        <v>0</v>
      </c>
      <c r="R24" s="23">
        <v>0</v>
      </c>
      <c r="S24" s="23">
        <v>22564471.52</v>
      </c>
      <c r="T24" s="23">
        <f t="shared" si="18"/>
        <v>73.184047741830867</v>
      </c>
      <c r="U24" s="24">
        <f t="shared" si="4"/>
        <v>49.667018522390848</v>
      </c>
      <c r="V24" s="29"/>
      <c r="W24" s="24"/>
      <c r="X24" s="29">
        <f t="shared" si="7"/>
        <v>49.667018522390848</v>
      </c>
      <c r="Y24" s="29"/>
    </row>
    <row r="25" spans="1:25" s="1" customFormat="1" ht="49.5" customHeight="1">
      <c r="A25" s="31" t="s">
        <v>40</v>
      </c>
      <c r="B25" s="55" t="s">
        <v>59</v>
      </c>
      <c r="C25" s="33"/>
      <c r="D25" s="32">
        <f>SUM(D26:D38)</f>
        <v>74619247</v>
      </c>
      <c r="E25" s="32">
        <f t="shared" ref="E25:S25" si="27">SUM(E26:E38)</f>
        <v>57110100</v>
      </c>
      <c r="F25" s="32">
        <f t="shared" si="27"/>
        <v>11508800</v>
      </c>
      <c r="G25" s="32">
        <f t="shared" si="27"/>
        <v>6000347</v>
      </c>
      <c r="H25" s="32">
        <f t="shared" si="27"/>
        <v>58822710</v>
      </c>
      <c r="I25" s="32">
        <f t="shared" si="27"/>
        <v>44595618</v>
      </c>
      <c r="J25" s="32">
        <f t="shared" si="27"/>
        <v>9702895</v>
      </c>
      <c r="K25" s="32">
        <f t="shared" si="27"/>
        <v>4524197</v>
      </c>
      <c r="L25" s="32">
        <f t="shared" si="27"/>
        <v>34910059.049999997</v>
      </c>
      <c r="M25" s="32">
        <f t="shared" si="27"/>
        <v>29562959.84</v>
      </c>
      <c r="N25" s="32">
        <f t="shared" si="27"/>
        <v>2643500</v>
      </c>
      <c r="O25" s="32">
        <f t="shared" si="27"/>
        <v>2703599.21</v>
      </c>
      <c r="P25" s="32">
        <f>SUM(P26:P38)</f>
        <v>42502328.569999993</v>
      </c>
      <c r="Q25" s="32">
        <f t="shared" si="27"/>
        <v>31639637.09</v>
      </c>
      <c r="R25" s="32">
        <f t="shared" si="27"/>
        <v>8159092.2699999996</v>
      </c>
      <c r="S25" s="32">
        <f t="shared" si="27"/>
        <v>2703599.21</v>
      </c>
      <c r="T25" s="23">
        <f t="shared" si="18"/>
        <v>72.254965080663553</v>
      </c>
      <c r="U25" s="29">
        <f t="shared" si="4"/>
        <v>56.958935232889708</v>
      </c>
      <c r="V25" s="29">
        <f t="shared" si="4"/>
        <v>55.401123601604617</v>
      </c>
      <c r="W25" s="29">
        <f t="shared" si="21"/>
        <v>84.089256556934814</v>
      </c>
      <c r="X25" s="29">
        <f t="shared" si="7"/>
        <v>45.057381014797976</v>
      </c>
      <c r="Y25" s="29">
        <f t="shared" ref="Y25:Y38" si="28">Q25/M25*100</f>
        <v>107.02459179067098</v>
      </c>
    </row>
    <row r="26" spans="1:25" s="1" customFormat="1" ht="66" customHeight="1">
      <c r="A26" s="53" t="s">
        <v>41</v>
      </c>
      <c r="B26" s="54" t="s">
        <v>60</v>
      </c>
      <c r="C26" s="22" t="s">
        <v>61</v>
      </c>
      <c r="D26" s="23">
        <f>SUM(E26:G26)</f>
        <v>15357158</v>
      </c>
      <c r="E26" s="23">
        <v>3599800</v>
      </c>
      <c r="F26" s="23">
        <v>11492100</v>
      </c>
      <c r="G26" s="23">
        <v>265258</v>
      </c>
      <c r="H26" s="23">
        <f t="shared" si="26"/>
        <v>12743658</v>
      </c>
      <c r="I26" s="23">
        <v>2819500</v>
      </c>
      <c r="J26" s="23">
        <v>9699900</v>
      </c>
      <c r="K26" s="23">
        <v>224258</v>
      </c>
      <c r="L26" s="24">
        <f t="shared" si="23"/>
        <v>4559122</v>
      </c>
      <c r="M26" s="23">
        <v>1756200</v>
      </c>
      <c r="N26" s="35">
        <v>2643500</v>
      </c>
      <c r="O26" s="23">
        <f t="shared" si="2"/>
        <v>159422</v>
      </c>
      <c r="P26" s="23">
        <f>SUM(Q26:S26)</f>
        <v>10189782.529999999</v>
      </c>
      <c r="Q26" s="23">
        <v>1871268.26</v>
      </c>
      <c r="R26" s="23">
        <v>8159092.2699999996</v>
      </c>
      <c r="S26" s="23">
        <v>159422</v>
      </c>
      <c r="T26" s="23">
        <f>P26/H26*100</f>
        <v>79.959635843962545</v>
      </c>
      <c r="U26" s="24">
        <f t="shared" si="4"/>
        <v>66.352006862207176</v>
      </c>
      <c r="V26" s="24">
        <f t="shared" si="4"/>
        <v>51.982561808989388</v>
      </c>
      <c r="W26" s="24">
        <f t="shared" si="21"/>
        <v>84.115220466190365</v>
      </c>
      <c r="X26" s="24">
        <f t="shared" si="7"/>
        <v>60.100732117410217</v>
      </c>
      <c r="Y26" s="24">
        <f t="shared" si="28"/>
        <v>106.55211593212618</v>
      </c>
    </row>
    <row r="27" spans="1:25" s="1" customFormat="1" ht="104.25" customHeight="1">
      <c r="A27" s="53" t="s">
        <v>63</v>
      </c>
      <c r="B27" s="54" t="s">
        <v>62</v>
      </c>
      <c r="C27" s="22" t="s">
        <v>11</v>
      </c>
      <c r="D27" s="23">
        <f t="shared" ref="D27:D38" si="29">SUM(E27:G27)</f>
        <v>488100</v>
      </c>
      <c r="E27" s="23">
        <v>488100</v>
      </c>
      <c r="F27" s="23">
        <v>0</v>
      </c>
      <c r="G27" s="23">
        <v>0</v>
      </c>
      <c r="H27" s="23">
        <f t="shared" si="26"/>
        <v>366100</v>
      </c>
      <c r="I27" s="23">
        <v>366100</v>
      </c>
      <c r="J27" s="23">
        <v>0</v>
      </c>
      <c r="K27" s="23">
        <v>0</v>
      </c>
      <c r="L27" s="24">
        <f t="shared" si="23"/>
        <v>366100</v>
      </c>
      <c r="M27" s="23">
        <v>366100</v>
      </c>
      <c r="N27" s="35">
        <v>0</v>
      </c>
      <c r="O27" s="23">
        <f t="shared" si="2"/>
        <v>0</v>
      </c>
      <c r="P27" s="23">
        <f t="shared" ref="P27:P32" si="30">SUM(Q27:S27)</f>
        <v>236000</v>
      </c>
      <c r="Q27" s="23">
        <v>236000</v>
      </c>
      <c r="R27" s="23">
        <v>0</v>
      </c>
      <c r="S27" s="23">
        <v>0</v>
      </c>
      <c r="T27" s="23">
        <f t="shared" ref="T27:T31" si="31">P27/H27*100</f>
        <v>64.463261403987985</v>
      </c>
      <c r="U27" s="24">
        <f t="shared" si="4"/>
        <v>48.350747797582457</v>
      </c>
      <c r="V27" s="24">
        <f t="shared" si="4"/>
        <v>48.350747797582457</v>
      </c>
      <c r="W27" s="24"/>
      <c r="X27" s="24"/>
      <c r="Y27" s="24">
        <f t="shared" si="28"/>
        <v>64.463261403987985</v>
      </c>
    </row>
    <row r="28" spans="1:25" s="1" customFormat="1" ht="63" customHeight="1">
      <c r="A28" s="53" t="s">
        <v>66</v>
      </c>
      <c r="B28" s="54" t="s">
        <v>64</v>
      </c>
      <c r="C28" s="22" t="s">
        <v>11</v>
      </c>
      <c r="D28" s="23">
        <f t="shared" si="29"/>
        <v>3701700</v>
      </c>
      <c r="E28" s="23">
        <v>3701700</v>
      </c>
      <c r="F28" s="23">
        <v>0</v>
      </c>
      <c r="G28" s="23">
        <v>0</v>
      </c>
      <c r="H28" s="23">
        <f t="shared" si="26"/>
        <v>2673170</v>
      </c>
      <c r="I28" s="23">
        <v>2673170</v>
      </c>
      <c r="J28" s="23">
        <v>0</v>
      </c>
      <c r="K28" s="23">
        <v>0</v>
      </c>
      <c r="L28" s="24">
        <f t="shared" si="23"/>
        <v>1773000</v>
      </c>
      <c r="M28" s="23">
        <v>1773000</v>
      </c>
      <c r="N28" s="35">
        <v>0</v>
      </c>
      <c r="O28" s="23">
        <f t="shared" si="2"/>
        <v>0</v>
      </c>
      <c r="P28" s="23">
        <f t="shared" si="30"/>
        <v>2054911.98</v>
      </c>
      <c r="Q28" s="23">
        <v>2054911.98</v>
      </c>
      <c r="R28" s="23">
        <v>0</v>
      </c>
      <c r="S28" s="23">
        <v>0</v>
      </c>
      <c r="T28" s="23">
        <f t="shared" si="31"/>
        <v>76.871728322553366</v>
      </c>
      <c r="U28" s="24">
        <f t="shared" si="4"/>
        <v>55.512655806791479</v>
      </c>
      <c r="V28" s="24">
        <f t="shared" si="4"/>
        <v>55.512655806791479</v>
      </c>
      <c r="W28" s="24"/>
      <c r="X28" s="24"/>
      <c r="Y28" s="24">
        <f t="shared" si="28"/>
        <v>115.90028087986464</v>
      </c>
    </row>
    <row r="29" spans="1:25" s="1" customFormat="1" ht="56.25">
      <c r="A29" s="53" t="s">
        <v>67</v>
      </c>
      <c r="B29" s="54" t="s">
        <v>65</v>
      </c>
      <c r="C29" s="22" t="s">
        <v>11</v>
      </c>
      <c r="D29" s="23">
        <f t="shared" si="29"/>
        <v>4413500</v>
      </c>
      <c r="E29" s="23">
        <v>4413500</v>
      </c>
      <c r="F29" s="23">
        <v>0</v>
      </c>
      <c r="G29" s="23">
        <v>0</v>
      </c>
      <c r="H29" s="23">
        <f t="shared" si="26"/>
        <v>3840610</v>
      </c>
      <c r="I29" s="23">
        <v>3840610</v>
      </c>
      <c r="J29" s="23">
        <v>0</v>
      </c>
      <c r="K29" s="23">
        <v>0</v>
      </c>
      <c r="L29" s="24">
        <f t="shared" si="23"/>
        <v>3095000</v>
      </c>
      <c r="M29" s="23">
        <v>3095000</v>
      </c>
      <c r="N29" s="35">
        <v>0</v>
      </c>
      <c r="O29" s="23">
        <f t="shared" si="2"/>
        <v>0</v>
      </c>
      <c r="P29" s="23">
        <f t="shared" si="30"/>
        <v>3493046.17</v>
      </c>
      <c r="Q29" s="23">
        <v>3493046.17</v>
      </c>
      <c r="R29" s="23">
        <v>0</v>
      </c>
      <c r="S29" s="23">
        <v>0</v>
      </c>
      <c r="T29" s="23">
        <f t="shared" si="31"/>
        <v>90.95029617690939</v>
      </c>
      <c r="U29" s="24">
        <f t="shared" si="4"/>
        <v>79.144582984026286</v>
      </c>
      <c r="V29" s="24">
        <f t="shared" si="4"/>
        <v>79.144582984026286</v>
      </c>
      <c r="W29" s="24"/>
      <c r="X29" s="24"/>
      <c r="Y29" s="24">
        <f t="shared" si="28"/>
        <v>112.86094248788368</v>
      </c>
    </row>
    <row r="30" spans="1:25" s="1" customFormat="1" ht="81" customHeight="1">
      <c r="A30" s="53" t="s">
        <v>69</v>
      </c>
      <c r="B30" s="54" t="s">
        <v>68</v>
      </c>
      <c r="C30" s="22" t="s">
        <v>11</v>
      </c>
      <c r="D30" s="23">
        <f t="shared" si="29"/>
        <v>9619189</v>
      </c>
      <c r="E30" s="23">
        <v>9576600</v>
      </c>
      <c r="F30" s="23">
        <v>0</v>
      </c>
      <c r="G30" s="23">
        <v>42589</v>
      </c>
      <c r="H30" s="23">
        <f>I30+J30+K30</f>
        <v>7987384</v>
      </c>
      <c r="I30" s="23">
        <v>7944795</v>
      </c>
      <c r="J30" s="23">
        <v>0</v>
      </c>
      <c r="K30" s="23">
        <v>42589</v>
      </c>
      <c r="L30" s="24">
        <f t="shared" si="23"/>
        <v>4668589</v>
      </c>
      <c r="M30" s="23">
        <v>4626000</v>
      </c>
      <c r="N30" s="35">
        <v>0</v>
      </c>
      <c r="O30" s="23">
        <f t="shared" si="2"/>
        <v>42589</v>
      </c>
      <c r="P30" s="23">
        <f t="shared" si="30"/>
        <v>5748166.6100000003</v>
      </c>
      <c r="Q30" s="23">
        <v>5705577.6100000003</v>
      </c>
      <c r="R30" s="23">
        <v>0</v>
      </c>
      <c r="S30" s="23">
        <v>42589</v>
      </c>
      <c r="T30" s="23">
        <f t="shared" si="31"/>
        <v>71.965572332568456</v>
      </c>
      <c r="U30" s="24">
        <f t="shared" si="4"/>
        <v>59.757289413899663</v>
      </c>
      <c r="V30" s="24">
        <f t="shared" si="4"/>
        <v>59.578322264686847</v>
      </c>
      <c r="W30" s="24"/>
      <c r="X30" s="24">
        <f t="shared" si="7"/>
        <v>100</v>
      </c>
      <c r="Y30" s="24">
        <f t="shared" si="28"/>
        <v>123.33717271941202</v>
      </c>
    </row>
    <row r="31" spans="1:25" s="1" customFormat="1" ht="80.25" customHeight="1">
      <c r="A31" s="53"/>
      <c r="B31" s="54" t="s">
        <v>95</v>
      </c>
      <c r="C31" s="22" t="s">
        <v>11</v>
      </c>
      <c r="D31" s="23">
        <f t="shared" si="29"/>
        <v>16700</v>
      </c>
      <c r="E31" s="23">
        <v>0</v>
      </c>
      <c r="F31" s="23">
        <v>16700</v>
      </c>
      <c r="G31" s="23">
        <v>0</v>
      </c>
      <c r="H31" s="23">
        <f>I31+J31+K31</f>
        <v>2995</v>
      </c>
      <c r="I31" s="23">
        <v>0</v>
      </c>
      <c r="J31" s="23">
        <v>2995</v>
      </c>
      <c r="K31" s="23">
        <v>0</v>
      </c>
      <c r="L31" s="24">
        <f t="shared" si="23"/>
        <v>0</v>
      </c>
      <c r="M31" s="23">
        <v>0</v>
      </c>
      <c r="N31" s="35">
        <v>0</v>
      </c>
      <c r="O31" s="23">
        <f t="shared" si="2"/>
        <v>0</v>
      </c>
      <c r="P31" s="23">
        <f t="shared" si="30"/>
        <v>0</v>
      </c>
      <c r="Q31" s="23">
        <v>0</v>
      </c>
      <c r="R31" s="23">
        <v>0</v>
      </c>
      <c r="S31" s="23">
        <v>0</v>
      </c>
      <c r="T31" s="23">
        <f t="shared" si="31"/>
        <v>0</v>
      </c>
      <c r="U31" s="24">
        <f t="shared" si="4"/>
        <v>0</v>
      </c>
      <c r="V31" s="56"/>
      <c r="W31" s="56">
        <f t="shared" si="21"/>
        <v>0</v>
      </c>
      <c r="X31" s="56"/>
      <c r="Y31" s="56"/>
    </row>
    <row r="32" spans="1:25" s="1" customFormat="1" ht="64.5" customHeight="1">
      <c r="A32" s="53" t="s">
        <v>71</v>
      </c>
      <c r="B32" s="54" t="s">
        <v>70</v>
      </c>
      <c r="C32" s="22" t="s">
        <v>11</v>
      </c>
      <c r="D32" s="23">
        <f t="shared" si="29"/>
        <v>26867000</v>
      </c>
      <c r="E32" s="23">
        <v>26867000</v>
      </c>
      <c r="F32" s="23">
        <v>0</v>
      </c>
      <c r="G32" s="23">
        <v>0</v>
      </c>
      <c r="H32" s="23">
        <f t="shared" si="26"/>
        <v>21486391</v>
      </c>
      <c r="I32" s="23">
        <v>21486391</v>
      </c>
      <c r="J32" s="23">
        <v>0</v>
      </c>
      <c r="K32" s="23">
        <v>0</v>
      </c>
      <c r="L32" s="24">
        <f t="shared" si="23"/>
        <v>13495891</v>
      </c>
      <c r="M32" s="23">
        <v>13495891</v>
      </c>
      <c r="N32" s="23">
        <v>0</v>
      </c>
      <c r="O32" s="23">
        <f t="shared" si="2"/>
        <v>0</v>
      </c>
      <c r="P32" s="23">
        <f t="shared" si="30"/>
        <v>16836613.969999999</v>
      </c>
      <c r="Q32" s="23">
        <v>16836613.969999999</v>
      </c>
      <c r="R32" s="23">
        <v>0</v>
      </c>
      <c r="S32" s="23">
        <v>0</v>
      </c>
      <c r="T32" s="23">
        <f>P32/H32*100</f>
        <v>78.359432116822219</v>
      </c>
      <c r="U32" s="24">
        <f t="shared" si="4"/>
        <v>62.666520154836782</v>
      </c>
      <c r="V32" s="24">
        <f t="shared" si="4"/>
        <v>62.666520154836782</v>
      </c>
      <c r="W32" s="24"/>
      <c r="X32" s="24"/>
      <c r="Y32" s="24">
        <f t="shared" si="28"/>
        <v>124.75363034571041</v>
      </c>
    </row>
    <row r="33" spans="1:27" s="1" customFormat="1" ht="105.75" customHeight="1">
      <c r="A33" s="59" t="s">
        <v>73</v>
      </c>
      <c r="B33" s="60" t="s">
        <v>72</v>
      </c>
      <c r="C33" s="22" t="s">
        <v>3</v>
      </c>
      <c r="D33" s="23">
        <f t="shared" si="29"/>
        <v>6526500</v>
      </c>
      <c r="E33" s="23">
        <v>834000</v>
      </c>
      <c r="F33" s="23">
        <v>0</v>
      </c>
      <c r="G33" s="23">
        <v>5692500</v>
      </c>
      <c r="H33" s="23">
        <f t="shared" si="26"/>
        <v>5091350</v>
      </c>
      <c r="I33" s="23">
        <v>834000</v>
      </c>
      <c r="J33" s="23">
        <v>0</v>
      </c>
      <c r="K33" s="23">
        <v>4257350</v>
      </c>
      <c r="L33" s="24">
        <f t="shared" si="23"/>
        <v>3335588.21</v>
      </c>
      <c r="M33" s="23">
        <v>834000</v>
      </c>
      <c r="N33" s="23">
        <v>0</v>
      </c>
      <c r="O33" s="23">
        <f t="shared" si="2"/>
        <v>2501588.21</v>
      </c>
      <c r="P33" s="23">
        <f>SUM(Q33:S33)</f>
        <v>3317194.55</v>
      </c>
      <c r="Q33" s="23">
        <v>815606.34</v>
      </c>
      <c r="R33" s="23">
        <v>0</v>
      </c>
      <c r="S33" s="23">
        <v>2501588.21</v>
      </c>
      <c r="T33" s="23">
        <f t="shared" ref="T33:T37" si="32">P33/H33*100</f>
        <v>65.153535899123014</v>
      </c>
      <c r="U33" s="24">
        <f t="shared" si="4"/>
        <v>50.82654638780356</v>
      </c>
      <c r="V33" s="24">
        <f t="shared" si="4"/>
        <v>97.794525179856109</v>
      </c>
      <c r="W33" s="24"/>
      <c r="X33" s="24">
        <f t="shared" si="7"/>
        <v>43.945335265700479</v>
      </c>
      <c r="Y33" s="24">
        <f t="shared" si="28"/>
        <v>97.794525179856109</v>
      </c>
      <c r="AA33" s="1" t="s">
        <v>100</v>
      </c>
    </row>
    <row r="34" spans="1:27" s="1" customFormat="1" ht="64.5" customHeight="1">
      <c r="A34" s="59" t="s">
        <v>85</v>
      </c>
      <c r="B34" s="60" t="s">
        <v>87</v>
      </c>
      <c r="C34" s="22" t="s">
        <v>3</v>
      </c>
      <c r="D34" s="23">
        <f t="shared" si="29"/>
        <v>65900</v>
      </c>
      <c r="E34" s="23">
        <v>65900</v>
      </c>
      <c r="F34" s="23">
        <v>0</v>
      </c>
      <c r="G34" s="23">
        <v>0</v>
      </c>
      <c r="H34" s="23">
        <f t="shared" si="26"/>
        <v>65900</v>
      </c>
      <c r="I34" s="23">
        <v>65900</v>
      </c>
      <c r="J34" s="23">
        <v>0</v>
      </c>
      <c r="K34" s="23">
        <v>0</v>
      </c>
      <c r="L34" s="24">
        <f t="shared" si="23"/>
        <v>0</v>
      </c>
      <c r="M34" s="23">
        <v>0</v>
      </c>
      <c r="N34" s="23">
        <v>0</v>
      </c>
      <c r="O34" s="23">
        <f t="shared" ref="O34:O38" si="33">S34</f>
        <v>0</v>
      </c>
      <c r="P34" s="23">
        <f t="shared" ref="P34:P38" si="34">SUM(Q34:S34)</f>
        <v>0</v>
      </c>
      <c r="Q34" s="23">
        <v>0</v>
      </c>
      <c r="R34" s="23">
        <v>0</v>
      </c>
      <c r="S34" s="23">
        <v>0</v>
      </c>
      <c r="T34" s="23">
        <f t="shared" si="32"/>
        <v>0</v>
      </c>
      <c r="U34" s="24">
        <f t="shared" si="4"/>
        <v>0</v>
      </c>
      <c r="V34" s="24">
        <f t="shared" si="4"/>
        <v>0</v>
      </c>
      <c r="W34" s="24"/>
      <c r="X34" s="24"/>
      <c r="Y34" s="24"/>
    </row>
    <row r="35" spans="1:27" s="1" customFormat="1" ht="51.75" customHeight="1">
      <c r="A35" s="64" t="s">
        <v>86</v>
      </c>
      <c r="B35" s="67" t="s">
        <v>88</v>
      </c>
      <c r="C35" s="22" t="s">
        <v>3</v>
      </c>
      <c r="D35" s="23">
        <f t="shared" si="29"/>
        <v>5996697</v>
      </c>
      <c r="E35" s="23">
        <v>5996697</v>
      </c>
      <c r="F35" s="23">
        <v>0</v>
      </c>
      <c r="G35" s="23">
        <v>0</v>
      </c>
      <c r="H35" s="23">
        <f t="shared" si="26"/>
        <v>2998349</v>
      </c>
      <c r="I35" s="23">
        <v>2998349</v>
      </c>
      <c r="J35" s="23">
        <v>0</v>
      </c>
      <c r="K35" s="23">
        <v>0</v>
      </c>
      <c r="L35" s="24">
        <f t="shared" si="23"/>
        <v>3093222.72</v>
      </c>
      <c r="M35" s="23">
        <v>3093222.72</v>
      </c>
      <c r="N35" s="23">
        <v>0</v>
      </c>
      <c r="O35" s="23">
        <f t="shared" si="33"/>
        <v>0</v>
      </c>
      <c r="P35" s="23">
        <f t="shared" si="34"/>
        <v>0</v>
      </c>
      <c r="Q35" s="23">
        <v>0</v>
      </c>
      <c r="R35" s="23">
        <v>0</v>
      </c>
      <c r="S35" s="23">
        <v>0</v>
      </c>
      <c r="T35" s="23">
        <f t="shared" si="32"/>
        <v>0</v>
      </c>
      <c r="U35" s="24">
        <f t="shared" si="4"/>
        <v>0</v>
      </c>
      <c r="V35" s="24">
        <f t="shared" si="4"/>
        <v>0</v>
      </c>
      <c r="W35" s="24"/>
      <c r="X35" s="24"/>
      <c r="Y35" s="24">
        <f t="shared" si="28"/>
        <v>0</v>
      </c>
    </row>
    <row r="36" spans="1:27" s="1" customFormat="1" ht="51.75" customHeight="1">
      <c r="A36" s="70"/>
      <c r="B36" s="72"/>
      <c r="C36" s="22" t="s">
        <v>4</v>
      </c>
      <c r="D36" s="23">
        <f t="shared" si="29"/>
        <v>1450671</v>
      </c>
      <c r="E36" s="23">
        <v>1450671</v>
      </c>
      <c r="F36" s="23">
        <v>0</v>
      </c>
      <c r="G36" s="23">
        <v>0</v>
      </c>
      <c r="H36" s="23">
        <f t="shared" si="26"/>
        <v>1450671</v>
      </c>
      <c r="I36" s="23">
        <v>1450671</v>
      </c>
      <c r="J36" s="23">
        <v>0</v>
      </c>
      <c r="K36" s="23">
        <v>0</v>
      </c>
      <c r="L36" s="24">
        <f t="shared" si="23"/>
        <v>435714.12</v>
      </c>
      <c r="M36" s="23">
        <v>435714.12</v>
      </c>
      <c r="N36" s="23">
        <v>0</v>
      </c>
      <c r="O36" s="23">
        <f t="shared" si="33"/>
        <v>0</v>
      </c>
      <c r="P36" s="23">
        <f t="shared" si="34"/>
        <v>542298.80000000005</v>
      </c>
      <c r="Q36" s="23">
        <v>542298.80000000005</v>
      </c>
      <c r="R36" s="23">
        <v>0</v>
      </c>
      <c r="S36" s="23">
        <v>0</v>
      </c>
      <c r="T36" s="23">
        <f t="shared" si="32"/>
        <v>37.382618112583764</v>
      </c>
      <c r="U36" s="24">
        <f t="shared" si="4"/>
        <v>37.382618112583764</v>
      </c>
      <c r="V36" s="56">
        <f t="shared" si="4"/>
        <v>37.382618112583764</v>
      </c>
      <c r="W36" s="56"/>
      <c r="X36" s="56"/>
      <c r="Y36" s="56">
        <f t="shared" si="28"/>
        <v>124.46206700852387</v>
      </c>
    </row>
    <row r="37" spans="1:27" s="1" customFormat="1" ht="103.5" customHeight="1">
      <c r="A37" s="70"/>
      <c r="B37" s="72"/>
      <c r="C37" s="22" t="s">
        <v>10</v>
      </c>
      <c r="D37" s="23">
        <f t="shared" si="29"/>
        <v>20032</v>
      </c>
      <c r="E37" s="23">
        <v>20032</v>
      </c>
      <c r="F37" s="23">
        <v>0</v>
      </c>
      <c r="G37" s="23">
        <v>0</v>
      </c>
      <c r="H37" s="23">
        <f t="shared" si="26"/>
        <v>20032</v>
      </c>
      <c r="I37" s="23">
        <v>20032</v>
      </c>
      <c r="J37" s="23">
        <v>0</v>
      </c>
      <c r="K37" s="23">
        <v>0</v>
      </c>
      <c r="L37" s="24">
        <f t="shared" si="23"/>
        <v>20032</v>
      </c>
      <c r="M37" s="23">
        <v>20032</v>
      </c>
      <c r="N37" s="23">
        <v>0</v>
      </c>
      <c r="O37" s="23">
        <f t="shared" si="33"/>
        <v>0</v>
      </c>
      <c r="P37" s="23">
        <f t="shared" si="34"/>
        <v>16618.12</v>
      </c>
      <c r="Q37" s="23">
        <v>16618.12</v>
      </c>
      <c r="R37" s="23">
        <v>0</v>
      </c>
      <c r="S37" s="23">
        <v>0</v>
      </c>
      <c r="T37" s="23">
        <f t="shared" si="32"/>
        <v>82.957867412140573</v>
      </c>
      <c r="U37" s="24">
        <f t="shared" si="4"/>
        <v>82.957867412140573</v>
      </c>
      <c r="V37" s="24">
        <f t="shared" si="4"/>
        <v>82.957867412140573</v>
      </c>
      <c r="W37" s="24"/>
      <c r="X37" s="24"/>
      <c r="Y37" s="24">
        <f t="shared" si="28"/>
        <v>82.957867412140573</v>
      </c>
    </row>
    <row r="38" spans="1:27" s="1" customFormat="1" ht="36.75" customHeight="1">
      <c r="A38" s="71"/>
      <c r="B38" s="73"/>
      <c r="C38" s="22" t="s">
        <v>5</v>
      </c>
      <c r="D38" s="23">
        <f t="shared" si="29"/>
        <v>96100</v>
      </c>
      <c r="E38" s="23">
        <v>96100</v>
      </c>
      <c r="F38" s="23">
        <v>0</v>
      </c>
      <c r="G38" s="23">
        <v>0</v>
      </c>
      <c r="H38" s="23">
        <f t="shared" si="26"/>
        <v>96100</v>
      </c>
      <c r="I38" s="23">
        <v>96100</v>
      </c>
      <c r="J38" s="23">
        <v>0</v>
      </c>
      <c r="K38" s="23">
        <v>0</v>
      </c>
      <c r="L38" s="24">
        <f t="shared" si="23"/>
        <v>67800</v>
      </c>
      <c r="M38" s="23">
        <v>67800</v>
      </c>
      <c r="N38" s="23">
        <v>0</v>
      </c>
      <c r="O38" s="23">
        <f t="shared" si="33"/>
        <v>0</v>
      </c>
      <c r="P38" s="23">
        <f t="shared" si="34"/>
        <v>67695.839999999997</v>
      </c>
      <c r="Q38" s="23">
        <v>67695.839999999997</v>
      </c>
      <c r="R38" s="23">
        <v>0</v>
      </c>
      <c r="S38" s="23">
        <v>0</v>
      </c>
      <c r="T38" s="23">
        <f>P38/H38*100</f>
        <v>70.443121748178967</v>
      </c>
      <c r="U38" s="24">
        <f t="shared" si="4"/>
        <v>70.443121748178967</v>
      </c>
      <c r="V38" s="24">
        <f t="shared" si="4"/>
        <v>70.443121748178967</v>
      </c>
      <c r="W38" s="24"/>
      <c r="X38" s="24"/>
      <c r="Y38" s="24">
        <f t="shared" si="28"/>
        <v>99.846371681415917</v>
      </c>
    </row>
    <row r="39" spans="1:27" s="30" customFormat="1" ht="42" customHeight="1">
      <c r="A39" s="31" t="s">
        <v>75</v>
      </c>
      <c r="B39" s="38" t="s">
        <v>23</v>
      </c>
      <c r="C39" s="33"/>
      <c r="D39" s="32">
        <f>D40</f>
        <v>7047800</v>
      </c>
      <c r="E39" s="32">
        <f>E40</f>
        <v>4717500</v>
      </c>
      <c r="F39" s="32">
        <f>F40</f>
        <v>0</v>
      </c>
      <c r="G39" s="32">
        <f>G40</f>
        <v>2330300</v>
      </c>
      <c r="H39" s="32">
        <f t="shared" ref="H39:K39" si="35">H40</f>
        <v>3908000</v>
      </c>
      <c r="I39" s="32">
        <f t="shared" si="35"/>
        <v>2785700</v>
      </c>
      <c r="J39" s="32">
        <f t="shared" si="35"/>
        <v>0</v>
      </c>
      <c r="K39" s="32">
        <f t="shared" si="35"/>
        <v>1122300</v>
      </c>
      <c r="L39" s="43">
        <f t="shared" ref="L39:R39" si="36">L40</f>
        <v>715241.64</v>
      </c>
      <c r="M39" s="43">
        <f t="shared" si="36"/>
        <v>0</v>
      </c>
      <c r="N39" s="43">
        <f t="shared" si="36"/>
        <v>0</v>
      </c>
      <c r="O39" s="43">
        <f t="shared" si="36"/>
        <v>715241.64</v>
      </c>
      <c r="P39" s="32">
        <f t="shared" si="36"/>
        <v>715241.64</v>
      </c>
      <c r="Q39" s="32">
        <f t="shared" si="36"/>
        <v>0</v>
      </c>
      <c r="R39" s="32">
        <f t="shared" si="36"/>
        <v>0</v>
      </c>
      <c r="S39" s="32">
        <f t="shared" ref="S39" si="37">S40</f>
        <v>715241.64</v>
      </c>
      <c r="T39" s="23">
        <f t="shared" ref="T39:T43" si="38">P39/H39*100</f>
        <v>18.301986693961105</v>
      </c>
      <c r="U39" s="29">
        <f t="shared" si="4"/>
        <v>10.148438377933539</v>
      </c>
      <c r="V39" s="24">
        <f t="shared" si="4"/>
        <v>0</v>
      </c>
      <c r="W39" s="24"/>
      <c r="X39" s="24">
        <f t="shared" si="7"/>
        <v>30.693114191305842</v>
      </c>
      <c r="Y39" s="24"/>
    </row>
    <row r="40" spans="1:27" s="1" customFormat="1" ht="66" customHeight="1">
      <c r="A40" s="61" t="s">
        <v>78</v>
      </c>
      <c r="B40" s="62" t="s">
        <v>74</v>
      </c>
      <c r="C40" s="22" t="s">
        <v>11</v>
      </c>
      <c r="D40" s="23">
        <f>SUM(E40:G40)</f>
        <v>7047800</v>
      </c>
      <c r="E40" s="23">
        <v>4717500</v>
      </c>
      <c r="F40" s="23">
        <v>0</v>
      </c>
      <c r="G40" s="23">
        <v>2330300</v>
      </c>
      <c r="H40" s="23">
        <f t="shared" si="26"/>
        <v>3908000</v>
      </c>
      <c r="I40" s="23">
        <v>2785700</v>
      </c>
      <c r="J40" s="23">
        <v>0</v>
      </c>
      <c r="K40" s="23">
        <v>1122300</v>
      </c>
      <c r="L40" s="24">
        <f t="shared" si="23"/>
        <v>715241.64</v>
      </c>
      <c r="M40" s="23">
        <v>0</v>
      </c>
      <c r="N40" s="23">
        <v>0</v>
      </c>
      <c r="O40" s="23">
        <f t="shared" si="2"/>
        <v>715241.64</v>
      </c>
      <c r="P40" s="23">
        <f>Q40+S40</f>
        <v>715241.64</v>
      </c>
      <c r="Q40" s="23">
        <v>0</v>
      </c>
      <c r="R40" s="23">
        <v>0</v>
      </c>
      <c r="S40" s="23">
        <v>715241.64</v>
      </c>
      <c r="T40" s="23">
        <f t="shared" si="38"/>
        <v>18.301986693961105</v>
      </c>
      <c r="U40" s="24">
        <f t="shared" si="4"/>
        <v>10.148438377933539</v>
      </c>
      <c r="V40" s="24">
        <f t="shared" si="4"/>
        <v>0</v>
      </c>
      <c r="W40" s="24"/>
      <c r="X40" s="24">
        <f t="shared" si="7"/>
        <v>30.693114191305842</v>
      </c>
      <c r="Y40" s="24"/>
    </row>
    <row r="41" spans="1:27" s="1" customFormat="1" ht="93.75">
      <c r="A41" s="31" t="s">
        <v>82</v>
      </c>
      <c r="B41" s="38" t="s">
        <v>76</v>
      </c>
      <c r="C41" s="33"/>
      <c r="D41" s="39">
        <f>SUM(D42:D43)</f>
        <v>41611600</v>
      </c>
      <c r="E41" s="39">
        <f>SUM(E42:E43)</f>
        <v>0</v>
      </c>
      <c r="F41" s="39">
        <f>SUM(F42:F43)</f>
        <v>0</v>
      </c>
      <c r="G41" s="39">
        <f>SUM(G42:G43)</f>
        <v>41611600</v>
      </c>
      <c r="H41" s="39">
        <f t="shared" ref="H41:K41" si="39">SUM(H42:H43)</f>
        <v>32121190</v>
      </c>
      <c r="I41" s="39">
        <f t="shared" si="39"/>
        <v>0</v>
      </c>
      <c r="J41" s="39">
        <f t="shared" si="39"/>
        <v>0</v>
      </c>
      <c r="K41" s="39">
        <f t="shared" si="39"/>
        <v>32121190</v>
      </c>
      <c r="L41" s="51">
        <f t="shared" ref="L41:S41" si="40">SUM(L42:L43)</f>
        <v>20864588.719999999</v>
      </c>
      <c r="M41" s="51">
        <f t="shared" si="40"/>
        <v>0</v>
      </c>
      <c r="N41" s="51">
        <f t="shared" si="40"/>
        <v>0</v>
      </c>
      <c r="O41" s="51">
        <f t="shared" si="40"/>
        <v>20864588.719999999</v>
      </c>
      <c r="P41" s="39">
        <f t="shared" si="40"/>
        <v>20864588.719999999</v>
      </c>
      <c r="Q41" s="39">
        <f t="shared" si="40"/>
        <v>0</v>
      </c>
      <c r="R41" s="39">
        <f t="shared" si="40"/>
        <v>0</v>
      </c>
      <c r="S41" s="39">
        <f t="shared" si="40"/>
        <v>20864588.719999999</v>
      </c>
      <c r="T41" s="23">
        <f t="shared" si="38"/>
        <v>64.955839805436838</v>
      </c>
      <c r="U41" s="29">
        <f t="shared" ref="U41:U43" si="41">P41/D41*100</f>
        <v>50.141279643176418</v>
      </c>
      <c r="V41" s="24"/>
      <c r="W41" s="24"/>
      <c r="X41" s="29">
        <f t="shared" ref="X41:X43" si="42">S41/G41*100</f>
        <v>50.141279643176418</v>
      </c>
      <c r="Y41" s="24"/>
    </row>
    <row r="42" spans="1:27" s="1" customFormat="1" ht="50.25" customHeight="1">
      <c r="A42" s="64" t="s">
        <v>83</v>
      </c>
      <c r="B42" s="67" t="s">
        <v>77</v>
      </c>
      <c r="C42" s="22" t="s">
        <v>11</v>
      </c>
      <c r="D42" s="23">
        <f>SUM(E42:G42)</f>
        <v>21557100</v>
      </c>
      <c r="E42" s="23">
        <v>0</v>
      </c>
      <c r="F42" s="23">
        <v>0</v>
      </c>
      <c r="G42" s="23">
        <v>21557100</v>
      </c>
      <c r="H42" s="23">
        <f t="shared" si="26"/>
        <v>16700575</v>
      </c>
      <c r="I42" s="23">
        <v>0</v>
      </c>
      <c r="J42" s="23">
        <v>0</v>
      </c>
      <c r="K42" s="23">
        <v>16700575</v>
      </c>
      <c r="L42" s="45">
        <f t="shared" si="23"/>
        <v>8837393.3200000003</v>
      </c>
      <c r="M42" s="44">
        <v>0</v>
      </c>
      <c r="N42" s="44">
        <v>0</v>
      </c>
      <c r="O42" s="44">
        <f t="shared" si="2"/>
        <v>8837393.3200000003</v>
      </c>
      <c r="P42" s="23">
        <f>SUM(Q42:S42)</f>
        <v>8837393.3200000003</v>
      </c>
      <c r="Q42" s="23">
        <v>0</v>
      </c>
      <c r="R42" s="23">
        <v>0</v>
      </c>
      <c r="S42" s="23">
        <v>8837393.3200000003</v>
      </c>
      <c r="T42" s="23">
        <f t="shared" si="38"/>
        <v>52.916700892035152</v>
      </c>
      <c r="U42" s="24">
        <f t="shared" si="41"/>
        <v>40.995279142370727</v>
      </c>
      <c r="V42" s="56"/>
      <c r="W42" s="56"/>
      <c r="X42" s="56">
        <f t="shared" si="42"/>
        <v>40.995279142370727</v>
      </c>
      <c r="Y42" s="56"/>
    </row>
    <row r="43" spans="1:27" s="1" customFormat="1" ht="51.75" customHeight="1">
      <c r="A43" s="88"/>
      <c r="B43" s="75"/>
      <c r="C43" s="22" t="s">
        <v>93</v>
      </c>
      <c r="D43" s="23">
        <f>SUM(E43:G43)</f>
        <v>20054500</v>
      </c>
      <c r="E43" s="23">
        <v>0</v>
      </c>
      <c r="F43" s="23">
        <v>0</v>
      </c>
      <c r="G43" s="23">
        <v>20054500</v>
      </c>
      <c r="H43" s="23">
        <f t="shared" si="26"/>
        <v>15420615</v>
      </c>
      <c r="I43" s="23">
        <v>0</v>
      </c>
      <c r="J43" s="23">
        <v>0</v>
      </c>
      <c r="K43" s="23">
        <v>15420615</v>
      </c>
      <c r="L43" s="45">
        <f t="shared" si="23"/>
        <v>12027195.4</v>
      </c>
      <c r="M43" s="44">
        <v>0</v>
      </c>
      <c r="N43" s="44">
        <v>0</v>
      </c>
      <c r="O43" s="44">
        <f t="shared" si="2"/>
        <v>12027195.4</v>
      </c>
      <c r="P43" s="23">
        <f>SUM(Q43:S43)</f>
        <v>12027195.4</v>
      </c>
      <c r="Q43" s="23">
        <v>0</v>
      </c>
      <c r="R43" s="23">
        <v>0</v>
      </c>
      <c r="S43" s="23">
        <v>12027195.4</v>
      </c>
      <c r="T43" s="23">
        <f t="shared" si="38"/>
        <v>77.994265468659975</v>
      </c>
      <c r="U43" s="24">
        <f t="shared" si="41"/>
        <v>59.972551796354935</v>
      </c>
      <c r="V43" s="56"/>
      <c r="W43" s="56"/>
      <c r="X43" s="56">
        <f t="shared" si="42"/>
        <v>59.972551796354935</v>
      </c>
      <c r="Y43" s="56"/>
    </row>
    <row r="44" spans="1:27" s="1" customFormat="1">
      <c r="A44" s="3"/>
      <c r="L44" s="48"/>
      <c r="M44" s="48"/>
      <c r="N44" s="48"/>
      <c r="O44" s="48"/>
      <c r="P44" s="20"/>
      <c r="Q44" s="20"/>
      <c r="R44" s="20"/>
      <c r="S44" s="20"/>
      <c r="T44" s="20"/>
      <c r="U44" s="21"/>
      <c r="V44" s="21"/>
      <c r="W44" s="21"/>
      <c r="X44" s="21"/>
      <c r="Y44" s="21"/>
    </row>
    <row r="45" spans="1:27" s="1" customFormat="1">
      <c r="A45" s="3"/>
      <c r="L45" s="48"/>
      <c r="M45" s="48"/>
      <c r="N45" s="48"/>
      <c r="O45" s="48"/>
      <c r="P45" s="20"/>
      <c r="Q45" s="20"/>
      <c r="R45" s="20"/>
      <c r="S45" s="20"/>
      <c r="T45" s="20"/>
      <c r="U45" s="21"/>
      <c r="V45" s="21"/>
      <c r="W45" s="21"/>
      <c r="X45" s="21"/>
      <c r="Y45" s="21"/>
    </row>
    <row r="46" spans="1:27" s="1" customFormat="1">
      <c r="A46" s="3"/>
      <c r="L46" s="48"/>
      <c r="M46" s="48"/>
      <c r="N46" s="48"/>
      <c r="O46" s="48"/>
      <c r="P46" s="20"/>
      <c r="Q46" s="20"/>
      <c r="R46" s="20"/>
      <c r="S46" s="20"/>
      <c r="T46" s="20"/>
      <c r="U46" s="21"/>
      <c r="V46" s="21"/>
      <c r="W46" s="21"/>
      <c r="X46" s="21"/>
      <c r="Y46" s="21"/>
    </row>
    <row r="47" spans="1:27" s="1" customFormat="1">
      <c r="A47" s="3"/>
      <c r="L47" s="48"/>
      <c r="M47" s="48"/>
      <c r="N47" s="48"/>
      <c r="O47" s="48"/>
      <c r="P47" s="20"/>
      <c r="Q47" s="20"/>
      <c r="R47" s="20"/>
      <c r="S47" s="20"/>
      <c r="T47" s="20"/>
      <c r="U47" s="21"/>
      <c r="V47" s="21"/>
      <c r="W47" s="21"/>
      <c r="X47" s="21"/>
      <c r="Y47" s="21"/>
    </row>
    <row r="48" spans="1:27" s="1" customFormat="1">
      <c r="A48" s="3"/>
      <c r="L48" s="48"/>
      <c r="M48" s="48"/>
      <c r="N48" s="48"/>
      <c r="O48" s="48"/>
      <c r="P48" s="20"/>
      <c r="Q48" s="20"/>
      <c r="R48" s="20"/>
      <c r="S48" s="20"/>
      <c r="T48" s="20"/>
      <c r="U48" s="21"/>
      <c r="V48" s="21"/>
      <c r="W48" s="21"/>
      <c r="X48" s="21"/>
      <c r="Y48" s="21"/>
    </row>
    <row r="49" spans="1:25" s="1" customFormat="1">
      <c r="A49" s="3"/>
      <c r="L49" s="48"/>
      <c r="M49" s="48"/>
      <c r="N49" s="48"/>
      <c r="O49" s="48"/>
      <c r="P49" s="20"/>
      <c r="Q49" s="20"/>
      <c r="R49" s="20"/>
      <c r="S49" s="20"/>
      <c r="T49" s="20"/>
      <c r="U49" s="21"/>
      <c r="V49" s="21"/>
      <c r="W49" s="21"/>
      <c r="X49" s="21"/>
      <c r="Y49" s="21"/>
    </row>
    <row r="50" spans="1:25" s="1" customFormat="1">
      <c r="A50" s="3"/>
      <c r="L50" s="48"/>
      <c r="M50" s="48"/>
      <c r="N50" s="48"/>
      <c r="O50" s="48"/>
      <c r="P50" s="20"/>
      <c r="Q50" s="20"/>
      <c r="R50" s="20"/>
      <c r="S50" s="20"/>
      <c r="T50" s="20"/>
      <c r="U50" s="21"/>
      <c r="V50" s="21"/>
      <c r="W50" s="21"/>
      <c r="X50" s="21"/>
      <c r="Y50" s="21"/>
    </row>
    <row r="51" spans="1:25" s="1" customFormat="1">
      <c r="A51" s="3"/>
      <c r="L51" s="48"/>
      <c r="M51" s="48"/>
      <c r="N51" s="48"/>
      <c r="O51" s="48"/>
      <c r="P51" s="20"/>
      <c r="Q51" s="20"/>
      <c r="R51" s="20"/>
      <c r="S51" s="20"/>
      <c r="T51" s="20"/>
      <c r="U51" s="21"/>
      <c r="V51" s="21"/>
      <c r="W51" s="21"/>
      <c r="X51" s="21"/>
      <c r="Y51" s="21"/>
    </row>
    <row r="52" spans="1:25" s="1" customFormat="1">
      <c r="A52" s="3"/>
      <c r="L52" s="48"/>
      <c r="M52" s="48"/>
      <c r="N52" s="48"/>
      <c r="O52" s="48"/>
      <c r="P52" s="20"/>
      <c r="Q52" s="20"/>
      <c r="R52" s="20"/>
      <c r="S52" s="20"/>
      <c r="T52" s="20"/>
      <c r="U52" s="21"/>
      <c r="V52" s="21"/>
      <c r="W52" s="21"/>
      <c r="X52" s="21"/>
      <c r="Y52" s="21"/>
    </row>
    <row r="53" spans="1:25" s="1" customFormat="1">
      <c r="A53" s="3"/>
      <c r="L53" s="48"/>
      <c r="M53" s="48"/>
      <c r="N53" s="48"/>
      <c r="O53" s="48"/>
      <c r="P53" s="20"/>
      <c r="Q53" s="20"/>
      <c r="R53" s="20"/>
      <c r="S53" s="20"/>
      <c r="T53" s="20"/>
      <c r="U53" s="21"/>
      <c r="V53" s="21"/>
      <c r="W53" s="21"/>
      <c r="X53" s="21"/>
      <c r="Y53" s="21"/>
    </row>
    <row r="54" spans="1:25" s="1" customFormat="1">
      <c r="A54" s="3"/>
      <c r="L54" s="48"/>
      <c r="M54" s="48"/>
      <c r="N54" s="48"/>
      <c r="O54" s="48"/>
      <c r="P54" s="20"/>
      <c r="Q54" s="20"/>
      <c r="R54" s="20"/>
      <c r="S54" s="20"/>
      <c r="T54" s="20"/>
      <c r="U54" s="21"/>
      <c r="V54" s="21"/>
      <c r="W54" s="21"/>
      <c r="X54" s="21"/>
      <c r="Y54" s="21"/>
    </row>
    <row r="55" spans="1:25" s="1" customFormat="1">
      <c r="A55" s="3"/>
      <c r="L55" s="48"/>
      <c r="M55" s="48"/>
      <c r="N55" s="48"/>
      <c r="O55" s="48"/>
      <c r="P55" s="20"/>
      <c r="Q55" s="20"/>
      <c r="R55" s="20"/>
      <c r="S55" s="20"/>
      <c r="T55" s="20"/>
      <c r="U55" s="21"/>
      <c r="V55" s="21"/>
      <c r="W55" s="21"/>
      <c r="X55" s="21"/>
      <c r="Y55" s="21"/>
    </row>
    <row r="56" spans="1:25" s="1" customFormat="1">
      <c r="A56" s="3"/>
      <c r="L56" s="48"/>
      <c r="M56" s="48"/>
      <c r="N56" s="48"/>
      <c r="O56" s="48"/>
      <c r="P56" s="20"/>
      <c r="Q56" s="20"/>
      <c r="R56" s="20"/>
      <c r="S56" s="20"/>
      <c r="T56" s="20"/>
      <c r="U56" s="21"/>
      <c r="V56" s="21"/>
      <c r="W56" s="21"/>
      <c r="X56" s="21"/>
      <c r="Y56" s="21"/>
    </row>
    <row r="57" spans="1:25" s="1" customFormat="1">
      <c r="A57" s="3"/>
      <c r="L57" s="48"/>
      <c r="M57" s="48"/>
      <c r="N57" s="48"/>
      <c r="O57" s="48"/>
      <c r="P57" s="20"/>
      <c r="Q57" s="20"/>
      <c r="R57" s="20"/>
      <c r="S57" s="20"/>
      <c r="T57" s="20"/>
      <c r="U57" s="21"/>
      <c r="V57" s="21"/>
      <c r="W57" s="21"/>
      <c r="X57" s="21"/>
      <c r="Y57" s="21"/>
    </row>
    <row r="58" spans="1:25" s="1" customFormat="1">
      <c r="A58" s="3"/>
      <c r="L58" s="48"/>
      <c r="M58" s="48"/>
      <c r="N58" s="48"/>
      <c r="O58" s="48"/>
      <c r="P58" s="20"/>
      <c r="Q58" s="20"/>
      <c r="R58" s="20"/>
      <c r="S58" s="20"/>
      <c r="T58" s="20"/>
      <c r="U58" s="21"/>
      <c r="V58" s="21"/>
      <c r="W58" s="21"/>
      <c r="X58" s="21"/>
      <c r="Y58" s="21"/>
    </row>
    <row r="59" spans="1:25" s="1" customFormat="1">
      <c r="A59" s="3"/>
      <c r="L59" s="48"/>
      <c r="M59" s="48"/>
      <c r="N59" s="48"/>
      <c r="O59" s="48"/>
      <c r="P59" s="20"/>
      <c r="Q59" s="20"/>
      <c r="R59" s="20"/>
      <c r="S59" s="20"/>
      <c r="T59" s="20"/>
      <c r="U59" s="21"/>
      <c r="V59" s="21"/>
      <c r="W59" s="21"/>
      <c r="X59" s="21"/>
      <c r="Y59" s="21"/>
    </row>
    <row r="60" spans="1:25" s="1" customFormat="1">
      <c r="A60" s="3"/>
      <c r="L60" s="48"/>
      <c r="M60" s="48"/>
      <c r="N60" s="48"/>
      <c r="O60" s="48"/>
      <c r="P60" s="20"/>
      <c r="Q60" s="20"/>
      <c r="R60" s="20"/>
      <c r="S60" s="20"/>
      <c r="T60" s="20"/>
      <c r="U60" s="21"/>
      <c r="V60" s="21"/>
      <c r="W60" s="21"/>
      <c r="X60" s="21"/>
      <c r="Y60" s="21"/>
    </row>
    <row r="61" spans="1:25" s="1" customFormat="1">
      <c r="A61" s="3"/>
      <c r="L61" s="48"/>
      <c r="M61" s="48"/>
      <c r="N61" s="48"/>
      <c r="O61" s="48"/>
      <c r="P61" s="20"/>
      <c r="Q61" s="20"/>
      <c r="R61" s="20"/>
      <c r="S61" s="20"/>
      <c r="T61" s="20"/>
      <c r="U61" s="21"/>
      <c r="V61" s="21"/>
      <c r="W61" s="21"/>
      <c r="X61" s="21"/>
      <c r="Y61" s="21"/>
    </row>
    <row r="62" spans="1:25" s="1" customFormat="1">
      <c r="A62" s="3"/>
      <c r="L62" s="48"/>
      <c r="M62" s="48"/>
      <c r="N62" s="48"/>
      <c r="O62" s="48"/>
      <c r="P62" s="20"/>
      <c r="Q62" s="20"/>
      <c r="R62" s="20"/>
      <c r="S62" s="20"/>
      <c r="T62" s="20"/>
      <c r="U62" s="21"/>
      <c r="V62" s="21"/>
      <c r="W62" s="21"/>
      <c r="X62" s="21"/>
      <c r="Y62" s="21"/>
    </row>
    <row r="63" spans="1:25" s="1" customFormat="1">
      <c r="A63" s="3"/>
      <c r="L63" s="48"/>
      <c r="M63" s="48"/>
      <c r="N63" s="48"/>
      <c r="O63" s="48"/>
      <c r="P63" s="20"/>
      <c r="Q63" s="20"/>
      <c r="R63" s="20"/>
      <c r="S63" s="20"/>
      <c r="T63" s="20"/>
      <c r="U63" s="21"/>
      <c r="V63" s="21"/>
      <c r="W63" s="21"/>
      <c r="X63" s="21"/>
      <c r="Y63" s="21"/>
    </row>
    <row r="64" spans="1:25" s="1" customFormat="1">
      <c r="A64" s="3"/>
      <c r="L64" s="48"/>
      <c r="M64" s="48"/>
      <c r="N64" s="48"/>
      <c r="O64" s="48"/>
      <c r="P64" s="20"/>
      <c r="Q64" s="20"/>
      <c r="R64" s="20"/>
      <c r="S64" s="20"/>
      <c r="T64" s="20"/>
      <c r="U64" s="21"/>
      <c r="V64" s="21"/>
      <c r="W64" s="21"/>
      <c r="X64" s="21"/>
      <c r="Y64" s="21"/>
    </row>
    <row r="65" spans="1:28" s="1" customFormat="1">
      <c r="A65" s="3"/>
      <c r="L65" s="48"/>
      <c r="M65" s="48"/>
      <c r="N65" s="48"/>
      <c r="O65" s="48"/>
      <c r="P65" s="20"/>
      <c r="Q65" s="20"/>
      <c r="R65" s="20"/>
      <c r="S65" s="20"/>
      <c r="T65" s="20"/>
      <c r="U65" s="21"/>
      <c r="V65" s="21"/>
      <c r="W65" s="21"/>
      <c r="X65" s="21"/>
      <c r="Y65" s="21"/>
    </row>
    <row r="66" spans="1:28" s="1" customFormat="1">
      <c r="A66" s="3"/>
      <c r="L66" s="48"/>
      <c r="M66" s="48"/>
      <c r="N66" s="48"/>
      <c r="O66" s="48"/>
      <c r="P66" s="20"/>
      <c r="Q66" s="20"/>
      <c r="R66" s="20"/>
      <c r="S66" s="20"/>
      <c r="T66" s="20"/>
      <c r="U66" s="21"/>
      <c r="V66" s="21"/>
      <c r="W66" s="21"/>
      <c r="X66" s="21"/>
      <c r="Y66" s="21"/>
    </row>
    <row r="67" spans="1:28" s="1" customFormat="1">
      <c r="A67" s="3"/>
      <c r="L67" s="48"/>
      <c r="M67" s="48"/>
      <c r="N67" s="48"/>
      <c r="O67" s="48"/>
      <c r="P67" s="20"/>
      <c r="Q67" s="20"/>
      <c r="R67" s="20"/>
      <c r="S67" s="20"/>
      <c r="T67" s="20"/>
      <c r="U67" s="21"/>
      <c r="V67" s="21"/>
      <c r="W67" s="21"/>
      <c r="X67" s="21"/>
      <c r="Y67" s="21"/>
    </row>
    <row r="68" spans="1:28" s="1" customFormat="1">
      <c r="A68" s="3"/>
      <c r="L68" s="48"/>
      <c r="M68" s="48"/>
      <c r="N68" s="48"/>
      <c r="O68" s="48"/>
      <c r="P68" s="20"/>
      <c r="Q68" s="20"/>
      <c r="R68" s="20"/>
      <c r="S68" s="20"/>
      <c r="T68" s="20"/>
      <c r="U68" s="21"/>
      <c r="V68" s="21"/>
      <c r="W68" s="21"/>
      <c r="X68" s="21"/>
      <c r="Y68" s="21"/>
    </row>
    <row r="69" spans="1:28" s="1" customFormat="1">
      <c r="A69" s="3"/>
      <c r="L69" s="48"/>
      <c r="M69" s="48"/>
      <c r="N69" s="48"/>
      <c r="O69" s="48"/>
      <c r="P69" s="20"/>
      <c r="Q69" s="20"/>
      <c r="R69" s="20"/>
      <c r="S69" s="20"/>
      <c r="T69" s="20"/>
      <c r="U69" s="21"/>
      <c r="V69" s="21"/>
      <c r="W69" s="21"/>
      <c r="X69" s="21"/>
      <c r="Y69" s="21"/>
    </row>
    <row r="70" spans="1:28" s="1" customFormat="1">
      <c r="A70" s="3"/>
      <c r="L70" s="48"/>
      <c r="M70" s="48"/>
      <c r="N70" s="48"/>
      <c r="O70" s="48"/>
      <c r="P70" s="20"/>
      <c r="Q70" s="20"/>
      <c r="R70" s="20"/>
      <c r="S70" s="20"/>
      <c r="T70" s="20"/>
      <c r="U70" s="21"/>
      <c r="V70" s="21"/>
      <c r="W70" s="21"/>
      <c r="X70" s="21"/>
      <c r="Y70" s="21"/>
    </row>
    <row r="71" spans="1:28" s="1" customFormat="1">
      <c r="A71" s="3"/>
      <c r="L71" s="48"/>
      <c r="M71" s="48"/>
      <c r="N71" s="48"/>
      <c r="O71" s="48"/>
      <c r="P71" s="20"/>
      <c r="Q71" s="20"/>
      <c r="R71" s="20"/>
      <c r="S71" s="20"/>
      <c r="T71" s="20"/>
      <c r="U71" s="21"/>
      <c r="V71" s="21"/>
      <c r="W71" s="21"/>
      <c r="X71" s="21"/>
      <c r="Y71" s="21"/>
    </row>
    <row r="72" spans="1:28" s="1" customFormat="1">
      <c r="A72" s="3"/>
      <c r="L72" s="48"/>
      <c r="M72" s="48"/>
      <c r="N72" s="48"/>
      <c r="O72" s="48"/>
      <c r="P72" s="20"/>
      <c r="Q72" s="20"/>
      <c r="R72" s="20"/>
      <c r="S72" s="20"/>
      <c r="T72" s="20"/>
      <c r="U72" s="21"/>
      <c r="V72" s="21"/>
      <c r="W72" s="21"/>
      <c r="X72" s="21"/>
      <c r="Y72" s="21"/>
    </row>
    <row r="73" spans="1:28" s="1" customFormat="1">
      <c r="A73" s="3"/>
      <c r="L73" s="48"/>
      <c r="M73" s="48"/>
      <c r="N73" s="48"/>
      <c r="O73" s="48"/>
      <c r="P73" s="20"/>
      <c r="Q73" s="20"/>
      <c r="R73" s="20"/>
      <c r="S73" s="20"/>
      <c r="T73" s="20"/>
      <c r="U73" s="21"/>
      <c r="V73" s="21"/>
      <c r="W73" s="21"/>
      <c r="X73" s="21"/>
      <c r="Y73" s="21"/>
    </row>
    <row r="74" spans="1:28" s="1" customFormat="1">
      <c r="A74" s="3"/>
      <c r="L74" s="48"/>
      <c r="M74" s="48"/>
      <c r="N74" s="48"/>
      <c r="O74" s="48"/>
      <c r="P74" s="20"/>
      <c r="Q74" s="20"/>
      <c r="R74" s="20"/>
      <c r="S74" s="20"/>
      <c r="T74" s="20"/>
      <c r="U74" s="21"/>
      <c r="V74" s="21"/>
      <c r="W74" s="21"/>
      <c r="X74" s="21"/>
      <c r="Y74" s="21"/>
    </row>
    <row r="75" spans="1:28" s="1" customFormat="1">
      <c r="A75" s="3"/>
      <c r="L75" s="48"/>
      <c r="M75" s="48"/>
      <c r="N75" s="48"/>
      <c r="O75" s="48"/>
      <c r="P75" s="20"/>
      <c r="Q75" s="20"/>
      <c r="R75" s="20"/>
      <c r="S75" s="20"/>
      <c r="T75" s="20"/>
      <c r="U75" s="21"/>
      <c r="V75" s="21"/>
      <c r="W75" s="21"/>
      <c r="X75" s="21"/>
      <c r="Y75" s="21"/>
    </row>
    <row r="76" spans="1:28" s="1" customFormat="1">
      <c r="A76" s="3"/>
      <c r="L76" s="48"/>
      <c r="M76" s="48"/>
      <c r="N76" s="48"/>
      <c r="O76" s="48"/>
      <c r="P76" s="20"/>
      <c r="Q76" s="20"/>
      <c r="R76" s="20"/>
      <c r="S76" s="20"/>
      <c r="T76" s="20"/>
      <c r="U76" s="21"/>
      <c r="V76" s="21"/>
      <c r="W76" s="21"/>
      <c r="X76" s="21"/>
      <c r="Y76" s="21"/>
    </row>
    <row r="77" spans="1:28" s="1" customFormat="1">
      <c r="A77" s="3"/>
      <c r="L77" s="48"/>
      <c r="M77" s="48"/>
      <c r="N77" s="48"/>
      <c r="O77" s="48"/>
      <c r="P77" s="20"/>
      <c r="Q77" s="20"/>
      <c r="R77" s="20"/>
      <c r="S77" s="20"/>
      <c r="T77" s="20"/>
      <c r="U77" s="21"/>
      <c r="V77" s="21"/>
      <c r="W77" s="21"/>
      <c r="X77" s="21"/>
      <c r="Y77" s="21"/>
    </row>
    <row r="78" spans="1:28" s="1" customFormat="1">
      <c r="A78" s="3"/>
      <c r="L78" s="48"/>
      <c r="M78" s="48"/>
      <c r="N78" s="48"/>
      <c r="O78" s="48"/>
      <c r="P78" s="20"/>
      <c r="Q78" s="20"/>
      <c r="R78" s="20"/>
      <c r="S78" s="20"/>
      <c r="T78" s="20"/>
      <c r="U78" s="21"/>
      <c r="V78" s="21"/>
      <c r="W78" s="21"/>
      <c r="X78" s="21"/>
      <c r="Y78" s="21"/>
    </row>
    <row r="79" spans="1:28" s="1" customFormat="1">
      <c r="A79" s="3"/>
      <c r="L79" s="48"/>
      <c r="M79" s="48"/>
      <c r="N79" s="48"/>
      <c r="O79" s="48"/>
      <c r="P79" s="20"/>
      <c r="Q79" s="20"/>
      <c r="R79" s="20"/>
      <c r="S79" s="20"/>
      <c r="T79" s="20"/>
      <c r="U79" s="21"/>
      <c r="V79" s="21"/>
      <c r="W79" s="21"/>
      <c r="X79" s="21"/>
      <c r="Y79" s="21"/>
    </row>
    <row r="80" spans="1:28" s="1" customFormat="1">
      <c r="A80" s="3"/>
      <c r="L80" s="48"/>
      <c r="M80" s="48"/>
      <c r="N80" s="48"/>
      <c r="O80" s="48"/>
      <c r="P80" s="20"/>
      <c r="Q80" s="20"/>
      <c r="R80" s="20"/>
      <c r="S80" s="20"/>
      <c r="T80" s="20"/>
      <c r="U80" s="21"/>
      <c r="V80" s="21"/>
      <c r="W80" s="21"/>
      <c r="X80" s="21"/>
      <c r="Y80" s="21"/>
      <c r="AB80" s="1" t="s">
        <v>89</v>
      </c>
    </row>
    <row r="81" spans="1:25" s="1" customFormat="1">
      <c r="A81" s="3"/>
      <c r="L81" s="48"/>
      <c r="M81" s="48"/>
      <c r="N81" s="48"/>
      <c r="O81" s="48"/>
      <c r="P81" s="20"/>
      <c r="Q81" s="20"/>
      <c r="R81" s="20"/>
      <c r="S81" s="20"/>
      <c r="T81" s="20"/>
      <c r="U81" s="21"/>
      <c r="V81" s="21"/>
      <c r="W81" s="21"/>
      <c r="X81" s="21"/>
      <c r="Y81" s="21"/>
    </row>
    <row r="82" spans="1:25" s="1" customFormat="1">
      <c r="A82" s="3"/>
      <c r="L82" s="48"/>
      <c r="M82" s="48"/>
      <c r="N82" s="48"/>
      <c r="O82" s="48"/>
      <c r="P82" s="20"/>
      <c r="Q82" s="20"/>
      <c r="R82" s="20"/>
      <c r="S82" s="20"/>
      <c r="T82" s="20"/>
      <c r="U82" s="21"/>
      <c r="V82" s="21"/>
      <c r="W82" s="21"/>
      <c r="X82" s="21"/>
      <c r="Y82" s="21"/>
    </row>
    <row r="83" spans="1:25" s="1" customFormat="1">
      <c r="A83" s="3"/>
      <c r="L83" s="48"/>
      <c r="M83" s="48"/>
      <c r="N83" s="48"/>
      <c r="O83" s="48"/>
      <c r="P83" s="20"/>
      <c r="Q83" s="20"/>
      <c r="R83" s="20"/>
      <c r="S83" s="20"/>
      <c r="T83" s="20"/>
      <c r="U83" s="21"/>
      <c r="V83" s="21"/>
      <c r="W83" s="21"/>
      <c r="X83" s="21"/>
      <c r="Y83" s="21"/>
    </row>
  </sheetData>
  <mergeCells count="23">
    <mergeCell ref="Y2:Y3"/>
    <mergeCell ref="B19:C19"/>
    <mergeCell ref="B16:C16"/>
    <mergeCell ref="A17:A18"/>
    <mergeCell ref="A5:A11"/>
    <mergeCell ref="B5:B11"/>
    <mergeCell ref="B12:C12"/>
    <mergeCell ref="A42:A43"/>
    <mergeCell ref="A1:X1"/>
    <mergeCell ref="A2:A3"/>
    <mergeCell ref="C2:C3"/>
    <mergeCell ref="D2:G2"/>
    <mergeCell ref="P2:S2"/>
    <mergeCell ref="U2:X2"/>
    <mergeCell ref="L2:O2"/>
    <mergeCell ref="H2:K2"/>
    <mergeCell ref="T2:T3"/>
    <mergeCell ref="A13:A15"/>
    <mergeCell ref="B13:B15"/>
    <mergeCell ref="A35:A38"/>
    <mergeCell ref="B35:B38"/>
    <mergeCell ref="B17:B18"/>
    <mergeCell ref="B42:B43"/>
  </mergeCells>
  <pageMargins left="0.19685039370078741" right="0.19685039370078741" top="0.39370078740157483" bottom="0.19685039370078741" header="0.31496062992125984" footer="0.31496062992125984"/>
  <pageSetup paperSize="8" scale="29" fitToHeight="10" orientation="landscape" verticalDpi="4294967295" r:id="rId1"/>
  <headerFooter>
    <oddFooter>&amp;C&amp;P</oddFooter>
  </headerFooter>
  <rowBreaks count="1" manualBreakCount="1">
    <brk id="43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94" t="s">
        <v>48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>
      <c r="A2" s="96" t="s">
        <v>0</v>
      </c>
      <c r="B2" s="7" t="s">
        <v>1</v>
      </c>
      <c r="C2" s="97" t="s">
        <v>18</v>
      </c>
      <c r="D2" s="98" t="s">
        <v>45</v>
      </c>
      <c r="E2" s="98"/>
      <c r="F2" s="98"/>
      <c r="G2" s="99" t="s">
        <v>53</v>
      </c>
      <c r="H2" s="99"/>
      <c r="I2" s="99"/>
      <c r="J2" s="100" t="s">
        <v>51</v>
      </c>
      <c r="K2" s="101"/>
      <c r="L2" s="102"/>
      <c r="M2" s="103" t="s">
        <v>46</v>
      </c>
      <c r="N2" s="103" t="s">
        <v>47</v>
      </c>
    </row>
    <row r="3" spans="1:14" ht="25.5">
      <c r="A3" s="96"/>
      <c r="B3" s="8" t="s">
        <v>2</v>
      </c>
      <c r="C3" s="97"/>
      <c r="D3" s="9" t="s">
        <v>24</v>
      </c>
      <c r="E3" s="9" t="s">
        <v>25</v>
      </c>
      <c r="F3" s="9" t="s">
        <v>26</v>
      </c>
      <c r="G3" s="9" t="s">
        <v>24</v>
      </c>
      <c r="H3" s="9" t="s">
        <v>25</v>
      </c>
      <c r="I3" s="9" t="s">
        <v>26</v>
      </c>
      <c r="J3" s="9" t="s">
        <v>24</v>
      </c>
      <c r="K3" s="9" t="s">
        <v>25</v>
      </c>
      <c r="L3" s="9" t="s">
        <v>26</v>
      </c>
      <c r="M3" s="104"/>
      <c r="N3" s="104"/>
    </row>
    <row r="4" spans="1:14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93" t="s">
        <v>49</v>
      </c>
      <c r="C5" s="93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7</v>
      </c>
      <c r="B6" s="16" t="s">
        <v>20</v>
      </c>
      <c r="C6" s="16" t="s">
        <v>52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8</v>
      </c>
      <c r="B7" s="16" t="s">
        <v>50</v>
      </c>
      <c r="C7" s="16" t="s">
        <v>52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2017-08-07T05:18:56Z</cp:lastPrinted>
  <dcterms:created xsi:type="dcterms:W3CDTF">2012-05-22T08:33:39Z</dcterms:created>
  <dcterms:modified xsi:type="dcterms:W3CDTF">2017-08-07T11:47:48Z</dcterms:modified>
</cp:coreProperties>
</file>