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90"/>
  </bookViews>
  <sheets>
    <sheet name="муниципальные" sheetId="33" r:id="rId1"/>
    <sheet name="ведомственная" sheetId="36" state="hidden" r:id="rId2"/>
    <sheet name="АИП" sheetId="38" state="hidden" r:id="rId3"/>
  </sheets>
  <definedNames>
    <definedName name="_xlnm._FilterDatabase" localSheetId="0" hidden="1">муниципальные!$A$4:$S$4</definedName>
    <definedName name="_xlnm.Print_Titles" localSheetId="0">муниципальные!$2:$3</definedName>
    <definedName name="_xlnm.Print_Area" localSheetId="0">муниципальные!$A$1:$S$42</definedName>
  </definedNames>
  <calcPr calcId="145621"/>
</workbook>
</file>

<file path=xl/calcChain.xml><?xml version="1.0" encoding="utf-8"?>
<calcChain xmlns="http://schemas.openxmlformats.org/spreadsheetml/2006/main">
  <c r="H9" i="38" l="1"/>
  <c r="Q37" i="33"/>
  <c r="Q36" i="33"/>
  <c r="Q35" i="33"/>
  <c r="S32" i="33"/>
  <c r="L8" i="38" l="1"/>
  <c r="L9" i="38"/>
  <c r="E8" i="38"/>
  <c r="F8" i="38"/>
  <c r="G8" i="38"/>
  <c r="D9" i="38"/>
  <c r="D8" i="38" s="1"/>
  <c r="I17" i="38" l="1"/>
  <c r="I4" i="38" s="1"/>
  <c r="J17" i="38"/>
  <c r="J4" i="38" s="1"/>
  <c r="Z4" i="38" s="1"/>
  <c r="K17" i="38"/>
  <c r="K4" i="38" s="1"/>
  <c r="H21" i="38"/>
  <c r="H20" i="38"/>
  <c r="H19" i="38"/>
  <c r="H18" i="38"/>
  <c r="H17" i="38" l="1"/>
  <c r="H16" i="38" s="1"/>
  <c r="H15" i="38" s="1"/>
  <c r="H14" i="38" s="1"/>
  <c r="H13" i="38" s="1"/>
  <c r="H12" i="38" s="1"/>
  <c r="H11" i="38" s="1"/>
  <c r="H10" i="38" s="1"/>
  <c r="H8" i="38" s="1"/>
  <c r="H4" i="38" s="1"/>
  <c r="O6" i="33"/>
  <c r="S5" i="33" l="1"/>
  <c r="S6" i="33"/>
  <c r="S7" i="33"/>
  <c r="S8" i="33"/>
  <c r="S9" i="33"/>
  <c r="S10" i="33"/>
  <c r="S11" i="33"/>
  <c r="S13" i="33"/>
  <c r="S14" i="33"/>
  <c r="S15" i="33"/>
  <c r="S17" i="33"/>
  <c r="S18" i="33"/>
  <c r="S21" i="33"/>
  <c r="S22" i="33"/>
  <c r="S23" i="33"/>
  <c r="S24" i="33"/>
  <c r="S26" i="33"/>
  <c r="R5" i="33"/>
  <c r="R6" i="33"/>
  <c r="R7" i="33"/>
  <c r="R8" i="33"/>
  <c r="R9" i="33"/>
  <c r="R10" i="33"/>
  <c r="R11" i="33"/>
  <c r="R13" i="33"/>
  <c r="R14" i="33"/>
  <c r="R15" i="33"/>
  <c r="R17" i="33"/>
  <c r="R18" i="33"/>
  <c r="R26" i="33"/>
  <c r="Q5" i="33"/>
  <c r="Q6" i="33"/>
  <c r="Q7" i="33"/>
  <c r="Q8" i="33"/>
  <c r="Q9" i="33"/>
  <c r="Q10" i="33"/>
  <c r="Q11" i="33"/>
  <c r="Q13" i="33"/>
  <c r="Q14" i="33"/>
  <c r="Q15" i="33"/>
  <c r="Q17" i="33"/>
  <c r="Q18" i="33"/>
  <c r="Q26" i="33"/>
  <c r="Q27" i="33"/>
  <c r="Q28" i="33"/>
  <c r="Q29" i="33"/>
  <c r="Q30" i="33"/>
  <c r="Q31" i="33"/>
  <c r="Q32" i="33"/>
  <c r="E20" i="33" l="1"/>
  <c r="F20" i="33"/>
  <c r="G20" i="33"/>
  <c r="I20" i="33"/>
  <c r="J20" i="33"/>
  <c r="K20" i="33"/>
  <c r="M20" i="33"/>
  <c r="N20" i="33"/>
  <c r="O20" i="33"/>
  <c r="L24" i="33"/>
  <c r="H24" i="33"/>
  <c r="D24" i="33"/>
  <c r="P24" i="33" l="1"/>
  <c r="S20" i="33"/>
  <c r="E17" i="38" l="1"/>
  <c r="F17" i="38"/>
  <c r="G17" i="38"/>
  <c r="M17" i="38"/>
  <c r="N17" i="38"/>
  <c r="Q17" i="38"/>
  <c r="R17" i="38"/>
  <c r="S17" i="38"/>
  <c r="L19" i="38" l="1"/>
  <c r="L20" i="38"/>
  <c r="L21" i="38"/>
  <c r="D21" i="38"/>
  <c r="D19" i="38"/>
  <c r="D20" i="38"/>
  <c r="U6" i="38"/>
  <c r="V6" i="38"/>
  <c r="U7" i="38"/>
  <c r="V7" i="38"/>
  <c r="U11" i="38"/>
  <c r="U12" i="38"/>
  <c r="U14" i="38"/>
  <c r="V14" i="38"/>
  <c r="U16" i="38"/>
  <c r="V16" i="38"/>
  <c r="U17" i="38"/>
  <c r="U18" i="38"/>
  <c r="U19" i="38"/>
  <c r="U20" i="38"/>
  <c r="U21" i="38"/>
  <c r="P6" i="38"/>
  <c r="P7" i="38"/>
  <c r="P11" i="38"/>
  <c r="P12" i="38"/>
  <c r="P14" i="38"/>
  <c r="P16" i="38"/>
  <c r="P18" i="38"/>
  <c r="P19" i="38"/>
  <c r="T19" i="38" s="1"/>
  <c r="P20" i="38"/>
  <c r="T20" i="38" s="1"/>
  <c r="P21" i="38"/>
  <c r="T21" i="38" l="1"/>
  <c r="P17" i="38"/>
  <c r="H6" i="33" l="1"/>
  <c r="H7" i="33"/>
  <c r="H8" i="33"/>
  <c r="H9" i="33"/>
  <c r="H10" i="33"/>
  <c r="H11" i="33"/>
  <c r="H5" i="33"/>
  <c r="E25" i="33"/>
  <c r="F25" i="33"/>
  <c r="G25" i="33"/>
  <c r="I25" i="33"/>
  <c r="J25" i="33"/>
  <c r="K25" i="33"/>
  <c r="M25" i="33"/>
  <c r="Q25" i="33" s="1"/>
  <c r="N25" i="33"/>
  <c r="R25" i="33" s="1"/>
  <c r="O25" i="33"/>
  <c r="S25" i="33" s="1"/>
  <c r="I40" i="33"/>
  <c r="J40" i="33"/>
  <c r="K40" i="33"/>
  <c r="I38" i="33"/>
  <c r="J38" i="33"/>
  <c r="K38" i="33"/>
  <c r="L33" i="33"/>
  <c r="L34" i="33"/>
  <c r="L35" i="33"/>
  <c r="L36" i="33"/>
  <c r="L37" i="33"/>
  <c r="L32" i="33"/>
  <c r="H33" i="33"/>
  <c r="H34" i="33"/>
  <c r="H35" i="33"/>
  <c r="H36" i="33"/>
  <c r="H37" i="33"/>
  <c r="D33" i="33"/>
  <c r="D34" i="33"/>
  <c r="D35" i="33"/>
  <c r="D36" i="33"/>
  <c r="D37" i="33"/>
  <c r="H30" i="33"/>
  <c r="H23" i="33"/>
  <c r="H26" i="33"/>
  <c r="H27" i="33"/>
  <c r="H28" i="33"/>
  <c r="H29" i="33"/>
  <c r="H31" i="33"/>
  <c r="H32" i="33"/>
  <c r="H39" i="33"/>
  <c r="H38" i="33" s="1"/>
  <c r="H41" i="33"/>
  <c r="H42" i="33"/>
  <c r="H22" i="33"/>
  <c r="H21" i="33"/>
  <c r="I16" i="33"/>
  <c r="J16" i="33"/>
  <c r="K16" i="33"/>
  <c r="H17" i="33"/>
  <c r="H18" i="33"/>
  <c r="L13" i="33"/>
  <c r="L14" i="33"/>
  <c r="L15" i="33"/>
  <c r="J12" i="33"/>
  <c r="R12" i="33" s="1"/>
  <c r="K12" i="33"/>
  <c r="I12" i="33"/>
  <c r="H13" i="33"/>
  <c r="H14" i="33"/>
  <c r="H15" i="33"/>
  <c r="G12" i="33"/>
  <c r="P37" i="33" l="1"/>
  <c r="P35" i="33"/>
  <c r="P36" i="33"/>
  <c r="P32" i="33"/>
  <c r="P15" i="33"/>
  <c r="P13" i="33"/>
  <c r="P14" i="33"/>
  <c r="H20" i="33"/>
  <c r="K19" i="33"/>
  <c r="H16" i="33"/>
  <c r="I19" i="33"/>
  <c r="J19" i="33"/>
  <c r="H25" i="33"/>
  <c r="H40" i="33"/>
  <c r="H12" i="33"/>
  <c r="H19" i="33" l="1"/>
  <c r="O14" i="38" l="1"/>
  <c r="O16" i="38"/>
  <c r="O18" i="38"/>
  <c r="O17" i="38" s="1"/>
  <c r="D5" i="33" l="1"/>
  <c r="L11" i="33" l="1"/>
  <c r="P11" i="33" s="1"/>
  <c r="D31" i="33" l="1"/>
  <c r="O6" i="38" l="1"/>
  <c r="O7" i="38"/>
  <c r="W18" i="38" l="1"/>
  <c r="L18" i="38"/>
  <c r="L17" i="38" s="1"/>
  <c r="D18" i="38"/>
  <c r="AA16" i="38"/>
  <c r="W16" i="38"/>
  <c r="L16" i="38"/>
  <c r="D16" i="38"/>
  <c r="T16" i="38" s="1"/>
  <c r="S15" i="38"/>
  <c r="O15" i="38" s="1"/>
  <c r="R15" i="38"/>
  <c r="Q15" i="38"/>
  <c r="N15" i="38"/>
  <c r="M15" i="38"/>
  <c r="G15" i="38"/>
  <c r="F15" i="38"/>
  <c r="E15" i="38"/>
  <c r="L14" i="38"/>
  <c r="D14" i="38"/>
  <c r="T14" i="38" s="1"/>
  <c r="S13" i="38"/>
  <c r="O13" i="38" s="1"/>
  <c r="R13" i="38"/>
  <c r="Q13" i="38"/>
  <c r="N13" i="38"/>
  <c r="M13" i="38"/>
  <c r="G13" i="38"/>
  <c r="F13" i="38"/>
  <c r="E13" i="38"/>
  <c r="L12" i="38"/>
  <c r="W12" i="38"/>
  <c r="D12" i="38"/>
  <c r="T12" i="38" s="1"/>
  <c r="L11" i="38"/>
  <c r="D11" i="38"/>
  <c r="T11" i="38" s="1"/>
  <c r="S10" i="38"/>
  <c r="S4" i="38" s="1"/>
  <c r="R10" i="38"/>
  <c r="R4" i="38" s="1"/>
  <c r="Q10" i="38"/>
  <c r="Q4" i="38" s="1"/>
  <c r="N10" i="38"/>
  <c r="N4" i="38" s="1"/>
  <c r="M10" i="38"/>
  <c r="M4" i="38" s="1"/>
  <c r="G10" i="38"/>
  <c r="G4" i="38" s="1"/>
  <c r="F10" i="38"/>
  <c r="F4" i="38" s="1"/>
  <c r="E10" i="38"/>
  <c r="E4" i="38" s="1"/>
  <c r="W7" i="38"/>
  <c r="L7" i="38"/>
  <c r="D7" i="38"/>
  <c r="T7" i="38" s="1"/>
  <c r="W6" i="38"/>
  <c r="L6" i="38"/>
  <c r="D6" i="38"/>
  <c r="T6" i="38" s="1"/>
  <c r="S5" i="38"/>
  <c r="R5" i="38"/>
  <c r="Q5" i="38"/>
  <c r="O5" i="38"/>
  <c r="N5" i="38"/>
  <c r="M5" i="38"/>
  <c r="G5" i="38"/>
  <c r="F5" i="38"/>
  <c r="E5" i="38"/>
  <c r="O10" i="38" l="1"/>
  <c r="O4" i="38" s="1"/>
  <c r="T18" i="38"/>
  <c r="D17" i="38"/>
  <c r="V13" i="38"/>
  <c r="U5" i="38"/>
  <c r="V15" i="38"/>
  <c r="V5" i="38"/>
  <c r="U10" i="38"/>
  <c r="U13" i="38"/>
  <c r="U15" i="38"/>
  <c r="P5" i="38"/>
  <c r="P10" i="38"/>
  <c r="P4" i="38" s="1"/>
  <c r="P13" i="38"/>
  <c r="P15" i="38"/>
  <c r="D5" i="38"/>
  <c r="L5" i="38"/>
  <c r="D13" i="38"/>
  <c r="W17" i="38"/>
  <c r="D15" i="38"/>
  <c r="D10" i="38"/>
  <c r="AA15" i="38"/>
  <c r="W10" i="38"/>
  <c r="L13" i="38"/>
  <c r="L15" i="38"/>
  <c r="W5" i="38"/>
  <c r="X16" i="38"/>
  <c r="W15" i="38"/>
  <c r="D4" i="38" l="1"/>
  <c r="L10" i="38"/>
  <c r="L4" i="38" s="1"/>
  <c r="T17" i="38"/>
  <c r="T15" i="38"/>
  <c r="T13" i="38"/>
  <c r="T10" i="38"/>
  <c r="T5" i="38"/>
  <c r="W4" i="38"/>
  <c r="AA4" i="38" s="1"/>
  <c r="X15" i="38"/>
  <c r="U4" i="38"/>
  <c r="Y4" i="38" s="1"/>
  <c r="T4" i="38" l="1"/>
  <c r="X4" i="38" s="1"/>
  <c r="D18" i="33" l="1"/>
  <c r="D21" i="33"/>
  <c r="D22" i="33"/>
  <c r="D23" i="33"/>
  <c r="D26" i="33"/>
  <c r="D27" i="33"/>
  <c r="D28" i="33"/>
  <c r="D29" i="33"/>
  <c r="D30" i="33"/>
  <c r="D32" i="33"/>
  <c r="D39" i="33"/>
  <c r="D38" i="33" s="1"/>
  <c r="D41" i="33"/>
  <c r="D42" i="33"/>
  <c r="D20" i="33" l="1"/>
  <c r="D25" i="33"/>
  <c r="D40" i="33"/>
  <c r="D19" i="33" l="1"/>
  <c r="S42" i="33" l="1"/>
  <c r="S41" i="33"/>
  <c r="L42" i="33" l="1"/>
  <c r="L41" i="33"/>
  <c r="M40" i="33"/>
  <c r="N40" i="33"/>
  <c r="O40" i="33"/>
  <c r="M38" i="33"/>
  <c r="N38" i="33"/>
  <c r="L27" i="33"/>
  <c r="P27" i="33" s="1"/>
  <c r="L28" i="33"/>
  <c r="P28" i="33" s="1"/>
  <c r="L29" i="33"/>
  <c r="P29" i="33" s="1"/>
  <c r="L30" i="33"/>
  <c r="P30" i="33" s="1"/>
  <c r="L31" i="33"/>
  <c r="P31" i="33" s="1"/>
  <c r="L26" i="33"/>
  <c r="P26" i="33" s="1"/>
  <c r="M16" i="33"/>
  <c r="N16" i="33"/>
  <c r="R16" i="33" s="1"/>
  <c r="O16" i="33"/>
  <c r="S16" i="33" s="1"/>
  <c r="Q16" i="33" l="1"/>
  <c r="L25" i="33"/>
  <c r="P25" i="33" s="1"/>
  <c r="L40" i="33"/>
  <c r="M19" i="33"/>
  <c r="Q19" i="33" s="1"/>
  <c r="N19" i="33"/>
  <c r="R19" i="33" s="1"/>
  <c r="E40" i="33" l="1"/>
  <c r="F40" i="33"/>
  <c r="G40" i="33"/>
  <c r="P42" i="33"/>
  <c r="E38" i="33"/>
  <c r="F38" i="33"/>
  <c r="G38" i="33"/>
  <c r="E16" i="33"/>
  <c r="F16" i="33"/>
  <c r="G16" i="33"/>
  <c r="D6" i="33"/>
  <c r="D7" i="33"/>
  <c r="D8" i="33"/>
  <c r="D9" i="33"/>
  <c r="D10" i="33"/>
  <c r="D11" i="33"/>
  <c r="F15" i="33" l="1"/>
  <c r="F14" i="33" s="1"/>
  <c r="F13" i="33" s="1"/>
  <c r="F12" i="33" s="1"/>
  <c r="E15" i="33"/>
  <c r="S40" i="33"/>
  <c r="G19" i="33"/>
  <c r="E19" i="33"/>
  <c r="P40" i="33"/>
  <c r="P41" i="33"/>
  <c r="F19" i="33"/>
  <c r="E14" i="33" l="1"/>
  <c r="D15" i="33"/>
  <c r="E13" i="33" l="1"/>
  <c r="D14" i="33"/>
  <c r="E12" i="33" l="1"/>
  <c r="D13" i="33"/>
  <c r="D12" i="33" l="1"/>
  <c r="L18" i="33" l="1"/>
  <c r="P18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O38" i="33" l="1"/>
  <c r="L21" i="33"/>
  <c r="P21" i="33" s="1"/>
  <c r="L22" i="33"/>
  <c r="P22" i="33" s="1"/>
  <c r="L23" i="33"/>
  <c r="P23" i="33" s="1"/>
  <c r="L39" i="33"/>
  <c r="L20" i="33" l="1"/>
  <c r="P20" i="33" s="1"/>
  <c r="L38" i="33"/>
  <c r="O19" i="33"/>
  <c r="S19" i="33" s="1"/>
  <c r="L19" i="33" l="1"/>
  <c r="P19" i="33" s="1"/>
  <c r="L7" i="33" l="1"/>
  <c r="P7" i="33" s="1"/>
  <c r="L8" i="33"/>
  <c r="P8" i="33" s="1"/>
  <c r="L9" i="33"/>
  <c r="P9" i="33" s="1"/>
  <c r="L10" i="33"/>
  <c r="P10" i="33" s="1"/>
  <c r="L6" i="33"/>
  <c r="P6" i="33" l="1"/>
  <c r="L17" i="33" l="1"/>
  <c r="P17" i="33" s="1"/>
  <c r="D17" i="33"/>
  <c r="M12" i="33"/>
  <c r="O12" i="33"/>
  <c r="S12" i="33" s="1"/>
  <c r="L5" i="33"/>
  <c r="Q12" i="33" l="1"/>
  <c r="P5" i="33"/>
  <c r="L12" i="33"/>
  <c r="P12" i="33" s="1"/>
  <c r="L16" i="33"/>
  <c r="P16" i="33" s="1"/>
  <c r="D16" i="33"/>
</calcChain>
</file>

<file path=xl/sharedStrings.xml><?xml version="1.0" encoding="utf-8"?>
<sst xmlns="http://schemas.openxmlformats.org/spreadsheetml/2006/main" count="253" uniqueCount="138">
  <si>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</si>
  <si>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</si>
  <si>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</si>
  <si>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</si>
  <si>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</si>
  <si>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</si>
  <si>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</si>
  <si>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</si>
  <si>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</si>
  <si>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</si>
  <si>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</si>
  <si>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2.1</t>
  </si>
  <si>
    <t>2.2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</si>
  <si>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</si>
  <si>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</si>
  <si>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</si>
  <si>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</si>
  <si>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</si>
  <si>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</si>
  <si>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</si>
  <si>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</si>
  <si>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</si>
  <si>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</si>
  <si>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</si>
  <si>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</si>
  <si>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</si>
  <si>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</si>
  <si>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</si>
  <si>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</si>
  <si>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</si>
  <si>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</si>
  <si>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</si>
  <si>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</si>
  <si>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</si>
  <si>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</si>
  <si>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</si>
  <si>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</si>
  <si>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</si>
  <si>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</si>
  <si>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</si>
  <si>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</si>
  <si>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</si>
  <si>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</si>
  <si>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</si>
  <si>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</si>
  <si>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</si>
  <si>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</si>
  <si>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</si>
  <si>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</si>
  <si>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</si>
  <si>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</si>
  <si>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</si>
  <si>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</si>
  <si>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</si>
  <si>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14.1.5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</si>
  <si>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</si>
  <si>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</si>
  <si>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</si>
  <si>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</si>
  <si>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</si>
  <si>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</si>
  <si>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</si>
  <si>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</si>
  <si>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</si>
  <si>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</si>
  <si>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</si>
  <si>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</si>
  <si>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</si>
  <si>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</si>
  <si>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</si>
  <si>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</si>
  <si>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</si>
  <si>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</si>
  <si>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</si>
  <si>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</si>
  <si>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</si>
  <si>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</si>
  <si>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</si>
  <si>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</si>
  <si>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</si>
  <si>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</si>
  <si>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</si>
  <si>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</si>
  <si>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</si>
  <si>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</si>
  <si>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</si>
  <si>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</si>
  <si>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</si>
  <si>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</si>
  <si>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</si>
  <si>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</si>
  <si>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</si>
  <si>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16</t>
  </si>
  <si>
    <t>17</t>
  </si>
  <si>
    <t>18</t>
  </si>
  <si>
    <t>19</t>
  </si>
  <si>
    <t>20</t>
  </si>
  <si>
    <t>21</t>
  </si>
  <si>
    <t>22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</si>
  <si>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</si>
  <si>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</si>
  <si>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</si>
  <si>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</si>
  <si>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</si>
  <si>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</si>
  <si>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</si>
  <si>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Развитие транспортной системы в городе Нефтеюганске на 2014-2020 годы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</si>
  <si>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</si>
  <si>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</si>
  <si>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</si>
  <si>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</si>
  <si>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</si>
  <si>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</si>
  <si>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</si>
  <si>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</si>
  <si>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</si>
  <si>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</si>
  <si>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ПЛАН  на 2017 год</t>
  </si>
  <si>
    <t>Повышение качества оказания муниципальных услуг, выполнение других обязательств муниципального образования</t>
  </si>
  <si>
    <t>ПЛАН  на 1 полугодие  2017 год (рублей)</t>
  </si>
  <si>
    <t>Кассовый расход по 01.05.2017  (рублей)</t>
  </si>
  <si>
    <t>% исполнения  к плану 1 полугодия 2017  года</t>
  </si>
  <si>
    <t>14.1.6</t>
  </si>
  <si>
    <t>11.2.2</t>
  </si>
  <si>
    <t>ДМИ</t>
  </si>
  <si>
    <t>ДГиЗО</t>
  </si>
  <si>
    <t>Профинансировано на 01.05.2017</t>
  </si>
  <si>
    <t>Кассовый расход на 01.05.2017</t>
  </si>
  <si>
    <t>24</t>
  </si>
  <si>
    <t>25</t>
  </si>
  <si>
    <t>26</t>
  </si>
  <si>
    <t>27</t>
  </si>
  <si>
    <t>ПЛАН  на 1 полугодие 2017 год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</si>
  <si>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</si>
  <si>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</si>
  <si>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Всего по программе "Развитие физической культуры и спорта в Ханты-Мансийском автономном округе – Югре на 2016-2020 годы"</t>
  </si>
  <si>
    <t xml:space="preserve">Крытый каток в 15 микрорайоне г.Нефтеюганск </t>
  </si>
  <si>
    <t>Отчет об исполнении сетевого плана-графика на 01.05.2017 год по реализации программ муниципального образования город Нефтеюганск и программ Ханты-Мансийского автономного округа - 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</si>
</sst>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0" applyFont="1" applyFill="1"/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5" fontId="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Alignment="1"/>
    <xf numFmtId="0" fontId="13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2"/>
  <sheetViews>
    <sheetView tabSelected="1" view="pageBreakPreview" zoomScale="70" zoomScaleNormal="49" zoomScaleSheetLayoutView="70" workbookViewId="0">
      <selection sqref="A1:S1"/>
    </sheetView>
  </sheetViews>
  <sheetFormatPr defaultRowHeight="18.75" x14ac:dyDescent="0.3"/>
  <cols>
    <col min="1" max="1" width="9.42578125" style="4" customWidth="1"/>
    <col min="2" max="2" width="54.85546875" style="1" customWidth="1"/>
    <col min="3" max="3" width="13.140625" style="1" customWidth="1"/>
    <col min="4" max="4" width="25.42578125" style="1" customWidth="1"/>
    <col min="5" max="5" width="25.28515625" style="1" hidden="1" customWidth="1"/>
    <col min="6" max="6" width="23.28515625" style="1" hidden="1" customWidth="1"/>
    <col min="7" max="7" width="25.42578125" style="1" hidden="1" customWidth="1"/>
    <col min="8" max="8" width="25.42578125" style="1" customWidth="1"/>
    <col min="9" max="9" width="22.140625" style="56" customWidth="1"/>
    <col min="10" max="10" width="22.140625" style="1" customWidth="1"/>
    <col min="11" max="11" width="26.85546875" style="1" customWidth="1"/>
    <col min="12" max="13" width="24.42578125" style="2" customWidth="1"/>
    <col min="14" max="14" width="22" style="2" customWidth="1"/>
    <col min="15" max="15" width="23.140625" style="2" customWidth="1"/>
    <col min="16" max="16" width="13.42578125" style="3" customWidth="1"/>
    <col min="17" max="18" width="14.140625" style="3" customWidth="1"/>
    <col min="19" max="19" width="13.7109375" style="3" customWidth="1"/>
    <col min="20" max="16384" width="9.140625" style="1"/>
  </cols>
  <sheetData>
    <row r="1" spans="1:19" s="37" customFormat="1" ht="62.25" customHeight="1" x14ac:dyDescent="0.3">
      <c r="A1" s="70" t="s">
        <v>137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35" customFormat="1" ht="18.75" customHeight="1" x14ac:dyDescent="0.3">
      <c r="A2" s="72" t="s">
        <v>0</v>
      </c>
      <c r="B2" s="38" t="s">
        <v>1</v>
      </c>
      <c r="C2" s="73" t="s">
        <v>27</v>
      </c>
      <c r="D2" s="74" t="s">
        <v>112</v>
      </c>
      <c r="E2" s="74"/>
      <c r="F2" s="74"/>
      <c r="G2" s="74"/>
      <c r="H2" s="74" t="s">
        <v>119</v>
      </c>
      <c r="I2" s="74"/>
      <c r="J2" s="74"/>
      <c r="K2" s="74"/>
      <c r="L2" s="75" t="s">
        <v>120</v>
      </c>
      <c r="M2" s="75"/>
      <c r="N2" s="75"/>
      <c r="O2" s="75"/>
      <c r="P2" s="76" t="s">
        <v>121</v>
      </c>
      <c r="Q2" s="77"/>
      <c r="R2" s="77"/>
      <c r="S2" s="78"/>
    </row>
    <row r="3" spans="1:19" s="35" customFormat="1" ht="56.25" x14ac:dyDescent="0.3">
      <c r="A3" s="72"/>
      <c r="B3" s="60" t="s">
        <v>2</v>
      </c>
      <c r="C3" s="73"/>
      <c r="D3" s="61" t="s">
        <v>34</v>
      </c>
      <c r="E3" s="61" t="s">
        <v>35</v>
      </c>
      <c r="F3" s="61" t="s">
        <v>66</v>
      </c>
      <c r="G3" s="61" t="s">
        <v>36</v>
      </c>
      <c r="H3" s="61" t="s">
        <v>34</v>
      </c>
      <c r="I3" s="61" t="s">
        <v>35</v>
      </c>
      <c r="J3" s="61" t="s">
        <v>66</v>
      </c>
      <c r="K3" s="61" t="s">
        <v>36</v>
      </c>
      <c r="L3" s="61" t="s">
        <v>34</v>
      </c>
      <c r="M3" s="61" t="s">
        <v>35</v>
      </c>
      <c r="N3" s="61" t="s">
        <v>66</v>
      </c>
      <c r="O3" s="61" t="s">
        <v>36</v>
      </c>
      <c r="P3" s="39" t="s">
        <v>34</v>
      </c>
      <c r="Q3" s="39" t="s">
        <v>35</v>
      </c>
      <c r="R3" s="39" t="s">
        <v>66</v>
      </c>
      <c r="S3" s="39" t="s">
        <v>36</v>
      </c>
    </row>
    <row r="4" spans="1:19" s="35" customFormat="1" x14ac:dyDescent="0.3">
      <c r="A4" s="59" t="s">
        <v>8</v>
      </c>
      <c r="B4" s="59" t="s">
        <v>20</v>
      </c>
      <c r="C4" s="59" t="s">
        <v>38</v>
      </c>
      <c r="D4" s="59" t="s">
        <v>40</v>
      </c>
      <c r="E4" s="59" t="s">
        <v>47</v>
      </c>
      <c r="F4" s="59" t="s">
        <v>48</v>
      </c>
      <c r="G4" s="59" t="s">
        <v>55</v>
      </c>
      <c r="H4" s="59" t="s">
        <v>25</v>
      </c>
      <c r="I4" s="59" t="s">
        <v>41</v>
      </c>
      <c r="J4" s="59" t="s">
        <v>56</v>
      </c>
      <c r="K4" s="59" t="s">
        <v>26</v>
      </c>
      <c r="L4" s="59" t="s">
        <v>47</v>
      </c>
      <c r="M4" s="59" t="s">
        <v>48</v>
      </c>
      <c r="N4" s="59" t="s">
        <v>55</v>
      </c>
      <c r="O4" s="59" t="s">
        <v>92</v>
      </c>
      <c r="P4" s="59" t="s">
        <v>93</v>
      </c>
      <c r="Q4" s="59" t="s">
        <v>94</v>
      </c>
      <c r="R4" s="59" t="s">
        <v>95</v>
      </c>
      <c r="S4" s="59" t="s">
        <v>96</v>
      </c>
    </row>
    <row r="5" spans="1:19" s="35" customFormat="1" hidden="1" x14ac:dyDescent="0.3">
      <c r="A5" s="65" t="s">
        <v>123</v>
      </c>
      <c r="B5" s="68" t="s">
        <v>67</v>
      </c>
      <c r="C5" s="41" t="s">
        <v>125</v>
      </c>
      <c r="D5" s="43">
        <f>SUM(E5:G5)</f>
        <v>66500</v>
      </c>
      <c r="E5" s="43">
        <v>0</v>
      </c>
      <c r="F5" s="43">
        <v>0</v>
      </c>
      <c r="G5" s="43">
        <v>66500</v>
      </c>
      <c r="H5" s="43">
        <f>I5+J5+K5</f>
        <v>23500</v>
      </c>
      <c r="I5" s="53">
        <v>0</v>
      </c>
      <c r="J5" s="43">
        <v>0</v>
      </c>
      <c r="K5" s="43">
        <v>23500</v>
      </c>
      <c r="L5" s="42">
        <f>M5+O5</f>
        <v>12000</v>
      </c>
      <c r="M5" s="42">
        <v>0</v>
      </c>
      <c r="N5" s="42">
        <v>0</v>
      </c>
      <c r="O5" s="42">
        <v>12000</v>
      </c>
      <c r="P5" s="34">
        <f t="shared" ref="P5:P19" si="0">L5/H5*100</f>
        <v>51.063829787234042</v>
      </c>
      <c r="Q5" s="34" t="e">
        <f t="shared" ref="Q5:Q19" si="1">M5/I5*100</f>
        <v>#DIV/0!</v>
      </c>
      <c r="R5" s="34" t="e">
        <f t="shared" ref="R5:R19" si="2">N5/J5*100</f>
        <v>#DIV/0!</v>
      </c>
      <c r="S5" s="34">
        <f t="shared" ref="S5:S19" si="3">O5/K5*100</f>
        <v>51.063829787234042</v>
      </c>
    </row>
    <row r="6" spans="1:19" s="35" customFormat="1" hidden="1" x14ac:dyDescent="0.3">
      <c r="A6" s="66"/>
      <c r="B6" s="68"/>
      <c r="C6" s="41" t="s">
        <v>19</v>
      </c>
      <c r="D6" s="43">
        <f t="shared" ref="D6:D11" si="4">SUM(E6:G6)</f>
        <v>151240</v>
      </c>
      <c r="E6" s="43">
        <v>0</v>
      </c>
      <c r="F6" s="43">
        <v>0</v>
      </c>
      <c r="G6" s="43">
        <v>151240</v>
      </c>
      <c r="H6" s="43">
        <f t="shared" ref="H6:H11" si="5">I6+J6+K6</f>
        <v>151240</v>
      </c>
      <c r="I6" s="53">
        <v>0</v>
      </c>
      <c r="J6" s="43">
        <v>0</v>
      </c>
      <c r="K6" s="43">
        <v>151240</v>
      </c>
      <c r="L6" s="42">
        <f>M6+O6</f>
        <v>24413.62</v>
      </c>
      <c r="M6" s="43">
        <v>0</v>
      </c>
      <c r="N6" s="43">
        <v>0</v>
      </c>
      <c r="O6" s="43">
        <f>8113.62+16300</f>
        <v>24413.62</v>
      </c>
      <c r="P6" s="34">
        <f t="shared" si="0"/>
        <v>16.142303623380059</v>
      </c>
      <c r="Q6" s="34" t="e">
        <f t="shared" si="1"/>
        <v>#DIV/0!</v>
      </c>
      <c r="R6" s="34" t="e">
        <f t="shared" si="2"/>
        <v>#DIV/0!</v>
      </c>
      <c r="S6" s="34">
        <f t="shared" si="3"/>
        <v>16.142303623380059</v>
      </c>
    </row>
    <row r="7" spans="1:19" s="35" customFormat="1" hidden="1" x14ac:dyDescent="0.3">
      <c r="A7" s="66"/>
      <c r="B7" s="68"/>
      <c r="C7" s="41" t="s">
        <v>4</v>
      </c>
      <c r="D7" s="43">
        <f t="shared" si="4"/>
        <v>287100</v>
      </c>
      <c r="E7" s="43">
        <v>0</v>
      </c>
      <c r="F7" s="43">
        <v>0</v>
      </c>
      <c r="G7" s="43">
        <v>287100</v>
      </c>
      <c r="H7" s="43">
        <f t="shared" si="5"/>
        <v>127615</v>
      </c>
      <c r="I7" s="53">
        <v>0</v>
      </c>
      <c r="J7" s="43">
        <v>0</v>
      </c>
      <c r="K7" s="43">
        <v>127615</v>
      </c>
      <c r="L7" s="42">
        <f t="shared" ref="L7:L10" si="6">M7+O7</f>
        <v>50359.08</v>
      </c>
      <c r="M7" s="42">
        <v>0</v>
      </c>
      <c r="N7" s="42">
        <v>0</v>
      </c>
      <c r="O7" s="42">
        <v>50359.08</v>
      </c>
      <c r="P7" s="34">
        <f t="shared" si="0"/>
        <v>39.461724718881008</v>
      </c>
      <c r="Q7" s="34" t="e">
        <f t="shared" si="1"/>
        <v>#DIV/0!</v>
      </c>
      <c r="R7" s="34" t="e">
        <f t="shared" si="2"/>
        <v>#DIV/0!</v>
      </c>
      <c r="S7" s="34">
        <f t="shared" si="3"/>
        <v>39.461724718881008</v>
      </c>
    </row>
    <row r="8" spans="1:19" s="35" customFormat="1" hidden="1" x14ac:dyDescent="0.3">
      <c r="A8" s="66"/>
      <c r="B8" s="68"/>
      <c r="C8" s="41" t="s">
        <v>124</v>
      </c>
      <c r="D8" s="43">
        <f t="shared" si="4"/>
        <v>120000</v>
      </c>
      <c r="E8" s="43">
        <v>0</v>
      </c>
      <c r="F8" s="43">
        <v>0</v>
      </c>
      <c r="G8" s="43">
        <v>120000</v>
      </c>
      <c r="H8" s="43">
        <f t="shared" si="5"/>
        <v>45125</v>
      </c>
      <c r="I8" s="53">
        <v>0</v>
      </c>
      <c r="J8" s="43">
        <v>0</v>
      </c>
      <c r="K8" s="43">
        <v>45125</v>
      </c>
      <c r="L8" s="42">
        <f t="shared" si="6"/>
        <v>1820.25</v>
      </c>
      <c r="M8" s="42">
        <v>0</v>
      </c>
      <c r="N8" s="42">
        <v>0</v>
      </c>
      <c r="O8" s="42">
        <v>1820.25</v>
      </c>
      <c r="P8" s="34">
        <f t="shared" si="0"/>
        <v>4.0337950138504155</v>
      </c>
      <c r="Q8" s="34" t="e">
        <f t="shared" si="1"/>
        <v>#DIV/0!</v>
      </c>
      <c r="R8" s="34" t="e">
        <f t="shared" si="2"/>
        <v>#DIV/0!</v>
      </c>
      <c r="S8" s="34">
        <f t="shared" si="3"/>
        <v>4.0337950138504155</v>
      </c>
    </row>
    <row r="9" spans="1:19" s="35" customFormat="1" hidden="1" x14ac:dyDescent="0.3">
      <c r="A9" s="66"/>
      <c r="B9" s="68"/>
      <c r="C9" s="44" t="s">
        <v>6</v>
      </c>
      <c r="D9" s="43">
        <f t="shared" si="4"/>
        <v>9276000</v>
      </c>
      <c r="E9" s="43">
        <v>0</v>
      </c>
      <c r="F9" s="43">
        <v>0</v>
      </c>
      <c r="G9" s="43">
        <v>9276000</v>
      </c>
      <c r="H9" s="43">
        <f t="shared" si="5"/>
        <v>5255475</v>
      </c>
      <c r="I9" s="53">
        <v>0</v>
      </c>
      <c r="J9" s="43">
        <v>0</v>
      </c>
      <c r="K9" s="43">
        <v>5255475</v>
      </c>
      <c r="L9" s="42">
        <f t="shared" si="6"/>
        <v>1099701.18</v>
      </c>
      <c r="M9" s="42">
        <v>0</v>
      </c>
      <c r="N9" s="42">
        <v>0</v>
      </c>
      <c r="O9" s="42">
        <v>1099701.18</v>
      </c>
      <c r="P9" s="34">
        <f t="shared" si="0"/>
        <v>20.924867495326303</v>
      </c>
      <c r="Q9" s="34" t="e">
        <f t="shared" si="1"/>
        <v>#DIV/0!</v>
      </c>
      <c r="R9" s="34" t="e">
        <f t="shared" si="2"/>
        <v>#DIV/0!</v>
      </c>
      <c r="S9" s="34">
        <f t="shared" si="3"/>
        <v>20.924867495326303</v>
      </c>
    </row>
    <row r="10" spans="1:19" s="35" customFormat="1" hidden="1" x14ac:dyDescent="0.3">
      <c r="A10" s="66"/>
      <c r="B10" s="68"/>
      <c r="C10" s="41" t="s">
        <v>15</v>
      </c>
      <c r="D10" s="43">
        <f t="shared" si="4"/>
        <v>1150168</v>
      </c>
      <c r="E10" s="43">
        <v>0</v>
      </c>
      <c r="F10" s="43">
        <v>0</v>
      </c>
      <c r="G10" s="43">
        <v>1150168</v>
      </c>
      <c r="H10" s="43">
        <f t="shared" si="5"/>
        <v>530980</v>
      </c>
      <c r="I10" s="53">
        <v>0</v>
      </c>
      <c r="J10" s="43">
        <v>0</v>
      </c>
      <c r="K10" s="43">
        <v>530980</v>
      </c>
      <c r="L10" s="42">
        <f t="shared" si="6"/>
        <v>272410.37</v>
      </c>
      <c r="M10" s="42">
        <v>0</v>
      </c>
      <c r="N10" s="42">
        <v>0</v>
      </c>
      <c r="O10" s="42">
        <v>272410.37</v>
      </c>
      <c r="P10" s="34">
        <f t="shared" si="0"/>
        <v>51.303320275716601</v>
      </c>
      <c r="Q10" s="34" t="e">
        <f t="shared" si="1"/>
        <v>#DIV/0!</v>
      </c>
      <c r="R10" s="34" t="e">
        <f t="shared" si="2"/>
        <v>#DIV/0!</v>
      </c>
      <c r="S10" s="34">
        <f t="shared" si="3"/>
        <v>51.303320275716601</v>
      </c>
    </row>
    <row r="11" spans="1:19" s="35" customFormat="1" hidden="1" x14ac:dyDescent="0.3">
      <c r="A11" s="67"/>
      <c r="B11" s="68"/>
      <c r="C11" s="41" t="s">
        <v>7</v>
      </c>
      <c r="D11" s="43">
        <f t="shared" si="4"/>
        <v>998800</v>
      </c>
      <c r="E11" s="43">
        <v>0</v>
      </c>
      <c r="F11" s="43">
        <v>0</v>
      </c>
      <c r="G11" s="43">
        <v>998800</v>
      </c>
      <c r="H11" s="43">
        <f t="shared" si="5"/>
        <v>461881</v>
      </c>
      <c r="I11" s="53">
        <v>0</v>
      </c>
      <c r="J11" s="43">
        <v>0</v>
      </c>
      <c r="K11" s="43">
        <v>461881</v>
      </c>
      <c r="L11" s="42">
        <f>M11+O11</f>
        <v>183239.49</v>
      </c>
      <c r="M11" s="42">
        <v>0</v>
      </c>
      <c r="N11" s="42">
        <v>0</v>
      </c>
      <c r="O11" s="42">
        <v>183239.49</v>
      </c>
      <c r="P11" s="34">
        <f t="shared" si="0"/>
        <v>39.672445933043363</v>
      </c>
      <c r="Q11" s="34" t="e">
        <f t="shared" si="1"/>
        <v>#DIV/0!</v>
      </c>
      <c r="R11" s="34" t="e">
        <f t="shared" si="2"/>
        <v>#DIV/0!</v>
      </c>
      <c r="S11" s="34">
        <f t="shared" si="3"/>
        <v>39.672445933043363</v>
      </c>
    </row>
    <row r="12" spans="1:19" s="36" customFormat="1" ht="43.5" hidden="1" customHeight="1" x14ac:dyDescent="0.3">
      <c r="A12" s="32" t="s">
        <v>45</v>
      </c>
      <c r="B12" s="63" t="s">
        <v>22</v>
      </c>
      <c r="C12" s="63"/>
      <c r="D12" s="45">
        <f>E12+F12+G12</f>
        <v>1550182</v>
      </c>
      <c r="E12" s="45">
        <f t="shared" ref="E12:G14" si="7">E13+E14+E15</f>
        <v>0</v>
      </c>
      <c r="F12" s="45">
        <f t="shared" si="7"/>
        <v>0</v>
      </c>
      <c r="G12" s="45">
        <f t="shared" si="7"/>
        <v>1550182</v>
      </c>
      <c r="H12" s="45">
        <f>I12+J12+K12</f>
        <v>200621</v>
      </c>
      <c r="I12" s="54">
        <f>I13+I14+I15</f>
        <v>0</v>
      </c>
      <c r="J12" s="45">
        <f t="shared" ref="J12:K12" si="8">J13+J14+J15</f>
        <v>0</v>
      </c>
      <c r="K12" s="45">
        <f t="shared" si="8"/>
        <v>200621</v>
      </c>
      <c r="L12" s="33">
        <f>M12+N12+O12</f>
        <v>0</v>
      </c>
      <c r="M12" s="33">
        <f t="shared" ref="M12:O12" si="9">SUM(M15:M15)</f>
        <v>0</v>
      </c>
      <c r="N12" s="33">
        <v>0</v>
      </c>
      <c r="O12" s="33">
        <f t="shared" si="9"/>
        <v>0</v>
      </c>
      <c r="P12" s="34">
        <f t="shared" si="0"/>
        <v>0</v>
      </c>
      <c r="Q12" s="34" t="e">
        <f t="shared" si="1"/>
        <v>#DIV/0!</v>
      </c>
      <c r="R12" s="34" t="e">
        <f t="shared" si="2"/>
        <v>#DIV/0!</v>
      </c>
      <c r="S12" s="34">
        <f t="shared" si="3"/>
        <v>0</v>
      </c>
    </row>
    <row r="13" spans="1:19" s="36" customFormat="1" ht="43.5" hidden="1" customHeight="1" x14ac:dyDescent="0.3">
      <c r="A13" s="65" t="s">
        <v>46</v>
      </c>
      <c r="B13" s="81" t="s">
        <v>68</v>
      </c>
      <c r="C13" s="44" t="s">
        <v>3</v>
      </c>
      <c r="D13" s="46">
        <f t="shared" ref="D13:D15" si="10">E13+F13+G13</f>
        <v>967000</v>
      </c>
      <c r="E13" s="46">
        <f t="shared" si="7"/>
        <v>0</v>
      </c>
      <c r="F13" s="46">
        <f t="shared" si="7"/>
        <v>0</v>
      </c>
      <c r="G13" s="46">
        <v>967000</v>
      </c>
      <c r="H13" s="46">
        <f t="shared" ref="H13:H17" si="11">I13+J13+K13</f>
        <v>0</v>
      </c>
      <c r="I13" s="55">
        <v>0</v>
      </c>
      <c r="J13" s="46">
        <v>0</v>
      </c>
      <c r="K13" s="46">
        <v>0</v>
      </c>
      <c r="L13" s="43">
        <f t="shared" ref="L13:L15" si="12">M13+N13+O13</f>
        <v>0</v>
      </c>
      <c r="M13" s="43">
        <v>0</v>
      </c>
      <c r="N13" s="43">
        <v>0</v>
      </c>
      <c r="O13" s="43">
        <v>0</v>
      </c>
      <c r="P13" s="34" t="e">
        <f t="shared" si="0"/>
        <v>#DIV/0!</v>
      </c>
      <c r="Q13" s="34" t="e">
        <f t="shared" si="1"/>
        <v>#DIV/0!</v>
      </c>
      <c r="R13" s="34" t="e">
        <f t="shared" si="2"/>
        <v>#DIV/0!</v>
      </c>
      <c r="S13" s="34" t="e">
        <f t="shared" si="3"/>
        <v>#DIV/0!</v>
      </c>
    </row>
    <row r="14" spans="1:19" s="36" customFormat="1" ht="43.5" hidden="1" customHeight="1" x14ac:dyDescent="0.3">
      <c r="A14" s="79"/>
      <c r="B14" s="82"/>
      <c r="C14" s="44" t="s">
        <v>15</v>
      </c>
      <c r="D14" s="46">
        <f t="shared" si="10"/>
        <v>200621</v>
      </c>
      <c r="E14" s="46">
        <f t="shared" si="7"/>
        <v>0</v>
      </c>
      <c r="F14" s="46">
        <f t="shared" si="7"/>
        <v>0</v>
      </c>
      <c r="G14" s="46">
        <v>200621</v>
      </c>
      <c r="H14" s="46">
        <f t="shared" si="11"/>
        <v>200621</v>
      </c>
      <c r="I14" s="55">
        <v>0</v>
      </c>
      <c r="J14" s="46">
        <v>0</v>
      </c>
      <c r="K14" s="46">
        <v>200621</v>
      </c>
      <c r="L14" s="43">
        <f t="shared" si="12"/>
        <v>0</v>
      </c>
      <c r="M14" s="43">
        <v>0</v>
      </c>
      <c r="N14" s="43">
        <v>0</v>
      </c>
      <c r="O14" s="43">
        <v>0</v>
      </c>
      <c r="P14" s="34">
        <f t="shared" si="0"/>
        <v>0</v>
      </c>
      <c r="Q14" s="34" t="e">
        <f t="shared" si="1"/>
        <v>#DIV/0!</v>
      </c>
      <c r="R14" s="34" t="e">
        <f t="shared" si="2"/>
        <v>#DIV/0!</v>
      </c>
      <c r="S14" s="34">
        <f t="shared" si="3"/>
        <v>0</v>
      </c>
    </row>
    <row r="15" spans="1:19" s="35" customFormat="1" ht="34.5" hidden="1" customHeight="1" x14ac:dyDescent="0.3">
      <c r="A15" s="80"/>
      <c r="B15" s="83"/>
      <c r="C15" s="44" t="s">
        <v>6</v>
      </c>
      <c r="D15" s="46">
        <f t="shared" si="10"/>
        <v>382561</v>
      </c>
      <c r="E15" s="46">
        <f>E16+E17+E18</f>
        <v>0</v>
      </c>
      <c r="F15" s="46">
        <f>F16+F17+F18</f>
        <v>0</v>
      </c>
      <c r="G15" s="43">
        <v>382561</v>
      </c>
      <c r="H15" s="46">
        <f t="shared" si="11"/>
        <v>0</v>
      </c>
      <c r="I15" s="53">
        <v>0</v>
      </c>
      <c r="J15" s="43">
        <v>0</v>
      </c>
      <c r="K15" s="43">
        <v>0</v>
      </c>
      <c r="L15" s="43">
        <f t="shared" si="12"/>
        <v>0</v>
      </c>
      <c r="M15" s="43">
        <v>0</v>
      </c>
      <c r="N15" s="43">
        <v>0</v>
      </c>
      <c r="O15" s="43">
        <v>0</v>
      </c>
      <c r="P15" s="34" t="e">
        <f t="shared" si="0"/>
        <v>#DIV/0!</v>
      </c>
      <c r="Q15" s="34" t="e">
        <f t="shared" si="1"/>
        <v>#DIV/0!</v>
      </c>
      <c r="R15" s="34" t="e">
        <f t="shared" si="2"/>
        <v>#DIV/0!</v>
      </c>
      <c r="S15" s="34" t="e">
        <f t="shared" si="3"/>
        <v>#DIV/0!</v>
      </c>
    </row>
    <row r="16" spans="1:19" s="35" customFormat="1" ht="66" hidden="1" customHeight="1" x14ac:dyDescent="0.3">
      <c r="A16" s="32" t="s">
        <v>47</v>
      </c>
      <c r="B16" s="63" t="s">
        <v>23</v>
      </c>
      <c r="C16" s="63"/>
      <c r="D16" s="45">
        <f>SUM(D17:D18)</f>
        <v>4333200</v>
      </c>
      <c r="E16" s="45">
        <f>SUM(E17:E18)</f>
        <v>0</v>
      </c>
      <c r="F16" s="45">
        <f>SUM(F17:F18)</f>
        <v>0</v>
      </c>
      <c r="G16" s="45">
        <f>SUM(G17:G18)</f>
        <v>4333200</v>
      </c>
      <c r="H16" s="33">
        <f>H17+H18</f>
        <v>680150</v>
      </c>
      <c r="I16" s="52">
        <f>I17+I18</f>
        <v>0</v>
      </c>
      <c r="J16" s="33">
        <f>J17+J18</f>
        <v>0</v>
      </c>
      <c r="K16" s="33">
        <f>K17+K18</f>
        <v>680150</v>
      </c>
      <c r="L16" s="45">
        <f t="shared" ref="L16:O16" si="13">SUM(L17:L18)</f>
        <v>476129.51</v>
      </c>
      <c r="M16" s="45">
        <f t="shared" si="13"/>
        <v>0</v>
      </c>
      <c r="N16" s="45">
        <f t="shared" si="13"/>
        <v>0</v>
      </c>
      <c r="O16" s="45">
        <f t="shared" si="13"/>
        <v>476129.51</v>
      </c>
      <c r="P16" s="34">
        <f t="shared" si="0"/>
        <v>70.003603616849233</v>
      </c>
      <c r="Q16" s="34" t="e">
        <f t="shared" si="1"/>
        <v>#DIV/0!</v>
      </c>
      <c r="R16" s="34" t="e">
        <f t="shared" si="2"/>
        <v>#DIV/0!</v>
      </c>
      <c r="S16" s="34">
        <f t="shared" si="3"/>
        <v>70.003603616849233</v>
      </c>
    </row>
    <row r="17" spans="1:19" s="35" customFormat="1" ht="33" hidden="1" customHeight="1" x14ac:dyDescent="0.3">
      <c r="A17" s="64" t="s">
        <v>13</v>
      </c>
      <c r="B17" s="88" t="s">
        <v>69</v>
      </c>
      <c r="C17" s="41" t="s">
        <v>19</v>
      </c>
      <c r="D17" s="43">
        <f>E17+G17</f>
        <v>2950000</v>
      </c>
      <c r="E17" s="43">
        <v>0</v>
      </c>
      <c r="F17" s="43">
        <v>0</v>
      </c>
      <c r="G17" s="43">
        <v>2950000</v>
      </c>
      <c r="H17" s="43">
        <f t="shared" si="11"/>
        <v>0</v>
      </c>
      <c r="I17" s="53">
        <v>0</v>
      </c>
      <c r="J17" s="43">
        <v>0</v>
      </c>
      <c r="K17" s="43">
        <v>0</v>
      </c>
      <c r="L17" s="43">
        <f>M17+O17</f>
        <v>0</v>
      </c>
      <c r="M17" s="43">
        <v>0</v>
      </c>
      <c r="N17" s="43">
        <v>0</v>
      </c>
      <c r="O17" s="43">
        <v>0</v>
      </c>
      <c r="P17" s="34" t="e">
        <f t="shared" si="0"/>
        <v>#DIV/0!</v>
      </c>
      <c r="Q17" s="34" t="e">
        <f t="shared" si="1"/>
        <v>#DIV/0!</v>
      </c>
      <c r="R17" s="34" t="e">
        <f t="shared" si="2"/>
        <v>#DIV/0!</v>
      </c>
      <c r="S17" s="34" t="e">
        <f t="shared" si="3"/>
        <v>#DIV/0!</v>
      </c>
    </row>
    <row r="18" spans="1:19" s="35" customFormat="1" ht="39.75" hidden="1" customHeight="1" x14ac:dyDescent="0.3">
      <c r="A18" s="64"/>
      <c r="B18" s="88"/>
      <c r="C18" s="41" t="s">
        <v>6</v>
      </c>
      <c r="D18" s="43">
        <f>E18+G18</f>
        <v>1383200</v>
      </c>
      <c r="E18" s="43">
        <v>0</v>
      </c>
      <c r="F18" s="43">
        <v>0</v>
      </c>
      <c r="G18" s="43">
        <v>1383200</v>
      </c>
      <c r="H18" s="43">
        <f>I18+J18+K18</f>
        <v>680150</v>
      </c>
      <c r="I18" s="53">
        <v>0</v>
      </c>
      <c r="J18" s="43">
        <v>0</v>
      </c>
      <c r="K18" s="43">
        <v>680150</v>
      </c>
      <c r="L18" s="43">
        <f t="shared" ref="L18" si="14">M18+O18</f>
        <v>476129.51</v>
      </c>
      <c r="M18" s="43">
        <v>0</v>
      </c>
      <c r="N18" s="43">
        <v>0</v>
      </c>
      <c r="O18" s="43">
        <v>476129.51</v>
      </c>
      <c r="P18" s="34">
        <f t="shared" si="0"/>
        <v>70.003603616849233</v>
      </c>
      <c r="Q18" s="34" t="e">
        <f t="shared" si="1"/>
        <v>#DIV/0!</v>
      </c>
      <c r="R18" s="34" t="e">
        <f t="shared" si="2"/>
        <v>#DIV/0!</v>
      </c>
      <c r="S18" s="34">
        <f t="shared" si="3"/>
        <v>70.003603616849233</v>
      </c>
    </row>
    <row r="19" spans="1:19" s="35" customFormat="1" ht="53.25" customHeight="1" x14ac:dyDescent="0.3">
      <c r="A19" s="32" t="s">
        <v>48</v>
      </c>
      <c r="B19" s="63" t="s">
        <v>24</v>
      </c>
      <c r="C19" s="63"/>
      <c r="D19" s="45">
        <f t="shared" ref="D19:O19" si="15">D20+D25+D38+D40</f>
        <v>408738758</v>
      </c>
      <c r="E19" s="45">
        <f t="shared" si="15"/>
        <v>61827600</v>
      </c>
      <c r="F19" s="45">
        <f t="shared" si="15"/>
        <v>11492100</v>
      </c>
      <c r="G19" s="45">
        <f t="shared" si="15"/>
        <v>335419058</v>
      </c>
      <c r="H19" s="45">
        <f t="shared" si="15"/>
        <v>212351783</v>
      </c>
      <c r="I19" s="45">
        <f t="shared" si="15"/>
        <v>27116057</v>
      </c>
      <c r="J19" s="45">
        <f t="shared" si="15"/>
        <v>7749900</v>
      </c>
      <c r="K19" s="45">
        <f t="shared" si="15"/>
        <v>177485826</v>
      </c>
      <c r="L19" s="45">
        <f t="shared" si="15"/>
        <v>135762065.53999999</v>
      </c>
      <c r="M19" s="45">
        <f t="shared" si="15"/>
        <v>12817171.73</v>
      </c>
      <c r="N19" s="45">
        <f t="shared" si="15"/>
        <v>5369800</v>
      </c>
      <c r="O19" s="45">
        <f t="shared" si="15"/>
        <v>117575093.81</v>
      </c>
      <c r="P19" s="34">
        <f t="shared" si="0"/>
        <v>63.932623320615114</v>
      </c>
      <c r="Q19" s="34">
        <f t="shared" si="1"/>
        <v>47.267830016731416</v>
      </c>
      <c r="R19" s="34">
        <f t="shared" si="2"/>
        <v>69.288635982399768</v>
      </c>
      <c r="S19" s="34">
        <f t="shared" si="3"/>
        <v>66.244779349309852</v>
      </c>
    </row>
    <row r="20" spans="1:19" s="35" customFormat="1" ht="40.5" customHeight="1" x14ac:dyDescent="0.3">
      <c r="A20" s="32" t="s">
        <v>49</v>
      </c>
      <c r="B20" s="62" t="s">
        <v>32</v>
      </c>
      <c r="C20" s="62"/>
      <c r="D20" s="45">
        <f>SUM(D21:D24)</f>
        <v>282782300</v>
      </c>
      <c r="E20" s="45">
        <f t="shared" ref="E20:O20" si="16">SUM(E21:E24)</f>
        <v>0</v>
      </c>
      <c r="F20" s="45">
        <f t="shared" si="16"/>
        <v>0</v>
      </c>
      <c r="G20" s="45">
        <f t="shared" si="16"/>
        <v>282782300</v>
      </c>
      <c r="H20" s="45">
        <f t="shared" si="16"/>
        <v>152979008</v>
      </c>
      <c r="I20" s="45">
        <f t="shared" si="16"/>
        <v>0</v>
      </c>
      <c r="J20" s="45">
        <f t="shared" si="16"/>
        <v>0</v>
      </c>
      <c r="K20" s="45">
        <f t="shared" si="16"/>
        <v>152979008</v>
      </c>
      <c r="L20" s="45">
        <f t="shared" si="16"/>
        <v>106374305.08</v>
      </c>
      <c r="M20" s="45">
        <f t="shared" si="16"/>
        <v>0</v>
      </c>
      <c r="N20" s="45">
        <f t="shared" si="16"/>
        <v>0</v>
      </c>
      <c r="O20" s="45">
        <f t="shared" si="16"/>
        <v>106374305.08</v>
      </c>
      <c r="P20" s="34">
        <f t="shared" ref="P20:P32" si="17">L20/H20*100</f>
        <v>69.535230010120074</v>
      </c>
      <c r="Q20" s="34"/>
      <c r="R20" s="34"/>
      <c r="S20" s="34">
        <f t="shared" ref="S20:S26" si="18">O20/K20*100</f>
        <v>69.535230010120074</v>
      </c>
    </row>
    <row r="21" spans="1:19" s="35" customFormat="1" ht="48" customHeight="1" x14ac:dyDescent="0.3">
      <c r="A21" s="57" t="s">
        <v>50</v>
      </c>
      <c r="B21" s="58" t="s">
        <v>28</v>
      </c>
      <c r="C21" s="41" t="s">
        <v>19</v>
      </c>
      <c r="D21" s="43">
        <f>SUM(E21:G21)</f>
        <v>71195300</v>
      </c>
      <c r="E21" s="43">
        <v>0</v>
      </c>
      <c r="F21" s="43">
        <v>0</v>
      </c>
      <c r="G21" s="43">
        <v>71195300</v>
      </c>
      <c r="H21" s="43">
        <f>I21+J21+K21</f>
        <v>34794050</v>
      </c>
      <c r="I21" s="43">
        <v>0</v>
      </c>
      <c r="J21" s="43">
        <v>0</v>
      </c>
      <c r="K21" s="43">
        <v>34794050</v>
      </c>
      <c r="L21" s="43">
        <f>M21+O21</f>
        <v>24188821.260000002</v>
      </c>
      <c r="M21" s="43">
        <v>0</v>
      </c>
      <c r="N21" s="43">
        <v>0</v>
      </c>
      <c r="O21" s="43">
        <v>24188821.260000002</v>
      </c>
      <c r="P21" s="34">
        <f t="shared" si="17"/>
        <v>69.519993389674383</v>
      </c>
      <c r="Q21" s="34"/>
      <c r="R21" s="34"/>
      <c r="S21" s="34">
        <f t="shared" si="18"/>
        <v>69.519993389674383</v>
      </c>
    </row>
    <row r="22" spans="1:19" s="35" customFormat="1" ht="37.5" x14ac:dyDescent="0.3">
      <c r="A22" s="57" t="s">
        <v>51</v>
      </c>
      <c r="B22" s="58" t="s">
        <v>31</v>
      </c>
      <c r="C22" s="41" t="s">
        <v>19</v>
      </c>
      <c r="D22" s="43">
        <f t="shared" ref="D22:D24" si="19">SUM(E22:G22)</f>
        <v>164301300</v>
      </c>
      <c r="E22" s="43">
        <v>0</v>
      </c>
      <c r="F22" s="43">
        <v>0</v>
      </c>
      <c r="G22" s="43">
        <v>164301300</v>
      </c>
      <c r="H22" s="43">
        <f>I22+J22+K22</f>
        <v>98395658</v>
      </c>
      <c r="I22" s="43">
        <v>0</v>
      </c>
      <c r="J22" s="43">
        <v>0</v>
      </c>
      <c r="K22" s="43">
        <v>98395658</v>
      </c>
      <c r="L22" s="43">
        <f t="shared" ref="L22:L24" si="20">M22+O22</f>
        <v>70562544.450000003</v>
      </c>
      <c r="M22" s="43">
        <v>0</v>
      </c>
      <c r="N22" s="43">
        <v>0</v>
      </c>
      <c r="O22" s="43">
        <v>70562544.450000003</v>
      </c>
      <c r="P22" s="34">
        <f t="shared" si="17"/>
        <v>71.713067308315587</v>
      </c>
      <c r="Q22" s="34"/>
      <c r="R22" s="34"/>
      <c r="S22" s="34">
        <f t="shared" si="18"/>
        <v>71.713067308315587</v>
      </c>
    </row>
    <row r="23" spans="1:19" s="35" customFormat="1" ht="37.5" x14ac:dyDescent="0.3">
      <c r="A23" s="57" t="s">
        <v>54</v>
      </c>
      <c r="B23" s="58" t="s">
        <v>70</v>
      </c>
      <c r="C23" s="41" t="s">
        <v>19</v>
      </c>
      <c r="D23" s="43">
        <f t="shared" si="19"/>
        <v>1904200</v>
      </c>
      <c r="E23" s="43">
        <v>0</v>
      </c>
      <c r="F23" s="43">
        <v>0</v>
      </c>
      <c r="G23" s="43">
        <v>1904200</v>
      </c>
      <c r="H23" s="43">
        <f t="shared" ref="H23:H42" si="21">I23+J23+K23</f>
        <v>899300</v>
      </c>
      <c r="I23" s="43">
        <v>0</v>
      </c>
      <c r="J23" s="43">
        <v>0</v>
      </c>
      <c r="K23" s="43">
        <v>899300</v>
      </c>
      <c r="L23" s="43">
        <f t="shared" si="20"/>
        <v>487984.38</v>
      </c>
      <c r="M23" s="43">
        <v>0</v>
      </c>
      <c r="N23" s="43">
        <v>0</v>
      </c>
      <c r="O23" s="43">
        <v>487984.38</v>
      </c>
      <c r="P23" s="34">
        <f t="shared" si="17"/>
        <v>54.262690981874798</v>
      </c>
      <c r="Q23" s="34"/>
      <c r="R23" s="34"/>
      <c r="S23" s="34">
        <f t="shared" si="18"/>
        <v>54.262690981874798</v>
      </c>
    </row>
    <row r="24" spans="1:19" s="35" customFormat="1" ht="60.75" customHeight="1" x14ac:dyDescent="0.3">
      <c r="A24" s="57" t="s">
        <v>122</v>
      </c>
      <c r="B24" s="58" t="s">
        <v>118</v>
      </c>
      <c r="C24" s="41" t="s">
        <v>19</v>
      </c>
      <c r="D24" s="43">
        <f t="shared" si="19"/>
        <v>45381500</v>
      </c>
      <c r="E24" s="43">
        <v>0</v>
      </c>
      <c r="F24" s="43">
        <v>0</v>
      </c>
      <c r="G24" s="43">
        <v>45381500</v>
      </c>
      <c r="H24" s="43">
        <f t="shared" si="21"/>
        <v>18890000</v>
      </c>
      <c r="I24" s="43">
        <v>0</v>
      </c>
      <c r="J24" s="43">
        <v>0</v>
      </c>
      <c r="K24" s="43">
        <v>18890000</v>
      </c>
      <c r="L24" s="43">
        <f t="shared" si="20"/>
        <v>11134954.99</v>
      </c>
      <c r="M24" s="43">
        <v>0</v>
      </c>
      <c r="N24" s="43">
        <v>0</v>
      </c>
      <c r="O24" s="43">
        <v>11134954.99</v>
      </c>
      <c r="P24" s="34">
        <f t="shared" si="17"/>
        <v>58.946294282689259</v>
      </c>
      <c r="Q24" s="34"/>
      <c r="R24" s="34"/>
      <c r="S24" s="34">
        <f t="shared" si="18"/>
        <v>58.946294282689259</v>
      </c>
    </row>
    <row r="25" spans="1:19" s="35" customFormat="1" ht="37.5" x14ac:dyDescent="0.3">
      <c r="A25" s="32" t="s">
        <v>52</v>
      </c>
      <c r="B25" s="62" t="s">
        <v>71</v>
      </c>
      <c r="C25" s="40"/>
      <c r="D25" s="33">
        <f t="shared" ref="D25:O25" si="22">SUM(D26:D37)</f>
        <v>76597058</v>
      </c>
      <c r="E25" s="33">
        <f t="shared" si="22"/>
        <v>57110100</v>
      </c>
      <c r="F25" s="33">
        <f t="shared" si="22"/>
        <v>11492100</v>
      </c>
      <c r="G25" s="33">
        <f t="shared" si="22"/>
        <v>7994858</v>
      </c>
      <c r="H25" s="33">
        <f t="shared" si="22"/>
        <v>38547015</v>
      </c>
      <c r="I25" s="33">
        <f t="shared" si="22"/>
        <v>27116057</v>
      </c>
      <c r="J25" s="33">
        <f t="shared" si="22"/>
        <v>7749900</v>
      </c>
      <c r="K25" s="33">
        <f t="shared" si="22"/>
        <v>3681058</v>
      </c>
      <c r="L25" s="33">
        <f t="shared" si="22"/>
        <v>19071337.73</v>
      </c>
      <c r="M25" s="33">
        <f t="shared" si="22"/>
        <v>12817171.73</v>
      </c>
      <c r="N25" s="33">
        <f t="shared" si="22"/>
        <v>5369800</v>
      </c>
      <c r="O25" s="33">
        <f t="shared" si="22"/>
        <v>884366</v>
      </c>
      <c r="P25" s="34">
        <f t="shared" si="17"/>
        <v>49.475524187800275</v>
      </c>
      <c r="Q25" s="34">
        <f>M25/I25*100</f>
        <v>47.267830016731416</v>
      </c>
      <c r="R25" s="34">
        <f>N25/J25*100</f>
        <v>69.288635982399768</v>
      </c>
      <c r="S25" s="34">
        <f t="shared" si="18"/>
        <v>24.024777659031724</v>
      </c>
    </row>
    <row r="26" spans="1:19" s="35" customFormat="1" ht="66" customHeight="1" x14ac:dyDescent="0.3">
      <c r="A26" s="57" t="s">
        <v>53</v>
      </c>
      <c r="B26" s="58" t="s">
        <v>72</v>
      </c>
      <c r="C26" s="41" t="s">
        <v>73</v>
      </c>
      <c r="D26" s="43">
        <f>SUM(E26:G26)</f>
        <v>15357158</v>
      </c>
      <c r="E26" s="43">
        <v>3599800</v>
      </c>
      <c r="F26" s="43">
        <v>11492100</v>
      </c>
      <c r="G26" s="43">
        <v>265258</v>
      </c>
      <c r="H26" s="43">
        <f t="shared" si="21"/>
        <v>9962558</v>
      </c>
      <c r="I26" s="43">
        <v>2031600</v>
      </c>
      <c r="J26" s="43">
        <v>7749900</v>
      </c>
      <c r="K26" s="43">
        <v>181058</v>
      </c>
      <c r="L26" s="43">
        <f>SUM(M26:O26)</f>
        <v>6941103.5</v>
      </c>
      <c r="M26" s="43">
        <v>1455507.5</v>
      </c>
      <c r="N26" s="43">
        <v>5369800</v>
      </c>
      <c r="O26" s="43">
        <v>115796</v>
      </c>
      <c r="P26" s="34">
        <f t="shared" si="17"/>
        <v>69.67190052996429</v>
      </c>
      <c r="Q26" s="34">
        <f>M26/I26*100</f>
        <v>71.643409135656626</v>
      </c>
      <c r="R26" s="34">
        <f>N26/J26*100</f>
        <v>69.288635982399768</v>
      </c>
      <c r="S26" s="34">
        <f t="shared" si="18"/>
        <v>63.955196677307825</v>
      </c>
    </row>
    <row r="27" spans="1:19" s="35" customFormat="1" ht="118.5" customHeight="1" x14ac:dyDescent="0.3">
      <c r="A27" s="57" t="s">
        <v>75</v>
      </c>
      <c r="B27" s="58" t="s">
        <v>74</v>
      </c>
      <c r="C27" s="41" t="s">
        <v>19</v>
      </c>
      <c r="D27" s="43">
        <f t="shared" ref="D27:D37" si="23">SUM(E27:G27)</f>
        <v>488100</v>
      </c>
      <c r="E27" s="43">
        <v>488100</v>
      </c>
      <c r="F27" s="43">
        <v>0</v>
      </c>
      <c r="G27" s="43">
        <v>0</v>
      </c>
      <c r="H27" s="43">
        <f t="shared" si="21"/>
        <v>344100</v>
      </c>
      <c r="I27" s="43">
        <v>344100</v>
      </c>
      <c r="J27" s="43">
        <v>0</v>
      </c>
      <c r="K27" s="43">
        <v>0</v>
      </c>
      <c r="L27" s="43">
        <f t="shared" ref="L27:L31" si="24">SUM(M27:O27)</f>
        <v>209719</v>
      </c>
      <c r="M27" s="43">
        <v>209719</v>
      </c>
      <c r="N27" s="43">
        <v>0</v>
      </c>
      <c r="O27" s="43">
        <v>0</v>
      </c>
      <c r="P27" s="42">
        <f t="shared" si="17"/>
        <v>60.947108398721305</v>
      </c>
      <c r="Q27" s="42">
        <f t="shared" ref="Q27:Q32" si="25">M27/I27*100</f>
        <v>60.947108398721305</v>
      </c>
      <c r="R27" s="42"/>
      <c r="S27" s="42"/>
    </row>
    <row r="28" spans="1:19" s="35" customFormat="1" ht="65.25" customHeight="1" x14ac:dyDescent="0.3">
      <c r="A28" s="57" t="s">
        <v>78</v>
      </c>
      <c r="B28" s="58" t="s">
        <v>76</v>
      </c>
      <c r="C28" s="41" t="s">
        <v>19</v>
      </c>
      <c r="D28" s="43">
        <f t="shared" si="23"/>
        <v>3701700</v>
      </c>
      <c r="E28" s="43">
        <v>3701700</v>
      </c>
      <c r="F28" s="43">
        <v>0</v>
      </c>
      <c r="G28" s="43">
        <v>0</v>
      </c>
      <c r="H28" s="43">
        <f t="shared" si="21"/>
        <v>1820050</v>
      </c>
      <c r="I28" s="43">
        <v>1820050</v>
      </c>
      <c r="J28" s="43">
        <v>0</v>
      </c>
      <c r="K28" s="43">
        <v>0</v>
      </c>
      <c r="L28" s="43">
        <f t="shared" si="24"/>
        <v>994800.83</v>
      </c>
      <c r="M28" s="43">
        <v>994800.83</v>
      </c>
      <c r="N28" s="43">
        <v>0</v>
      </c>
      <c r="O28" s="43">
        <v>0</v>
      </c>
      <c r="P28" s="42">
        <f t="shared" si="17"/>
        <v>54.657884673497982</v>
      </c>
      <c r="Q28" s="42">
        <f t="shared" si="25"/>
        <v>54.657884673497982</v>
      </c>
      <c r="R28" s="42"/>
      <c r="S28" s="42"/>
    </row>
    <row r="29" spans="1:19" s="35" customFormat="1" ht="56.25" x14ac:dyDescent="0.3">
      <c r="A29" s="57" t="s">
        <v>79</v>
      </c>
      <c r="B29" s="58" t="s">
        <v>77</v>
      </c>
      <c r="C29" s="41" t="s">
        <v>19</v>
      </c>
      <c r="D29" s="43">
        <f t="shared" si="23"/>
        <v>4413500</v>
      </c>
      <c r="E29" s="43">
        <v>4413500</v>
      </c>
      <c r="F29" s="43">
        <v>0</v>
      </c>
      <c r="G29" s="43">
        <v>0</v>
      </c>
      <c r="H29" s="43">
        <f t="shared" si="21"/>
        <v>2778600</v>
      </c>
      <c r="I29" s="43">
        <v>2778600</v>
      </c>
      <c r="J29" s="43">
        <v>0</v>
      </c>
      <c r="K29" s="43">
        <v>0</v>
      </c>
      <c r="L29" s="43">
        <f t="shared" si="24"/>
        <v>2041369.57</v>
      </c>
      <c r="M29" s="43">
        <v>2041369.57</v>
      </c>
      <c r="N29" s="43">
        <v>0</v>
      </c>
      <c r="O29" s="43">
        <v>0</v>
      </c>
      <c r="P29" s="42">
        <f t="shared" si="17"/>
        <v>73.467558122795651</v>
      </c>
      <c r="Q29" s="42">
        <f t="shared" si="25"/>
        <v>73.467558122795651</v>
      </c>
      <c r="R29" s="42"/>
      <c r="S29" s="42"/>
    </row>
    <row r="30" spans="1:19" s="35" customFormat="1" ht="80.25" customHeight="1" x14ac:dyDescent="0.3">
      <c r="A30" s="57" t="s">
        <v>81</v>
      </c>
      <c r="B30" s="58" t="s">
        <v>80</v>
      </c>
      <c r="C30" s="41" t="s">
        <v>19</v>
      </c>
      <c r="D30" s="43">
        <f t="shared" si="23"/>
        <v>9576600</v>
      </c>
      <c r="E30" s="43">
        <v>9576600</v>
      </c>
      <c r="F30" s="43">
        <v>0</v>
      </c>
      <c r="G30" s="43">
        <v>0</v>
      </c>
      <c r="H30" s="43">
        <f>I30+J30+K30</f>
        <v>5719670</v>
      </c>
      <c r="I30" s="43">
        <v>5719670</v>
      </c>
      <c r="J30" s="43">
        <v>0</v>
      </c>
      <c r="K30" s="43">
        <v>0</v>
      </c>
      <c r="L30" s="43">
        <f t="shared" si="24"/>
        <v>2702941.61</v>
      </c>
      <c r="M30" s="43">
        <v>2702941.61</v>
      </c>
      <c r="N30" s="43">
        <v>0</v>
      </c>
      <c r="O30" s="43">
        <v>0</v>
      </c>
      <c r="P30" s="42">
        <f t="shared" si="17"/>
        <v>47.256950313567039</v>
      </c>
      <c r="Q30" s="42">
        <f t="shared" si="25"/>
        <v>47.256950313567039</v>
      </c>
      <c r="R30" s="42"/>
      <c r="S30" s="42"/>
    </row>
    <row r="31" spans="1:19" s="35" customFormat="1" ht="108" customHeight="1" x14ac:dyDescent="0.3">
      <c r="A31" s="57" t="s">
        <v>83</v>
      </c>
      <c r="B31" s="58" t="s">
        <v>82</v>
      </c>
      <c r="C31" s="41" t="s">
        <v>19</v>
      </c>
      <c r="D31" s="43">
        <f>SUM(E31:G31)</f>
        <v>26867000</v>
      </c>
      <c r="E31" s="43">
        <v>26867000</v>
      </c>
      <c r="F31" s="43">
        <v>0</v>
      </c>
      <c r="G31" s="43">
        <v>0</v>
      </c>
      <c r="H31" s="43">
        <f t="shared" si="21"/>
        <v>12771280</v>
      </c>
      <c r="I31" s="43">
        <v>12771280</v>
      </c>
      <c r="J31" s="43">
        <v>0</v>
      </c>
      <c r="K31" s="43">
        <v>0</v>
      </c>
      <c r="L31" s="43">
        <f t="shared" si="24"/>
        <v>4597226.88</v>
      </c>
      <c r="M31" s="43">
        <v>4597226.88</v>
      </c>
      <c r="N31" s="43">
        <v>0</v>
      </c>
      <c r="O31" s="43">
        <v>0</v>
      </c>
      <c r="P31" s="42">
        <f t="shared" si="17"/>
        <v>35.996602376582452</v>
      </c>
      <c r="Q31" s="42">
        <f t="shared" si="25"/>
        <v>35.996602376582452</v>
      </c>
      <c r="R31" s="42"/>
      <c r="S31" s="42"/>
    </row>
    <row r="32" spans="1:19" s="35" customFormat="1" ht="105.75" customHeight="1" x14ac:dyDescent="0.3">
      <c r="A32" s="57" t="s">
        <v>85</v>
      </c>
      <c r="B32" s="58" t="s">
        <v>84</v>
      </c>
      <c r="C32" s="41" t="s">
        <v>4</v>
      </c>
      <c r="D32" s="43">
        <f t="shared" si="23"/>
        <v>8563600</v>
      </c>
      <c r="E32" s="43">
        <v>834000</v>
      </c>
      <c r="F32" s="43">
        <v>0</v>
      </c>
      <c r="G32" s="43">
        <v>7729600</v>
      </c>
      <c r="H32" s="43">
        <f t="shared" si="21"/>
        <v>4334000</v>
      </c>
      <c r="I32" s="43">
        <v>834000</v>
      </c>
      <c r="J32" s="43">
        <v>0</v>
      </c>
      <c r="K32" s="43">
        <v>3500000</v>
      </c>
      <c r="L32" s="43">
        <f>SUM(M32:O32)</f>
        <v>1584176.3399999999</v>
      </c>
      <c r="M32" s="43">
        <v>815606.34</v>
      </c>
      <c r="N32" s="43">
        <v>0</v>
      </c>
      <c r="O32" s="43">
        <v>768570</v>
      </c>
      <c r="P32" s="42">
        <f t="shared" si="17"/>
        <v>36.552292108906322</v>
      </c>
      <c r="Q32" s="42">
        <f t="shared" si="25"/>
        <v>97.794525179856109</v>
      </c>
      <c r="R32" s="42"/>
      <c r="S32" s="42">
        <f>O32/K32*100</f>
        <v>21.959142857142858</v>
      </c>
    </row>
    <row r="33" spans="1:19" s="35" customFormat="1" ht="64.5" customHeight="1" x14ac:dyDescent="0.3">
      <c r="A33" s="57" t="s">
        <v>113</v>
      </c>
      <c r="B33" s="58" t="s">
        <v>115</v>
      </c>
      <c r="C33" s="41" t="s">
        <v>4</v>
      </c>
      <c r="D33" s="43">
        <f t="shared" si="23"/>
        <v>65900</v>
      </c>
      <c r="E33" s="43">
        <v>65900</v>
      </c>
      <c r="F33" s="43">
        <v>0</v>
      </c>
      <c r="G33" s="43">
        <v>0</v>
      </c>
      <c r="H33" s="43">
        <f t="shared" si="21"/>
        <v>0</v>
      </c>
      <c r="I33" s="43">
        <v>0</v>
      </c>
      <c r="J33" s="43">
        <v>0</v>
      </c>
      <c r="K33" s="43">
        <v>0</v>
      </c>
      <c r="L33" s="43">
        <f t="shared" ref="L33:L37" si="26">SUM(M33:O33)</f>
        <v>0</v>
      </c>
      <c r="M33" s="43">
        <v>0</v>
      </c>
      <c r="N33" s="43">
        <v>0</v>
      </c>
      <c r="O33" s="43">
        <v>0</v>
      </c>
      <c r="P33" s="42"/>
      <c r="Q33" s="42"/>
      <c r="R33" s="42"/>
      <c r="S33" s="42"/>
    </row>
    <row r="34" spans="1:19" s="35" customFormat="1" ht="36" customHeight="1" x14ac:dyDescent="0.3">
      <c r="A34" s="65" t="s">
        <v>114</v>
      </c>
      <c r="B34" s="81" t="s">
        <v>116</v>
      </c>
      <c r="C34" s="41" t="s">
        <v>4</v>
      </c>
      <c r="D34" s="43">
        <f t="shared" si="23"/>
        <v>5996697</v>
      </c>
      <c r="E34" s="43">
        <v>5996697</v>
      </c>
      <c r="F34" s="43">
        <v>0</v>
      </c>
      <c r="G34" s="43">
        <v>0</v>
      </c>
      <c r="H34" s="43">
        <f t="shared" si="21"/>
        <v>0</v>
      </c>
      <c r="I34" s="43">
        <v>0</v>
      </c>
      <c r="J34" s="43">
        <v>0</v>
      </c>
      <c r="K34" s="43">
        <v>0</v>
      </c>
      <c r="L34" s="43">
        <f t="shared" si="26"/>
        <v>0</v>
      </c>
      <c r="M34" s="43">
        <v>0</v>
      </c>
      <c r="N34" s="43">
        <v>0</v>
      </c>
      <c r="O34" s="43">
        <v>0</v>
      </c>
      <c r="P34" s="42"/>
      <c r="Q34" s="42"/>
      <c r="R34" s="42"/>
      <c r="S34" s="42"/>
    </row>
    <row r="35" spans="1:19" s="35" customFormat="1" ht="66.75" customHeight="1" x14ac:dyDescent="0.3">
      <c r="A35" s="84"/>
      <c r="B35" s="86"/>
      <c r="C35" s="41" t="s">
        <v>6</v>
      </c>
      <c r="D35" s="43">
        <f t="shared" si="23"/>
        <v>1450671</v>
      </c>
      <c r="E35" s="43">
        <v>1450671</v>
      </c>
      <c r="F35" s="43">
        <v>0</v>
      </c>
      <c r="G35" s="43">
        <v>0</v>
      </c>
      <c r="H35" s="43">
        <f t="shared" si="21"/>
        <v>728925</v>
      </c>
      <c r="I35" s="43">
        <v>728925</v>
      </c>
      <c r="J35" s="43">
        <v>0</v>
      </c>
      <c r="K35" s="43">
        <v>0</v>
      </c>
      <c r="L35" s="43">
        <f t="shared" si="26"/>
        <v>0</v>
      </c>
      <c r="M35" s="43">
        <v>0</v>
      </c>
      <c r="N35" s="43">
        <v>0</v>
      </c>
      <c r="O35" s="43">
        <v>0</v>
      </c>
      <c r="P35" s="42">
        <f t="shared" ref="P35:Q37" si="27">L35/H35*100</f>
        <v>0</v>
      </c>
      <c r="Q35" s="42">
        <f t="shared" si="27"/>
        <v>0</v>
      </c>
      <c r="R35" s="42"/>
      <c r="S35" s="42"/>
    </row>
    <row r="36" spans="1:19" s="35" customFormat="1" x14ac:dyDescent="0.3">
      <c r="A36" s="84"/>
      <c r="B36" s="86"/>
      <c r="C36" s="41" t="s">
        <v>15</v>
      </c>
      <c r="D36" s="43">
        <f t="shared" si="23"/>
        <v>20032</v>
      </c>
      <c r="E36" s="43">
        <v>20032</v>
      </c>
      <c r="F36" s="43">
        <v>0</v>
      </c>
      <c r="G36" s="43">
        <v>0</v>
      </c>
      <c r="H36" s="43">
        <f t="shared" si="21"/>
        <v>20032</v>
      </c>
      <c r="I36" s="43">
        <v>20032</v>
      </c>
      <c r="J36" s="43">
        <v>0</v>
      </c>
      <c r="K36" s="43">
        <v>0</v>
      </c>
      <c r="L36" s="43">
        <f t="shared" si="26"/>
        <v>0</v>
      </c>
      <c r="M36" s="43">
        <v>0</v>
      </c>
      <c r="N36" s="43">
        <v>0</v>
      </c>
      <c r="O36" s="43">
        <v>0</v>
      </c>
      <c r="P36" s="42">
        <f t="shared" si="27"/>
        <v>0</v>
      </c>
      <c r="Q36" s="42">
        <f t="shared" si="27"/>
        <v>0</v>
      </c>
      <c r="R36" s="42"/>
      <c r="S36" s="42"/>
    </row>
    <row r="37" spans="1:19" s="35" customFormat="1" ht="77.25" customHeight="1" x14ac:dyDescent="0.3">
      <c r="A37" s="85"/>
      <c r="B37" s="87"/>
      <c r="C37" s="41" t="s">
        <v>7</v>
      </c>
      <c r="D37" s="43">
        <f t="shared" si="23"/>
        <v>96100</v>
      </c>
      <c r="E37" s="43">
        <v>96100</v>
      </c>
      <c r="F37" s="43">
        <v>0</v>
      </c>
      <c r="G37" s="43">
        <v>0</v>
      </c>
      <c r="H37" s="43">
        <f t="shared" si="21"/>
        <v>67800</v>
      </c>
      <c r="I37" s="43">
        <v>67800</v>
      </c>
      <c r="J37" s="43">
        <v>0</v>
      </c>
      <c r="K37" s="43">
        <v>0</v>
      </c>
      <c r="L37" s="43">
        <f t="shared" si="26"/>
        <v>0</v>
      </c>
      <c r="M37" s="43">
        <v>0</v>
      </c>
      <c r="N37" s="43">
        <v>0</v>
      </c>
      <c r="O37" s="43">
        <v>0</v>
      </c>
      <c r="P37" s="42">
        <f t="shared" si="27"/>
        <v>0</v>
      </c>
      <c r="Q37" s="42">
        <f t="shared" si="27"/>
        <v>0</v>
      </c>
      <c r="R37" s="42"/>
      <c r="S37" s="42"/>
    </row>
    <row r="38" spans="1:19" s="36" customFormat="1" ht="42" hidden="1" customHeight="1" x14ac:dyDescent="0.3">
      <c r="A38" s="32" t="s">
        <v>87</v>
      </c>
      <c r="B38" s="62" t="s">
        <v>33</v>
      </c>
      <c r="C38" s="40"/>
      <c r="D38" s="33">
        <f>D39</f>
        <v>7047800</v>
      </c>
      <c r="E38" s="33">
        <f>E39</f>
        <v>4717500</v>
      </c>
      <c r="F38" s="33">
        <f>F39</f>
        <v>0</v>
      </c>
      <c r="G38" s="33">
        <f>G39</f>
        <v>2330300</v>
      </c>
      <c r="H38" s="33">
        <f t="shared" ref="H38:K38" si="28">H39</f>
        <v>0</v>
      </c>
      <c r="I38" s="33">
        <f t="shared" si="28"/>
        <v>0</v>
      </c>
      <c r="J38" s="33">
        <f t="shared" si="28"/>
        <v>0</v>
      </c>
      <c r="K38" s="33">
        <f t="shared" si="28"/>
        <v>0</v>
      </c>
      <c r="L38" s="33">
        <f t="shared" ref="L38:N38" si="29">L39</f>
        <v>0</v>
      </c>
      <c r="M38" s="33">
        <f t="shared" si="29"/>
        <v>0</v>
      </c>
      <c r="N38" s="33">
        <f t="shared" si="29"/>
        <v>0</v>
      </c>
      <c r="O38" s="33">
        <f t="shared" ref="O38" si="30">O39</f>
        <v>0</v>
      </c>
      <c r="P38" s="42"/>
      <c r="Q38" s="42"/>
      <c r="R38" s="42"/>
      <c r="S38" s="42"/>
    </row>
    <row r="39" spans="1:19" s="35" customFormat="1" ht="66" hidden="1" customHeight="1" x14ac:dyDescent="0.3">
      <c r="A39" s="57" t="s">
        <v>90</v>
      </c>
      <c r="B39" s="58" t="s">
        <v>86</v>
      </c>
      <c r="C39" s="41" t="s">
        <v>19</v>
      </c>
      <c r="D39" s="43">
        <f>E39+G39</f>
        <v>7047800</v>
      </c>
      <c r="E39" s="43">
        <v>4717500</v>
      </c>
      <c r="F39" s="43">
        <v>0</v>
      </c>
      <c r="G39" s="43">
        <v>2330300</v>
      </c>
      <c r="H39" s="43">
        <f t="shared" si="21"/>
        <v>0</v>
      </c>
      <c r="I39" s="43">
        <v>0</v>
      </c>
      <c r="J39" s="43">
        <v>0</v>
      </c>
      <c r="K39" s="43">
        <v>0</v>
      </c>
      <c r="L39" s="43">
        <f>M39+O39</f>
        <v>0</v>
      </c>
      <c r="M39" s="43">
        <v>0</v>
      </c>
      <c r="N39" s="43">
        <v>0</v>
      </c>
      <c r="O39" s="43">
        <v>0</v>
      </c>
      <c r="P39" s="42"/>
      <c r="Q39" s="42"/>
      <c r="R39" s="42"/>
      <c r="S39" s="42"/>
    </row>
    <row r="40" spans="1:19" s="35" customFormat="1" ht="93.75" hidden="1" x14ac:dyDescent="0.3">
      <c r="A40" s="32" t="s">
        <v>107</v>
      </c>
      <c r="B40" s="62" t="s">
        <v>88</v>
      </c>
      <c r="C40" s="40"/>
      <c r="D40" s="47">
        <f>SUM(D41:D42)</f>
        <v>42311600</v>
      </c>
      <c r="E40" s="47">
        <f>SUM(E41:E42)</f>
        <v>0</v>
      </c>
      <c r="F40" s="47">
        <f>SUM(F41:F42)</f>
        <v>0</v>
      </c>
      <c r="G40" s="47">
        <f>SUM(G41:G42)</f>
        <v>42311600</v>
      </c>
      <c r="H40" s="47">
        <f t="shared" ref="H40:K40" si="31">SUM(H41:H42)</f>
        <v>20825760</v>
      </c>
      <c r="I40" s="47">
        <f t="shared" si="31"/>
        <v>0</v>
      </c>
      <c r="J40" s="47">
        <f t="shared" si="31"/>
        <v>0</v>
      </c>
      <c r="K40" s="47">
        <f t="shared" si="31"/>
        <v>20825760</v>
      </c>
      <c r="L40" s="47">
        <f t="shared" ref="L40:O40" si="32">SUM(L41:L42)</f>
        <v>10316422.73</v>
      </c>
      <c r="M40" s="47">
        <f t="shared" si="32"/>
        <v>0</v>
      </c>
      <c r="N40" s="47">
        <f t="shared" si="32"/>
        <v>0</v>
      </c>
      <c r="O40" s="47">
        <f t="shared" si="32"/>
        <v>10316422.73</v>
      </c>
      <c r="P40" s="34">
        <f>L40/D40*100</f>
        <v>24.382019895253311</v>
      </c>
      <c r="Q40" s="42"/>
      <c r="R40" s="34"/>
      <c r="S40" s="34">
        <f>O40/G40*100</f>
        <v>24.382019895253311</v>
      </c>
    </row>
    <row r="41" spans="1:19" s="35" customFormat="1" hidden="1" x14ac:dyDescent="0.3">
      <c r="A41" s="65" t="s">
        <v>108</v>
      </c>
      <c r="B41" s="81" t="s">
        <v>89</v>
      </c>
      <c r="C41" s="41" t="s">
        <v>19</v>
      </c>
      <c r="D41" s="43">
        <f>SUM(E41:G41)</f>
        <v>22257100</v>
      </c>
      <c r="E41" s="43">
        <v>0</v>
      </c>
      <c r="F41" s="43">
        <v>0</v>
      </c>
      <c r="G41" s="43">
        <v>22257100</v>
      </c>
      <c r="H41" s="43">
        <f t="shared" si="21"/>
        <v>10764650</v>
      </c>
      <c r="I41" s="43">
        <v>0</v>
      </c>
      <c r="J41" s="43">
        <v>0</v>
      </c>
      <c r="K41" s="43">
        <v>10764650</v>
      </c>
      <c r="L41" s="43">
        <f>SUM(M41:O41)</f>
        <v>6020995</v>
      </c>
      <c r="M41" s="43">
        <v>0</v>
      </c>
      <c r="N41" s="43">
        <v>0</v>
      </c>
      <c r="O41" s="43">
        <v>6020995</v>
      </c>
      <c r="P41" s="42">
        <f>L41/D41*100</f>
        <v>27.052019355621354</v>
      </c>
      <c r="Q41" s="42"/>
      <c r="R41" s="42"/>
      <c r="S41" s="42">
        <f>O41/G41*100</f>
        <v>27.052019355621354</v>
      </c>
    </row>
    <row r="42" spans="1:19" s="35" customFormat="1" hidden="1" x14ac:dyDescent="0.3">
      <c r="A42" s="69"/>
      <c r="B42" s="89"/>
      <c r="C42" s="41" t="s">
        <v>5</v>
      </c>
      <c r="D42" s="43">
        <f>SUM(E42:G42)</f>
        <v>20054500</v>
      </c>
      <c r="E42" s="43">
        <v>0</v>
      </c>
      <c r="F42" s="43">
        <v>0</v>
      </c>
      <c r="G42" s="43">
        <v>20054500</v>
      </c>
      <c r="H42" s="43">
        <f t="shared" si="21"/>
        <v>10061110</v>
      </c>
      <c r="I42" s="43">
        <v>0</v>
      </c>
      <c r="J42" s="43">
        <v>0</v>
      </c>
      <c r="K42" s="43">
        <v>10061110</v>
      </c>
      <c r="L42" s="43">
        <f>SUM(M42:O42)</f>
        <v>4295427.7300000004</v>
      </c>
      <c r="M42" s="43">
        <v>0</v>
      </c>
      <c r="N42" s="43">
        <v>0</v>
      </c>
      <c r="O42" s="43">
        <v>4295427.7300000004</v>
      </c>
      <c r="P42" s="42">
        <f>L42/D42*100</f>
        <v>21.418772494951259</v>
      </c>
      <c r="Q42" s="42"/>
      <c r="R42" s="42"/>
      <c r="S42" s="42">
        <f>O42/G42*100</f>
        <v>21.418772494951259</v>
      </c>
    </row>
    <row r="43" spans="1:19" x14ac:dyDescent="0.3">
      <c r="I43" s="1"/>
    </row>
    <row r="44" spans="1:19" x14ac:dyDescent="0.3">
      <c r="I44" s="1"/>
    </row>
    <row r="45" spans="1:19" x14ac:dyDescent="0.3">
      <c r="I45" s="1"/>
    </row>
    <row r="46" spans="1:19" x14ac:dyDescent="0.3">
      <c r="I46" s="1"/>
    </row>
    <row r="47" spans="1:19" x14ac:dyDescent="0.3">
      <c r="I47" s="1"/>
    </row>
    <row r="48" spans="1:19" x14ac:dyDescent="0.3">
      <c r="I48" s="1"/>
    </row>
    <row r="49" spans="9:9" x14ac:dyDescent="0.3">
      <c r="I49" s="1"/>
    </row>
    <row r="50" spans="9:9" x14ac:dyDescent="0.3">
      <c r="I50" s="1"/>
    </row>
    <row r="51" spans="9:9" x14ac:dyDescent="0.3">
      <c r="I51" s="1"/>
    </row>
    <row r="52" spans="9:9" x14ac:dyDescent="0.3">
      <c r="I52" s="1"/>
    </row>
    <row r="53" spans="9:9" x14ac:dyDescent="0.3">
      <c r="I53" s="1"/>
    </row>
    <row r="54" spans="9:9" x14ac:dyDescent="0.3">
      <c r="I54" s="1"/>
    </row>
    <row r="55" spans="9:9" x14ac:dyDescent="0.3">
      <c r="I55" s="1"/>
    </row>
    <row r="56" spans="9:9" x14ac:dyDescent="0.3">
      <c r="I56" s="1"/>
    </row>
    <row r="57" spans="9:9" x14ac:dyDescent="0.3">
      <c r="I57" s="1"/>
    </row>
    <row r="58" spans="9:9" x14ac:dyDescent="0.3">
      <c r="I58" s="1"/>
    </row>
    <row r="59" spans="9:9" x14ac:dyDescent="0.3">
      <c r="I59" s="1"/>
    </row>
    <row r="60" spans="9:9" x14ac:dyDescent="0.3">
      <c r="I60" s="1"/>
    </row>
    <row r="61" spans="9:9" x14ac:dyDescent="0.3">
      <c r="I61" s="1"/>
    </row>
    <row r="62" spans="9:9" x14ac:dyDescent="0.3">
      <c r="I62" s="1"/>
    </row>
    <row r="63" spans="9:9" x14ac:dyDescent="0.3">
      <c r="I63" s="1"/>
    </row>
    <row r="64" spans="9:9" x14ac:dyDescent="0.3">
      <c r="I64" s="1"/>
    </row>
    <row r="65" spans="9:9" x14ac:dyDescent="0.3">
      <c r="I65" s="1"/>
    </row>
    <row r="66" spans="9:9" x14ac:dyDescent="0.3">
      <c r="I66" s="1"/>
    </row>
    <row r="67" spans="9:9" x14ac:dyDescent="0.3">
      <c r="I67" s="1"/>
    </row>
    <row r="68" spans="9:9" x14ac:dyDescent="0.3">
      <c r="I68" s="1"/>
    </row>
    <row r="69" spans="9:9" x14ac:dyDescent="0.3">
      <c r="I69" s="1"/>
    </row>
    <row r="70" spans="9:9" x14ac:dyDescent="0.3">
      <c r="I70" s="1"/>
    </row>
    <row r="71" spans="9:9" x14ac:dyDescent="0.3">
      <c r="I71" s="1"/>
    </row>
    <row r="72" spans="9:9" x14ac:dyDescent="0.3">
      <c r="I72" s="1"/>
    </row>
    <row r="73" spans="9:9" x14ac:dyDescent="0.3">
      <c r="I73" s="1"/>
    </row>
    <row r="74" spans="9:9" x14ac:dyDescent="0.3">
      <c r="I74" s="1"/>
    </row>
    <row r="75" spans="9:9" x14ac:dyDescent="0.3">
      <c r="I75" s="1"/>
    </row>
    <row r="76" spans="9:9" x14ac:dyDescent="0.3">
      <c r="I76" s="1"/>
    </row>
    <row r="77" spans="9:9" x14ac:dyDescent="0.3">
      <c r="I77" s="1"/>
    </row>
    <row r="78" spans="9:9" x14ac:dyDescent="0.3">
      <c r="I78" s="1"/>
    </row>
    <row r="79" spans="9:9" x14ac:dyDescent="0.3">
      <c r="I79" s="1"/>
    </row>
    <row r="80" spans="9:9" x14ac:dyDescent="0.3">
      <c r="I80" s="1"/>
    </row>
    <row r="81" spans="9:9" x14ac:dyDescent="0.3">
      <c r="I81" s="1"/>
    </row>
    <row r="82" spans="9:9" x14ac:dyDescent="0.3">
      <c r="I82" s="1"/>
    </row>
    <row r="83" spans="9:9" x14ac:dyDescent="0.3">
      <c r="I83" s="1"/>
    </row>
    <row r="84" spans="9:9" x14ac:dyDescent="0.3">
      <c r="I84" s="1"/>
    </row>
    <row r="85" spans="9:9" x14ac:dyDescent="0.3">
      <c r="I85" s="1"/>
    </row>
    <row r="86" spans="9:9" x14ac:dyDescent="0.3">
      <c r="I86" s="1"/>
    </row>
    <row r="87" spans="9:9" x14ac:dyDescent="0.3">
      <c r="I87" s="1"/>
    </row>
    <row r="88" spans="9:9" x14ac:dyDescent="0.3">
      <c r="I88" s="1"/>
    </row>
    <row r="89" spans="9:9" x14ac:dyDescent="0.3">
      <c r="I89" s="1"/>
    </row>
    <row r="90" spans="9:9" x14ac:dyDescent="0.3">
      <c r="I90" s="1"/>
    </row>
    <row r="91" spans="9:9" x14ac:dyDescent="0.3">
      <c r="I91" s="1"/>
    </row>
    <row r="92" spans="9:9" x14ac:dyDescent="0.3">
      <c r="I92" s="1"/>
    </row>
    <row r="93" spans="9:9" x14ac:dyDescent="0.3">
      <c r="I93" s="1"/>
    </row>
    <row r="94" spans="9:9" x14ac:dyDescent="0.3">
      <c r="I94" s="1"/>
    </row>
    <row r="95" spans="9:9" x14ac:dyDescent="0.3">
      <c r="I95" s="1"/>
    </row>
    <row r="96" spans="9:9" x14ac:dyDescent="0.3">
      <c r="I96" s="1"/>
    </row>
    <row r="97" spans="9:9" x14ac:dyDescent="0.3">
      <c r="I97" s="1"/>
    </row>
    <row r="98" spans="9:9" x14ac:dyDescent="0.3">
      <c r="I98" s="1"/>
    </row>
    <row r="99" spans="9:9" x14ac:dyDescent="0.3">
      <c r="I99" s="1"/>
    </row>
    <row r="100" spans="9:9" x14ac:dyDescent="0.3">
      <c r="I100" s="1"/>
    </row>
    <row r="101" spans="9:9" x14ac:dyDescent="0.3">
      <c r="I101" s="1"/>
    </row>
    <row r="102" spans="9:9" x14ac:dyDescent="0.3">
      <c r="I102" s="1"/>
    </row>
    <row r="103" spans="9:9" x14ac:dyDescent="0.3">
      <c r="I103" s="1"/>
    </row>
    <row r="104" spans="9:9" x14ac:dyDescent="0.3">
      <c r="I104" s="1"/>
    </row>
    <row r="105" spans="9:9" x14ac:dyDescent="0.3">
      <c r="I105" s="1"/>
    </row>
    <row r="106" spans="9:9" x14ac:dyDescent="0.3">
      <c r="I106" s="1"/>
    </row>
    <row r="107" spans="9:9" x14ac:dyDescent="0.3">
      <c r="I107" s="1"/>
    </row>
    <row r="108" spans="9:9" x14ac:dyDescent="0.3">
      <c r="I108" s="1"/>
    </row>
    <row r="109" spans="9:9" x14ac:dyDescent="0.3">
      <c r="I109" s="1"/>
    </row>
    <row r="110" spans="9:9" x14ac:dyDescent="0.3">
      <c r="I110" s="1"/>
    </row>
    <row r="111" spans="9:9" x14ac:dyDescent="0.3">
      <c r="I111" s="1"/>
    </row>
    <row r="112" spans="9:9" x14ac:dyDescent="0.3">
      <c r="I112" s="1"/>
    </row>
    <row r="113" spans="9:9" x14ac:dyDescent="0.3">
      <c r="I113" s="1"/>
    </row>
    <row r="114" spans="9:9" x14ac:dyDescent="0.3">
      <c r="I114" s="1"/>
    </row>
    <row r="115" spans="9:9" x14ac:dyDescent="0.3">
      <c r="I115" s="1"/>
    </row>
    <row r="116" spans="9:9" x14ac:dyDescent="0.3">
      <c r="I116" s="1"/>
    </row>
    <row r="117" spans="9:9" x14ac:dyDescent="0.3">
      <c r="I117" s="1"/>
    </row>
    <row r="118" spans="9:9" x14ac:dyDescent="0.3">
      <c r="I118" s="1"/>
    </row>
    <row r="119" spans="9:9" x14ac:dyDescent="0.3">
      <c r="I119" s="1"/>
    </row>
    <row r="120" spans="9:9" x14ac:dyDescent="0.3">
      <c r="I120" s="1"/>
    </row>
    <row r="121" spans="9:9" x14ac:dyDescent="0.3">
      <c r="I121" s="1"/>
    </row>
    <row r="122" spans="9:9" x14ac:dyDescent="0.3">
      <c r="I122" s="1"/>
    </row>
    <row r="123" spans="9:9" x14ac:dyDescent="0.3">
      <c r="I123" s="1"/>
    </row>
    <row r="124" spans="9:9" x14ac:dyDescent="0.3">
      <c r="I124" s="1"/>
    </row>
    <row r="125" spans="9:9" x14ac:dyDescent="0.3">
      <c r="I125" s="1"/>
    </row>
    <row r="126" spans="9:9" x14ac:dyDescent="0.3">
      <c r="I126" s="1"/>
    </row>
    <row r="127" spans="9:9" x14ac:dyDescent="0.3">
      <c r="I127" s="1"/>
    </row>
    <row r="128" spans="9:9" x14ac:dyDescent="0.3">
      <c r="I128" s="1"/>
    </row>
    <row r="129" spans="9:9" x14ac:dyDescent="0.3">
      <c r="I129" s="1"/>
    </row>
    <row r="130" spans="9:9" x14ac:dyDescent="0.3">
      <c r="I130" s="1"/>
    </row>
    <row r="131" spans="9:9" x14ac:dyDescent="0.3">
      <c r="I131" s="1"/>
    </row>
    <row r="132" spans="9:9" x14ac:dyDescent="0.3">
      <c r="I132" s="1"/>
    </row>
    <row r="133" spans="9:9" x14ac:dyDescent="0.3">
      <c r="I133" s="1"/>
    </row>
    <row r="134" spans="9:9" x14ac:dyDescent="0.3">
      <c r="I134" s="1"/>
    </row>
    <row r="135" spans="9:9" x14ac:dyDescent="0.3">
      <c r="I135" s="1"/>
    </row>
    <row r="136" spans="9:9" x14ac:dyDescent="0.3">
      <c r="I136" s="1"/>
    </row>
    <row r="137" spans="9:9" x14ac:dyDescent="0.3">
      <c r="I137" s="1"/>
    </row>
    <row r="138" spans="9:9" x14ac:dyDescent="0.3">
      <c r="I138" s="1"/>
    </row>
    <row r="139" spans="9:9" x14ac:dyDescent="0.3">
      <c r="I139" s="1"/>
    </row>
    <row r="140" spans="9:9" x14ac:dyDescent="0.3">
      <c r="I140" s="1"/>
    </row>
    <row r="141" spans="9:9" x14ac:dyDescent="0.3">
      <c r="I141" s="1"/>
    </row>
    <row r="142" spans="9:9" x14ac:dyDescent="0.3">
      <c r="I142" s="1"/>
    </row>
    <row r="143" spans="9:9" x14ac:dyDescent="0.3">
      <c r="I143" s="1"/>
    </row>
    <row r="144" spans="9:9" x14ac:dyDescent="0.3">
      <c r="I144" s="1"/>
    </row>
    <row r="145" spans="9:9" x14ac:dyDescent="0.3">
      <c r="I145" s="1"/>
    </row>
    <row r="146" spans="9:9" x14ac:dyDescent="0.3">
      <c r="I146" s="1"/>
    </row>
    <row r="147" spans="9:9" x14ac:dyDescent="0.3">
      <c r="I147" s="1"/>
    </row>
    <row r="148" spans="9:9" x14ac:dyDescent="0.3">
      <c r="I148" s="1"/>
    </row>
    <row r="149" spans="9:9" x14ac:dyDescent="0.3">
      <c r="I149" s="1"/>
    </row>
    <row r="150" spans="9:9" x14ac:dyDescent="0.3">
      <c r="I150" s="1"/>
    </row>
    <row r="151" spans="9:9" x14ac:dyDescent="0.3">
      <c r="I151" s="1"/>
    </row>
    <row r="152" spans="9:9" x14ac:dyDescent="0.3">
      <c r="I152" s="1"/>
    </row>
    <row r="153" spans="9:9" x14ac:dyDescent="0.3">
      <c r="I153" s="1"/>
    </row>
    <row r="154" spans="9:9" x14ac:dyDescent="0.3">
      <c r="I154" s="1"/>
    </row>
    <row r="155" spans="9:9" x14ac:dyDescent="0.3">
      <c r="I155" s="1"/>
    </row>
    <row r="156" spans="9:9" x14ac:dyDescent="0.3">
      <c r="I156" s="1"/>
    </row>
    <row r="157" spans="9:9" x14ac:dyDescent="0.3">
      <c r="I157" s="1"/>
    </row>
    <row r="158" spans="9:9" x14ac:dyDescent="0.3">
      <c r="I158" s="1"/>
    </row>
    <row r="159" spans="9:9" x14ac:dyDescent="0.3">
      <c r="I159" s="1"/>
    </row>
    <row r="160" spans="9:9" x14ac:dyDescent="0.3">
      <c r="I160" s="1"/>
    </row>
    <row r="161" spans="9:9" x14ac:dyDescent="0.3">
      <c r="I161" s="1"/>
    </row>
    <row r="162" spans="9:9" x14ac:dyDescent="0.3">
      <c r="I162" s="1"/>
    </row>
    <row r="163" spans="9:9" x14ac:dyDescent="0.3">
      <c r="I163" s="1"/>
    </row>
    <row r="164" spans="9:9" x14ac:dyDescent="0.3">
      <c r="I164" s="1"/>
    </row>
    <row r="165" spans="9:9" x14ac:dyDescent="0.3">
      <c r="I165" s="1"/>
    </row>
    <row r="166" spans="9:9" x14ac:dyDescent="0.3">
      <c r="I166" s="1"/>
    </row>
    <row r="167" spans="9:9" x14ac:dyDescent="0.3">
      <c r="I167" s="1"/>
    </row>
    <row r="168" spans="9:9" x14ac:dyDescent="0.3">
      <c r="I168" s="1"/>
    </row>
    <row r="169" spans="9:9" x14ac:dyDescent="0.3">
      <c r="I169" s="1"/>
    </row>
    <row r="170" spans="9:9" x14ac:dyDescent="0.3">
      <c r="I170" s="1"/>
    </row>
    <row r="171" spans="9:9" x14ac:dyDescent="0.3">
      <c r="I171" s="1"/>
    </row>
    <row r="172" spans="9:9" x14ac:dyDescent="0.3">
      <c r="I172" s="1"/>
    </row>
    <row r="173" spans="9:9" x14ac:dyDescent="0.3">
      <c r="I173" s="1"/>
    </row>
    <row r="174" spans="9:9" x14ac:dyDescent="0.3">
      <c r="I174" s="1"/>
    </row>
    <row r="175" spans="9:9" x14ac:dyDescent="0.3">
      <c r="I175" s="1"/>
    </row>
    <row r="176" spans="9:9" x14ac:dyDescent="0.3">
      <c r="I176" s="1"/>
    </row>
    <row r="177" spans="9:9" x14ac:dyDescent="0.3">
      <c r="I177" s="1"/>
    </row>
    <row r="178" spans="9:9" x14ac:dyDescent="0.3">
      <c r="I178" s="1"/>
    </row>
    <row r="179" spans="9:9" x14ac:dyDescent="0.3">
      <c r="I179" s="1"/>
    </row>
    <row r="180" spans="9:9" x14ac:dyDescent="0.3">
      <c r="I180" s="1"/>
    </row>
    <row r="181" spans="9:9" x14ac:dyDescent="0.3">
      <c r="I181" s="1"/>
    </row>
    <row r="182" spans="9:9" x14ac:dyDescent="0.3">
      <c r="I182" s="1"/>
    </row>
    <row r="183" spans="9:9" x14ac:dyDescent="0.3">
      <c r="I183" s="1"/>
    </row>
    <row r="184" spans="9:9" x14ac:dyDescent="0.3">
      <c r="I184" s="1"/>
    </row>
    <row r="185" spans="9:9" x14ac:dyDescent="0.3">
      <c r="I185" s="1"/>
    </row>
    <row r="186" spans="9:9" x14ac:dyDescent="0.3">
      <c r="I186" s="1"/>
    </row>
    <row r="187" spans="9:9" x14ac:dyDescent="0.3">
      <c r="I187" s="1"/>
    </row>
    <row r="188" spans="9:9" x14ac:dyDescent="0.3">
      <c r="I188" s="1"/>
    </row>
    <row r="189" spans="9:9" x14ac:dyDescent="0.3">
      <c r="I189" s="1"/>
    </row>
    <row r="190" spans="9:9" x14ac:dyDescent="0.3">
      <c r="I190" s="1"/>
    </row>
    <row r="191" spans="9:9" x14ac:dyDescent="0.3">
      <c r="I191" s="1"/>
    </row>
    <row r="192" spans="9:9" x14ac:dyDescent="0.3">
      <c r="I192" s="1"/>
    </row>
    <row r="193" spans="9:9" x14ac:dyDescent="0.3">
      <c r="I193" s="1"/>
    </row>
    <row r="194" spans="9:9" x14ac:dyDescent="0.3">
      <c r="I194" s="1"/>
    </row>
    <row r="195" spans="9:9" x14ac:dyDescent="0.3">
      <c r="I195" s="1"/>
    </row>
    <row r="196" spans="9:9" x14ac:dyDescent="0.3">
      <c r="I196" s="1"/>
    </row>
    <row r="197" spans="9:9" x14ac:dyDescent="0.3">
      <c r="I197" s="1"/>
    </row>
    <row r="198" spans="9:9" x14ac:dyDescent="0.3">
      <c r="I198" s="1"/>
    </row>
    <row r="199" spans="9:9" x14ac:dyDescent="0.3">
      <c r="I199" s="1"/>
    </row>
    <row r="200" spans="9:9" x14ac:dyDescent="0.3">
      <c r="I200" s="1"/>
    </row>
    <row r="201" spans="9:9" x14ac:dyDescent="0.3">
      <c r="I201" s="1"/>
    </row>
    <row r="202" spans="9:9" x14ac:dyDescent="0.3">
      <c r="I202" s="1"/>
    </row>
    <row r="203" spans="9:9" x14ac:dyDescent="0.3">
      <c r="I203" s="1"/>
    </row>
    <row r="204" spans="9:9" x14ac:dyDescent="0.3">
      <c r="I204" s="1"/>
    </row>
    <row r="205" spans="9:9" x14ac:dyDescent="0.3">
      <c r="I205" s="1"/>
    </row>
    <row r="206" spans="9:9" x14ac:dyDescent="0.3">
      <c r="I206" s="1"/>
    </row>
    <row r="207" spans="9:9" x14ac:dyDescent="0.3">
      <c r="I207" s="1"/>
    </row>
    <row r="208" spans="9:9" x14ac:dyDescent="0.3">
      <c r="I208" s="1"/>
    </row>
    <row r="209" spans="9:9" x14ac:dyDescent="0.3">
      <c r="I209" s="1"/>
    </row>
    <row r="210" spans="9:9" x14ac:dyDescent="0.3">
      <c r="I210" s="1"/>
    </row>
    <row r="211" spans="9:9" x14ac:dyDescent="0.3">
      <c r="I211" s="1"/>
    </row>
    <row r="212" spans="9:9" x14ac:dyDescent="0.3">
      <c r="I212" s="1"/>
    </row>
    <row r="213" spans="9:9" x14ac:dyDescent="0.3">
      <c r="I213" s="1"/>
    </row>
    <row r="214" spans="9:9" x14ac:dyDescent="0.3">
      <c r="I214" s="1"/>
    </row>
    <row r="215" spans="9:9" x14ac:dyDescent="0.3">
      <c r="I215" s="1"/>
    </row>
    <row r="216" spans="9:9" x14ac:dyDescent="0.3">
      <c r="I216" s="1"/>
    </row>
    <row r="217" spans="9:9" x14ac:dyDescent="0.3">
      <c r="I217" s="1"/>
    </row>
    <row r="218" spans="9:9" x14ac:dyDescent="0.3">
      <c r="I218" s="1"/>
    </row>
    <row r="219" spans="9:9" x14ac:dyDescent="0.3">
      <c r="I219" s="1"/>
    </row>
    <row r="220" spans="9:9" x14ac:dyDescent="0.3">
      <c r="I220" s="1"/>
    </row>
    <row r="221" spans="9:9" x14ac:dyDescent="0.3">
      <c r="I221" s="1"/>
    </row>
    <row r="222" spans="9:9" x14ac:dyDescent="0.3">
      <c r="I222" s="1"/>
    </row>
    <row r="223" spans="9:9" x14ac:dyDescent="0.3">
      <c r="I223" s="1"/>
    </row>
    <row r="224" spans="9:9" x14ac:dyDescent="0.3">
      <c r="I224" s="1"/>
    </row>
    <row r="225" spans="9:9" x14ac:dyDescent="0.3">
      <c r="I225" s="1"/>
    </row>
    <row r="226" spans="9:9" x14ac:dyDescent="0.3">
      <c r="I226" s="1"/>
    </row>
    <row r="227" spans="9:9" x14ac:dyDescent="0.3">
      <c r="I227" s="1"/>
    </row>
    <row r="228" spans="9:9" x14ac:dyDescent="0.3">
      <c r="I228" s="1"/>
    </row>
    <row r="229" spans="9:9" x14ac:dyDescent="0.3">
      <c r="I229" s="1"/>
    </row>
    <row r="230" spans="9:9" x14ac:dyDescent="0.3">
      <c r="I230" s="1"/>
    </row>
    <row r="231" spans="9:9" x14ac:dyDescent="0.3">
      <c r="I231" s="1"/>
    </row>
    <row r="232" spans="9:9" x14ac:dyDescent="0.3">
      <c r="I232" s="1"/>
    </row>
    <row r="233" spans="9:9" x14ac:dyDescent="0.3">
      <c r="I233" s="1"/>
    </row>
    <row r="234" spans="9:9" x14ac:dyDescent="0.3">
      <c r="I234" s="1"/>
    </row>
    <row r="235" spans="9:9" x14ac:dyDescent="0.3">
      <c r="I235" s="1"/>
    </row>
    <row r="236" spans="9:9" x14ac:dyDescent="0.3">
      <c r="I236" s="1"/>
    </row>
    <row r="237" spans="9:9" x14ac:dyDescent="0.3">
      <c r="I237" s="1"/>
    </row>
    <row r="238" spans="9:9" x14ac:dyDescent="0.3">
      <c r="I238" s="1"/>
    </row>
    <row r="239" spans="9:9" x14ac:dyDescent="0.3">
      <c r="I239" s="1"/>
    </row>
    <row r="240" spans="9:9" x14ac:dyDescent="0.3">
      <c r="I240" s="1"/>
    </row>
    <row r="241" spans="9:9" x14ac:dyDescent="0.3">
      <c r="I241" s="1"/>
    </row>
    <row r="242" spans="9:9" x14ac:dyDescent="0.3">
      <c r="I242" s="1"/>
    </row>
    <row r="243" spans="9:9" x14ac:dyDescent="0.3">
      <c r="I243" s="1"/>
    </row>
    <row r="244" spans="9:9" x14ac:dyDescent="0.3">
      <c r="I244" s="1"/>
    </row>
    <row r="245" spans="9:9" x14ac:dyDescent="0.3">
      <c r="I245" s="1"/>
    </row>
    <row r="246" spans="9:9" x14ac:dyDescent="0.3">
      <c r="I246" s="1"/>
    </row>
    <row r="247" spans="9:9" x14ac:dyDescent="0.3">
      <c r="I247" s="1"/>
    </row>
    <row r="248" spans="9:9" x14ac:dyDescent="0.3">
      <c r="I248" s="1"/>
    </row>
    <row r="249" spans="9:9" x14ac:dyDescent="0.3">
      <c r="I249" s="1"/>
    </row>
    <row r="250" spans="9:9" x14ac:dyDescent="0.3">
      <c r="I250" s="1"/>
    </row>
    <row r="251" spans="9:9" x14ac:dyDescent="0.3">
      <c r="I251" s="1"/>
    </row>
    <row r="252" spans="9:9" x14ac:dyDescent="0.3">
      <c r="I252" s="1"/>
    </row>
    <row r="253" spans="9:9" x14ac:dyDescent="0.3">
      <c r="I253" s="1"/>
    </row>
    <row r="254" spans="9:9" x14ac:dyDescent="0.3">
      <c r="I254" s="1"/>
    </row>
    <row r="255" spans="9:9" x14ac:dyDescent="0.3">
      <c r="I255" s="1"/>
    </row>
    <row r="256" spans="9:9" x14ac:dyDescent="0.3">
      <c r="I256" s="1"/>
    </row>
    <row r="257" spans="9:9" x14ac:dyDescent="0.3">
      <c r="I257" s="1"/>
    </row>
    <row r="258" spans="9:9" x14ac:dyDescent="0.3">
      <c r="I258" s="1"/>
    </row>
    <row r="259" spans="9:9" x14ac:dyDescent="0.3">
      <c r="I259" s="1"/>
    </row>
    <row r="260" spans="9:9" x14ac:dyDescent="0.3">
      <c r="I260" s="1"/>
    </row>
    <row r="261" spans="9:9" x14ac:dyDescent="0.3">
      <c r="I261" s="1"/>
    </row>
    <row r="262" spans="9:9" x14ac:dyDescent="0.3">
      <c r="I262" s="1"/>
    </row>
    <row r="263" spans="9:9" x14ac:dyDescent="0.3">
      <c r="I263" s="1"/>
    </row>
    <row r="264" spans="9:9" x14ac:dyDescent="0.3">
      <c r="I264" s="1"/>
    </row>
    <row r="265" spans="9:9" x14ac:dyDescent="0.3">
      <c r="I265" s="1"/>
    </row>
    <row r="266" spans="9:9" x14ac:dyDescent="0.3">
      <c r="I266" s="1"/>
    </row>
    <row r="267" spans="9:9" x14ac:dyDescent="0.3">
      <c r="I267" s="1"/>
    </row>
    <row r="268" spans="9:9" x14ac:dyDescent="0.3">
      <c r="I268" s="1"/>
    </row>
    <row r="269" spans="9:9" x14ac:dyDescent="0.3">
      <c r="I269" s="1"/>
    </row>
    <row r="270" spans="9:9" x14ac:dyDescent="0.3">
      <c r="I270" s="1"/>
    </row>
    <row r="271" spans="9:9" x14ac:dyDescent="0.3">
      <c r="I271" s="1"/>
    </row>
    <row r="272" spans="9:9" x14ac:dyDescent="0.3">
      <c r="I272" s="1"/>
    </row>
    <row r="273" spans="9:9" x14ac:dyDescent="0.3">
      <c r="I273" s="1"/>
    </row>
    <row r="274" spans="9:9" x14ac:dyDescent="0.3">
      <c r="I274" s="1"/>
    </row>
    <row r="275" spans="9:9" x14ac:dyDescent="0.3">
      <c r="I275" s="1"/>
    </row>
    <row r="276" spans="9:9" x14ac:dyDescent="0.3">
      <c r="I276" s="1"/>
    </row>
    <row r="277" spans="9:9" x14ac:dyDescent="0.3">
      <c r="I277" s="1"/>
    </row>
    <row r="278" spans="9:9" x14ac:dyDescent="0.3">
      <c r="I278" s="1"/>
    </row>
    <row r="279" spans="9:9" x14ac:dyDescent="0.3">
      <c r="I279" s="1"/>
    </row>
    <row r="280" spans="9:9" x14ac:dyDescent="0.3">
      <c r="I280" s="1"/>
    </row>
    <row r="281" spans="9:9" x14ac:dyDescent="0.3">
      <c r="I281" s="1"/>
    </row>
    <row r="282" spans="9:9" x14ac:dyDescent="0.3">
      <c r="I282" s="1"/>
    </row>
    <row r="283" spans="9:9" x14ac:dyDescent="0.3">
      <c r="I283" s="1"/>
    </row>
    <row r="284" spans="9:9" x14ac:dyDescent="0.3">
      <c r="I284" s="1"/>
    </row>
    <row r="285" spans="9:9" x14ac:dyDescent="0.3">
      <c r="I285" s="1"/>
    </row>
    <row r="286" spans="9:9" x14ac:dyDescent="0.3">
      <c r="I286" s="1"/>
    </row>
    <row r="287" spans="9:9" x14ac:dyDescent="0.3">
      <c r="I287" s="1"/>
    </row>
    <row r="288" spans="9:9" x14ac:dyDescent="0.3">
      <c r="I288" s="1"/>
    </row>
    <row r="289" spans="9:9" x14ac:dyDescent="0.3">
      <c r="I289" s="1"/>
    </row>
    <row r="290" spans="9:9" x14ac:dyDescent="0.3">
      <c r="I290" s="1"/>
    </row>
    <row r="291" spans="9:9" x14ac:dyDescent="0.3">
      <c r="I291" s="1"/>
    </row>
    <row r="292" spans="9:9" x14ac:dyDescent="0.3">
      <c r="I292" s="1"/>
    </row>
    <row r="293" spans="9:9" x14ac:dyDescent="0.3">
      <c r="I293" s="1"/>
    </row>
    <row r="294" spans="9:9" x14ac:dyDescent="0.3">
      <c r="I294" s="1"/>
    </row>
    <row r="295" spans="9:9" x14ac:dyDescent="0.3">
      <c r="I295" s="1"/>
    </row>
    <row r="296" spans="9:9" x14ac:dyDescent="0.3">
      <c r="I296" s="1"/>
    </row>
    <row r="297" spans="9:9" x14ac:dyDescent="0.3">
      <c r="I297" s="1"/>
    </row>
    <row r="298" spans="9:9" x14ac:dyDescent="0.3">
      <c r="I298" s="1"/>
    </row>
    <row r="299" spans="9:9" x14ac:dyDescent="0.3">
      <c r="I299" s="1"/>
    </row>
    <row r="300" spans="9:9" x14ac:dyDescent="0.3">
      <c r="I300" s="1"/>
    </row>
    <row r="301" spans="9:9" x14ac:dyDescent="0.3">
      <c r="I301" s="1"/>
    </row>
    <row r="302" spans="9:9" x14ac:dyDescent="0.3">
      <c r="I302" s="1"/>
    </row>
    <row r="303" spans="9:9" x14ac:dyDescent="0.3">
      <c r="I303" s="1"/>
    </row>
    <row r="304" spans="9:9" x14ac:dyDescent="0.3">
      <c r="I304" s="1"/>
    </row>
    <row r="305" spans="9:9" x14ac:dyDescent="0.3">
      <c r="I305" s="1"/>
    </row>
    <row r="306" spans="9:9" x14ac:dyDescent="0.3">
      <c r="I306" s="1"/>
    </row>
    <row r="307" spans="9:9" x14ac:dyDescent="0.3">
      <c r="I307" s="1"/>
    </row>
    <row r="308" spans="9:9" x14ac:dyDescent="0.3">
      <c r="I308" s="1"/>
    </row>
    <row r="309" spans="9:9" x14ac:dyDescent="0.3">
      <c r="I309" s="1"/>
    </row>
    <row r="310" spans="9:9" x14ac:dyDescent="0.3">
      <c r="I310" s="1"/>
    </row>
    <row r="311" spans="9:9" x14ac:dyDescent="0.3">
      <c r="I311" s="1"/>
    </row>
    <row r="312" spans="9:9" x14ac:dyDescent="0.3">
      <c r="I312" s="1"/>
    </row>
    <row r="313" spans="9:9" x14ac:dyDescent="0.3">
      <c r="I313" s="1"/>
    </row>
    <row r="314" spans="9:9" x14ac:dyDescent="0.3">
      <c r="I314" s="1"/>
    </row>
    <row r="315" spans="9:9" x14ac:dyDescent="0.3">
      <c r="I315" s="1"/>
    </row>
    <row r="316" spans="9:9" x14ac:dyDescent="0.3">
      <c r="I316" s="1"/>
    </row>
    <row r="317" spans="9:9" x14ac:dyDescent="0.3">
      <c r="I317" s="1"/>
    </row>
    <row r="318" spans="9:9" x14ac:dyDescent="0.3">
      <c r="I318" s="1"/>
    </row>
    <row r="319" spans="9:9" x14ac:dyDescent="0.3">
      <c r="I319" s="1"/>
    </row>
    <row r="320" spans="9:9" x14ac:dyDescent="0.3">
      <c r="I320" s="1"/>
    </row>
    <row r="321" spans="9:9" x14ac:dyDescent="0.3">
      <c r="I321" s="1"/>
    </row>
    <row r="322" spans="9:9" x14ac:dyDescent="0.3">
      <c r="I322" s="1"/>
    </row>
    <row r="323" spans="9:9" x14ac:dyDescent="0.3">
      <c r="I323" s="1"/>
    </row>
    <row r="324" spans="9:9" x14ac:dyDescent="0.3">
      <c r="I324" s="1"/>
    </row>
    <row r="325" spans="9:9" x14ac:dyDescent="0.3">
      <c r="I325" s="1"/>
    </row>
    <row r="326" spans="9:9" x14ac:dyDescent="0.3">
      <c r="I326" s="1"/>
    </row>
    <row r="327" spans="9:9" x14ac:dyDescent="0.3">
      <c r="I327" s="1"/>
    </row>
    <row r="328" spans="9:9" x14ac:dyDescent="0.3">
      <c r="I328" s="1"/>
    </row>
    <row r="329" spans="9:9" x14ac:dyDescent="0.3">
      <c r="I329" s="1"/>
    </row>
    <row r="330" spans="9:9" x14ac:dyDescent="0.3">
      <c r="I330" s="1"/>
    </row>
    <row r="331" spans="9:9" x14ac:dyDescent="0.3">
      <c r="I331" s="1"/>
    </row>
    <row r="332" spans="9:9" x14ac:dyDescent="0.3">
      <c r="I332" s="1"/>
    </row>
    <row r="333" spans="9:9" x14ac:dyDescent="0.3">
      <c r="I333" s="1"/>
    </row>
    <row r="334" spans="9:9" x14ac:dyDescent="0.3">
      <c r="I334" s="1"/>
    </row>
    <row r="335" spans="9:9" x14ac:dyDescent="0.3">
      <c r="I335" s="1"/>
    </row>
    <row r="336" spans="9:9" x14ac:dyDescent="0.3">
      <c r="I336" s="1"/>
    </row>
    <row r="337" spans="9:9" x14ac:dyDescent="0.3">
      <c r="I337" s="1"/>
    </row>
    <row r="338" spans="9:9" x14ac:dyDescent="0.3">
      <c r="I338" s="1"/>
    </row>
    <row r="339" spans="9:9" x14ac:dyDescent="0.3">
      <c r="I339" s="1"/>
    </row>
    <row r="340" spans="9:9" x14ac:dyDescent="0.3">
      <c r="I340" s="1"/>
    </row>
    <row r="341" spans="9:9" x14ac:dyDescent="0.3">
      <c r="I341" s="1"/>
    </row>
    <row r="342" spans="9:9" x14ac:dyDescent="0.3">
      <c r="I342" s="1"/>
    </row>
    <row r="343" spans="9:9" x14ac:dyDescent="0.3">
      <c r="I343" s="1"/>
    </row>
    <row r="344" spans="9:9" x14ac:dyDescent="0.3">
      <c r="I344" s="1"/>
    </row>
    <row r="345" spans="9:9" x14ac:dyDescent="0.3">
      <c r="I345" s="1"/>
    </row>
    <row r="346" spans="9:9" x14ac:dyDescent="0.3">
      <c r="I346" s="1"/>
    </row>
    <row r="347" spans="9:9" x14ac:dyDescent="0.3">
      <c r="I347" s="1"/>
    </row>
    <row r="348" spans="9:9" x14ac:dyDescent="0.3">
      <c r="I348" s="1"/>
    </row>
    <row r="349" spans="9:9" x14ac:dyDescent="0.3">
      <c r="I349" s="1"/>
    </row>
    <row r="350" spans="9:9" x14ac:dyDescent="0.3">
      <c r="I350" s="1"/>
    </row>
    <row r="351" spans="9:9" x14ac:dyDescent="0.3">
      <c r="I351" s="1"/>
    </row>
    <row r="352" spans="9:9" x14ac:dyDescent="0.3">
      <c r="I352" s="1"/>
    </row>
    <row r="353" spans="9:9" x14ac:dyDescent="0.3">
      <c r="I353" s="1"/>
    </row>
    <row r="354" spans="9:9" x14ac:dyDescent="0.3">
      <c r="I354" s="1"/>
    </row>
    <row r="355" spans="9:9" x14ac:dyDescent="0.3">
      <c r="I355" s="1"/>
    </row>
    <row r="356" spans="9:9" x14ac:dyDescent="0.3">
      <c r="I356" s="1"/>
    </row>
    <row r="357" spans="9:9" x14ac:dyDescent="0.3">
      <c r="I357" s="1"/>
    </row>
    <row r="358" spans="9:9" x14ac:dyDescent="0.3">
      <c r="I358" s="1"/>
    </row>
    <row r="359" spans="9:9" x14ac:dyDescent="0.3">
      <c r="I359" s="1"/>
    </row>
    <row r="360" spans="9:9" x14ac:dyDescent="0.3">
      <c r="I360" s="1"/>
    </row>
    <row r="361" spans="9:9" x14ac:dyDescent="0.3">
      <c r="I361" s="1"/>
    </row>
    <row r="362" spans="9:9" x14ac:dyDescent="0.3">
      <c r="I362" s="1"/>
    </row>
    <row r="363" spans="9:9" x14ac:dyDescent="0.3">
      <c r="I363" s="1"/>
    </row>
    <row r="364" spans="9:9" x14ac:dyDescent="0.3">
      <c r="I364" s="1"/>
    </row>
    <row r="365" spans="9:9" x14ac:dyDescent="0.3">
      <c r="I365" s="1"/>
    </row>
    <row r="366" spans="9:9" x14ac:dyDescent="0.3">
      <c r="I366" s="1"/>
    </row>
    <row r="367" spans="9:9" x14ac:dyDescent="0.3">
      <c r="I367" s="1"/>
    </row>
    <row r="368" spans="9:9" x14ac:dyDescent="0.3">
      <c r="I368" s="1"/>
    </row>
    <row r="369" spans="9:9" x14ac:dyDescent="0.3">
      <c r="I369" s="1"/>
    </row>
    <row r="370" spans="9:9" x14ac:dyDescent="0.3">
      <c r="I370" s="1"/>
    </row>
    <row r="371" spans="9:9" x14ac:dyDescent="0.3">
      <c r="I371" s="1"/>
    </row>
    <row r="372" spans="9:9" x14ac:dyDescent="0.3">
      <c r="I372" s="1"/>
    </row>
    <row r="373" spans="9:9" x14ac:dyDescent="0.3">
      <c r="I373" s="1"/>
    </row>
    <row r="374" spans="9:9" x14ac:dyDescent="0.3">
      <c r="I374" s="1"/>
    </row>
    <row r="375" spans="9:9" x14ac:dyDescent="0.3">
      <c r="I375" s="1"/>
    </row>
    <row r="376" spans="9:9" x14ac:dyDescent="0.3">
      <c r="I376" s="1"/>
    </row>
    <row r="377" spans="9:9" x14ac:dyDescent="0.3">
      <c r="I377" s="1"/>
    </row>
    <row r="378" spans="9:9" x14ac:dyDescent="0.3">
      <c r="I378" s="1"/>
    </row>
    <row r="379" spans="9:9" x14ac:dyDescent="0.3">
      <c r="I379" s="1"/>
    </row>
    <row r="380" spans="9:9" x14ac:dyDescent="0.3">
      <c r="I380" s="1"/>
    </row>
    <row r="381" spans="9:9" x14ac:dyDescent="0.3">
      <c r="I381" s="1"/>
    </row>
    <row r="382" spans="9:9" x14ac:dyDescent="0.3">
      <c r="I382" s="1"/>
    </row>
    <row r="383" spans="9:9" x14ac:dyDescent="0.3">
      <c r="I383" s="1"/>
    </row>
    <row r="384" spans="9:9" x14ac:dyDescent="0.3">
      <c r="I384" s="1"/>
    </row>
    <row r="385" spans="9:9" x14ac:dyDescent="0.3">
      <c r="I385" s="1"/>
    </row>
    <row r="386" spans="9:9" x14ac:dyDescent="0.3">
      <c r="I386" s="1"/>
    </row>
    <row r="387" spans="9:9" x14ac:dyDescent="0.3">
      <c r="I387" s="1"/>
    </row>
    <row r="388" spans="9:9" x14ac:dyDescent="0.3">
      <c r="I388" s="1"/>
    </row>
    <row r="389" spans="9:9" x14ac:dyDescent="0.3">
      <c r="I389" s="1"/>
    </row>
    <row r="390" spans="9:9" x14ac:dyDescent="0.3">
      <c r="I390" s="1"/>
    </row>
    <row r="391" spans="9:9" x14ac:dyDescent="0.3">
      <c r="I391" s="1"/>
    </row>
    <row r="392" spans="9:9" x14ac:dyDescent="0.3">
      <c r="I392" s="1"/>
    </row>
    <row r="393" spans="9:9" x14ac:dyDescent="0.3">
      <c r="I393" s="1"/>
    </row>
    <row r="394" spans="9:9" x14ac:dyDescent="0.3">
      <c r="I394" s="1"/>
    </row>
    <row r="395" spans="9:9" x14ac:dyDescent="0.3">
      <c r="I395" s="1"/>
    </row>
    <row r="396" spans="9:9" x14ac:dyDescent="0.3">
      <c r="I396" s="1"/>
    </row>
    <row r="397" spans="9:9" x14ac:dyDescent="0.3">
      <c r="I397" s="1"/>
    </row>
    <row r="398" spans="9:9" x14ac:dyDescent="0.3">
      <c r="I398" s="1"/>
    </row>
    <row r="399" spans="9:9" x14ac:dyDescent="0.3">
      <c r="I399" s="1"/>
    </row>
    <row r="400" spans="9:9" x14ac:dyDescent="0.3">
      <c r="I400" s="1"/>
    </row>
    <row r="401" spans="9:9" x14ac:dyDescent="0.3">
      <c r="I401" s="1"/>
    </row>
    <row r="402" spans="9:9" x14ac:dyDescent="0.3">
      <c r="I402" s="1"/>
    </row>
    <row r="403" spans="9:9" x14ac:dyDescent="0.3">
      <c r="I403" s="1"/>
    </row>
    <row r="404" spans="9:9" x14ac:dyDescent="0.3">
      <c r="I404" s="1"/>
    </row>
    <row r="405" spans="9:9" x14ac:dyDescent="0.3">
      <c r="I405" s="1"/>
    </row>
    <row r="406" spans="9:9" x14ac:dyDescent="0.3">
      <c r="I406" s="1"/>
    </row>
    <row r="407" spans="9:9" x14ac:dyDescent="0.3">
      <c r="I407" s="1"/>
    </row>
    <row r="408" spans="9:9" x14ac:dyDescent="0.3">
      <c r="I408" s="1"/>
    </row>
    <row r="409" spans="9:9" x14ac:dyDescent="0.3">
      <c r="I409" s="1"/>
    </row>
    <row r="410" spans="9:9" x14ac:dyDescent="0.3">
      <c r="I410" s="1"/>
    </row>
    <row r="411" spans="9:9" x14ac:dyDescent="0.3">
      <c r="I411" s="1"/>
    </row>
    <row r="412" spans="9:9" x14ac:dyDescent="0.3">
      <c r="I412" s="1"/>
    </row>
    <row r="413" spans="9:9" x14ac:dyDescent="0.3">
      <c r="I413" s="1"/>
    </row>
    <row r="414" spans="9:9" x14ac:dyDescent="0.3">
      <c r="I414" s="1"/>
    </row>
    <row r="415" spans="9:9" x14ac:dyDescent="0.3">
      <c r="I415" s="1"/>
    </row>
    <row r="416" spans="9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</sheetData>
  <mergeCells count="20">
    <mergeCell ref="A41:A42"/>
    <mergeCell ref="A1:S1"/>
    <mergeCell ref="A2:A3"/>
    <mergeCell ref="C2:C3"/>
    <mergeCell ref="D2:G2"/>
    <mergeCell ref="L2:O2"/>
    <mergeCell ref="P2:S2"/>
    <mergeCell ref="H2:K2"/>
    <mergeCell ref="A13:A15"/>
    <mergeCell ref="B13:B15"/>
    <mergeCell ref="A34:A37"/>
    <mergeCell ref="B34:B37"/>
    <mergeCell ref="B17:B18"/>
    <mergeCell ref="B41:B42"/>
    <mergeCell ref="B19:C19"/>
    <mergeCell ref="B16:C16"/>
    <mergeCell ref="A17:A18"/>
    <mergeCell ref="A5:A11"/>
    <mergeCell ref="B5:B11"/>
    <mergeCell ref="B12:C12"/>
  </mergeCells>
  <pageMargins left="0.19685039370078741" right="0.19685039370078741" top="0.39370078740157483" bottom="0.19685039370078741" header="0.31496062992125984" footer="0.31496062992125984"/>
  <pageSetup paperSize="8" scale="60" fitToHeight="6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1" t="s">
        <v>60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32.25" customHeight="1" x14ac:dyDescent="0.25">
      <c r="A2" s="93" t="s">
        <v>0</v>
      </c>
      <c r="B2" s="5" t="s">
        <v>1</v>
      </c>
      <c r="C2" s="94" t="s">
        <v>27</v>
      </c>
      <c r="D2" s="95" t="s">
        <v>57</v>
      </c>
      <c r="E2" s="95"/>
      <c r="F2" s="95"/>
      <c r="G2" s="96" t="s">
        <v>65</v>
      </c>
      <c r="H2" s="96"/>
      <c r="I2" s="96"/>
      <c r="J2" s="97" t="s">
        <v>63</v>
      </c>
      <c r="K2" s="98"/>
      <c r="L2" s="99"/>
      <c r="M2" s="100" t="s">
        <v>58</v>
      </c>
      <c r="N2" s="100" t="s">
        <v>59</v>
      </c>
    </row>
    <row r="3" spans="1:14" ht="25.5" x14ac:dyDescent="0.25">
      <c r="A3" s="93"/>
      <c r="B3" s="6" t="s">
        <v>2</v>
      </c>
      <c r="C3" s="94"/>
      <c r="D3" s="7" t="s">
        <v>34</v>
      </c>
      <c r="E3" s="7" t="s">
        <v>35</v>
      </c>
      <c r="F3" s="7" t="s">
        <v>36</v>
      </c>
      <c r="G3" s="7" t="s">
        <v>34</v>
      </c>
      <c r="H3" s="7" t="s">
        <v>35</v>
      </c>
      <c r="I3" s="7" t="s">
        <v>36</v>
      </c>
      <c r="J3" s="7" t="s">
        <v>34</v>
      </c>
      <c r="K3" s="7" t="s">
        <v>35</v>
      </c>
      <c r="L3" s="7" t="s">
        <v>36</v>
      </c>
      <c r="M3" s="101"/>
      <c r="N3" s="101"/>
    </row>
    <row r="4" spans="1:14" x14ac:dyDescent="0.25">
      <c r="A4" s="8" t="s">
        <v>8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0" t="s">
        <v>61</v>
      </c>
      <c r="C5" s="90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9</v>
      </c>
      <c r="B6" s="14" t="s">
        <v>30</v>
      </c>
      <c r="C6" s="14" t="s">
        <v>64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10</v>
      </c>
      <c r="B7" s="14" t="s">
        <v>62</v>
      </c>
      <c r="C7" s="14" t="s">
        <v>64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="73" zoomScaleNormal="73" zoomScaleSheetLayoutView="79" workbookViewId="0">
      <selection activeCell="G12" sqref="G12"/>
    </sheetView>
  </sheetViews>
  <sheetFormatPr defaultRowHeight="15" x14ac:dyDescent="0.25"/>
  <cols>
    <col min="1" max="1" width="9.140625" style="29"/>
    <col min="2" max="2" width="37.85546875" style="29" customWidth="1"/>
    <col min="3" max="3" width="9.140625" style="29"/>
    <col min="4" max="4" width="10.5703125" style="29" customWidth="1"/>
    <col min="5" max="5" width="11.7109375" style="29" bestFit="1" customWidth="1"/>
    <col min="6" max="6" width="11.85546875" style="29" customWidth="1"/>
    <col min="7" max="11" width="11.5703125" style="29" customWidth="1"/>
    <col min="12" max="12" width="10.5703125" style="29" customWidth="1"/>
    <col min="13" max="13" width="11.28515625" style="29" customWidth="1"/>
    <col min="14" max="14" width="12.28515625" style="29" customWidth="1"/>
    <col min="15" max="15" width="9.140625" style="29"/>
    <col min="16" max="16" width="9.85546875" style="29" bestFit="1" customWidth="1"/>
    <col min="17" max="17" width="16.5703125" style="29" bestFit="1" customWidth="1"/>
    <col min="18" max="18" width="12.42578125" style="29" customWidth="1"/>
    <col min="19" max="19" width="11.85546875" style="29" bestFit="1" customWidth="1"/>
    <col min="20" max="16384" width="9.140625" style="29"/>
  </cols>
  <sheetData>
    <row r="1" spans="1:27" x14ac:dyDescent="0.25">
      <c r="A1" s="93" t="s">
        <v>0</v>
      </c>
      <c r="B1" s="49" t="s">
        <v>1</v>
      </c>
      <c r="C1" s="94" t="s">
        <v>27</v>
      </c>
      <c r="D1" s="95" t="s">
        <v>117</v>
      </c>
      <c r="E1" s="95"/>
      <c r="F1" s="95"/>
      <c r="G1" s="95"/>
      <c r="H1" s="95" t="s">
        <v>132</v>
      </c>
      <c r="I1" s="95"/>
      <c r="J1" s="95"/>
      <c r="K1" s="95"/>
      <c r="L1" s="111" t="s">
        <v>126</v>
      </c>
      <c r="M1" s="112"/>
      <c r="N1" s="112"/>
      <c r="O1" s="113"/>
      <c r="P1" s="96" t="s">
        <v>127</v>
      </c>
      <c r="Q1" s="96"/>
      <c r="R1" s="96"/>
      <c r="S1" s="96"/>
      <c r="T1" s="96" t="s">
        <v>99</v>
      </c>
      <c r="U1" s="114"/>
      <c r="V1" s="114"/>
      <c r="W1" s="114"/>
      <c r="X1" s="105" t="s">
        <v>100</v>
      </c>
      <c r="Y1" s="106"/>
      <c r="Z1" s="106"/>
      <c r="AA1" s="107"/>
    </row>
    <row r="2" spans="1:27" ht="38.25" x14ac:dyDescent="0.25">
      <c r="A2" s="93"/>
      <c r="B2" s="49" t="s">
        <v>2</v>
      </c>
      <c r="C2" s="94"/>
      <c r="D2" s="50" t="s">
        <v>34</v>
      </c>
      <c r="E2" s="50" t="s">
        <v>35</v>
      </c>
      <c r="F2" s="50" t="s">
        <v>66</v>
      </c>
      <c r="G2" s="50" t="s">
        <v>36</v>
      </c>
      <c r="H2" s="50" t="s">
        <v>34</v>
      </c>
      <c r="I2" s="50" t="s">
        <v>35</v>
      </c>
      <c r="J2" s="50" t="s">
        <v>66</v>
      </c>
      <c r="K2" s="50" t="s">
        <v>36</v>
      </c>
      <c r="L2" s="50" t="s">
        <v>34</v>
      </c>
      <c r="M2" s="50" t="s">
        <v>35</v>
      </c>
      <c r="N2" s="50" t="s">
        <v>66</v>
      </c>
      <c r="O2" s="50" t="s">
        <v>36</v>
      </c>
      <c r="P2" s="50" t="s">
        <v>34</v>
      </c>
      <c r="Q2" s="50" t="s">
        <v>35</v>
      </c>
      <c r="R2" s="50" t="s">
        <v>66</v>
      </c>
      <c r="S2" s="50" t="s">
        <v>36</v>
      </c>
      <c r="T2" s="50" t="s">
        <v>34</v>
      </c>
      <c r="U2" s="18" t="s">
        <v>35</v>
      </c>
      <c r="V2" s="50" t="s">
        <v>66</v>
      </c>
      <c r="W2" s="50" t="s">
        <v>36</v>
      </c>
      <c r="X2" s="50" t="s">
        <v>34</v>
      </c>
      <c r="Y2" s="18" t="s">
        <v>35</v>
      </c>
      <c r="Z2" s="50" t="s">
        <v>66</v>
      </c>
      <c r="AA2" s="50" t="s">
        <v>36</v>
      </c>
    </row>
    <row r="3" spans="1:27" x14ac:dyDescent="0.25">
      <c r="A3" s="48" t="s">
        <v>8</v>
      </c>
      <c r="B3" s="48" t="s">
        <v>20</v>
      </c>
      <c r="C3" s="48" t="s">
        <v>38</v>
      </c>
      <c r="D3" s="48" t="s">
        <v>40</v>
      </c>
      <c r="E3" s="48" t="s">
        <v>25</v>
      </c>
      <c r="F3" s="48" t="s">
        <v>41</v>
      </c>
      <c r="G3" s="48" t="s">
        <v>56</v>
      </c>
      <c r="H3" s="48" t="s">
        <v>26</v>
      </c>
      <c r="I3" s="48" t="s">
        <v>42</v>
      </c>
      <c r="J3" s="48" t="s">
        <v>43</v>
      </c>
      <c r="K3" s="48" t="s">
        <v>44</v>
      </c>
      <c r="L3" s="48" t="s">
        <v>45</v>
      </c>
      <c r="M3" s="48" t="s">
        <v>47</v>
      </c>
      <c r="N3" s="48" t="s">
        <v>48</v>
      </c>
      <c r="O3" s="48" t="s">
        <v>55</v>
      </c>
      <c r="P3" s="48" t="s">
        <v>92</v>
      </c>
      <c r="Q3" s="48" t="s">
        <v>93</v>
      </c>
      <c r="R3" s="48" t="s">
        <v>94</v>
      </c>
      <c r="S3" s="48" t="s">
        <v>95</v>
      </c>
      <c r="T3" s="48" t="s">
        <v>96</v>
      </c>
      <c r="U3" s="48" t="s">
        <v>97</v>
      </c>
      <c r="V3" s="48" t="s">
        <v>98</v>
      </c>
      <c r="W3" s="48" t="s">
        <v>105</v>
      </c>
      <c r="X3" s="48" t="s">
        <v>128</v>
      </c>
      <c r="Y3" s="48" t="s">
        <v>129</v>
      </c>
      <c r="Z3" s="48" t="s">
        <v>130</v>
      </c>
      <c r="AA3" s="48" t="s">
        <v>131</v>
      </c>
    </row>
    <row r="4" spans="1:27" x14ac:dyDescent="0.25">
      <c r="A4" s="108" t="s">
        <v>37</v>
      </c>
      <c r="B4" s="108"/>
      <c r="C4" s="108"/>
      <c r="D4" s="19">
        <f>D8+D10+D17</f>
        <v>152158.42000000001</v>
      </c>
      <c r="E4" s="19">
        <f t="shared" ref="E4:S4" si="0">E8+E10+E17</f>
        <v>137799.79999999999</v>
      </c>
      <c r="F4" s="19">
        <f t="shared" si="0"/>
        <v>0</v>
      </c>
      <c r="G4" s="19">
        <f t="shared" si="0"/>
        <v>14358.62</v>
      </c>
      <c r="H4" s="19">
        <f t="shared" si="0"/>
        <v>2673.82</v>
      </c>
      <c r="I4" s="19">
        <f t="shared" si="0"/>
        <v>0</v>
      </c>
      <c r="J4" s="19">
        <f t="shared" si="0"/>
        <v>0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19">
        <f t="shared" ref="T4:T21" si="1">P4/D4*100</f>
        <v>0</v>
      </c>
      <c r="U4" s="19">
        <f>Q4/E4*100</f>
        <v>0</v>
      </c>
      <c r="V4" s="19">
        <v>0</v>
      </c>
      <c r="W4" s="19">
        <f t="shared" ref="W4:W7" si="2">S4/G4*100</f>
        <v>0</v>
      </c>
      <c r="X4" s="19">
        <f t="shared" ref="X4" si="3">T4/H4*100</f>
        <v>0</v>
      </c>
      <c r="Y4" s="19" t="e">
        <f t="shared" ref="Y4" si="4">U4/I4*100</f>
        <v>#DIV/0!</v>
      </c>
      <c r="Z4" s="19" t="e">
        <f t="shared" ref="Z4" si="5">V4/J4*100</f>
        <v>#DIV/0!</v>
      </c>
      <c r="AA4" s="19" t="e">
        <f t="shared" ref="AA4" si="6">W4/K4*100</f>
        <v>#DIV/0!</v>
      </c>
    </row>
    <row r="5" spans="1:27" ht="38.25" hidden="1" customHeight="1" x14ac:dyDescent="0.25">
      <c r="A5" s="20">
        <v>1</v>
      </c>
      <c r="B5" s="90" t="s">
        <v>14</v>
      </c>
      <c r="C5" s="90"/>
      <c r="D5" s="19">
        <f>E5+G5</f>
        <v>0</v>
      </c>
      <c r="E5" s="19">
        <f>E6+E7</f>
        <v>0</v>
      </c>
      <c r="F5" s="19">
        <f t="shared" ref="F5:G5" si="7">F6+F7</f>
        <v>0</v>
      </c>
      <c r="G5" s="19">
        <f t="shared" si="7"/>
        <v>0</v>
      </c>
      <c r="H5" s="19"/>
      <c r="I5" s="19"/>
      <c r="J5" s="19"/>
      <c r="K5" s="19"/>
      <c r="L5" s="19">
        <f>M5+O5</f>
        <v>0</v>
      </c>
      <c r="M5" s="19">
        <f>M6+M7</f>
        <v>0</v>
      </c>
      <c r="N5" s="19">
        <f t="shared" ref="N5:O5" si="8">N6+N7</f>
        <v>0</v>
      </c>
      <c r="O5" s="19">
        <f t="shared" si="8"/>
        <v>0</v>
      </c>
      <c r="P5" s="19">
        <f t="shared" ref="P5:P21" si="9">Q5+R5+S5</f>
        <v>0</v>
      </c>
      <c r="Q5" s="19">
        <f>Q6+Q7</f>
        <v>0</v>
      </c>
      <c r="R5" s="19">
        <f t="shared" ref="R5:S5" si="10">R6+R7</f>
        <v>0</v>
      </c>
      <c r="S5" s="19">
        <f t="shared" si="10"/>
        <v>0</v>
      </c>
      <c r="T5" s="19" t="e">
        <f t="shared" si="1"/>
        <v>#DIV/0!</v>
      </c>
      <c r="U5" s="19" t="e">
        <f t="shared" ref="U5:U21" si="11">Q5/E5*100</f>
        <v>#DIV/0!</v>
      </c>
      <c r="V5" s="19" t="e">
        <f t="shared" ref="V5:V16" si="12">R5/F5*100</f>
        <v>#DIV/0!</v>
      </c>
      <c r="W5" s="19" t="e">
        <f>S5/G5*100</f>
        <v>#DIV/0!</v>
      </c>
      <c r="X5" s="24"/>
      <c r="Y5" s="24"/>
      <c r="Z5" s="24"/>
      <c r="AA5" s="24"/>
    </row>
    <row r="6" spans="1:27" ht="38.25" hidden="1" x14ac:dyDescent="0.25">
      <c r="A6" s="21" t="s">
        <v>9</v>
      </c>
      <c r="B6" s="22" t="s">
        <v>101</v>
      </c>
      <c r="C6" s="5" t="s">
        <v>3</v>
      </c>
      <c r="D6" s="23">
        <f t="shared" ref="D6:D7" si="13">E6+G6</f>
        <v>0</v>
      </c>
      <c r="E6" s="23">
        <v>0</v>
      </c>
      <c r="F6" s="23">
        <v>0</v>
      </c>
      <c r="G6" s="23">
        <v>0</v>
      </c>
      <c r="H6" s="23"/>
      <c r="I6" s="23"/>
      <c r="J6" s="23"/>
      <c r="K6" s="23"/>
      <c r="L6" s="23">
        <f t="shared" ref="L6:L7" si="14">M6+O6</f>
        <v>0</v>
      </c>
      <c r="M6" s="23">
        <v>0</v>
      </c>
      <c r="N6" s="23">
        <v>0</v>
      </c>
      <c r="O6" s="23">
        <f>S6</f>
        <v>0</v>
      </c>
      <c r="P6" s="19">
        <f t="shared" si="9"/>
        <v>0</v>
      </c>
      <c r="Q6" s="14">
        <v>0</v>
      </c>
      <c r="R6" s="14">
        <v>0</v>
      </c>
      <c r="S6" s="23">
        <v>0</v>
      </c>
      <c r="T6" s="19" t="e">
        <f t="shared" si="1"/>
        <v>#DIV/0!</v>
      </c>
      <c r="U6" s="19" t="e">
        <f t="shared" si="11"/>
        <v>#DIV/0!</v>
      </c>
      <c r="V6" s="19" t="e">
        <f t="shared" si="12"/>
        <v>#DIV/0!</v>
      </c>
      <c r="W6" s="23" t="e">
        <f t="shared" si="2"/>
        <v>#DIV/0!</v>
      </c>
      <c r="X6" s="24"/>
      <c r="Y6" s="24"/>
      <c r="Z6" s="24"/>
      <c r="AA6" s="24"/>
    </row>
    <row r="7" spans="1:27" ht="29.25" hidden="1" customHeight="1" x14ac:dyDescent="0.25">
      <c r="A7" s="21" t="s">
        <v>10</v>
      </c>
      <c r="B7" s="22" t="s">
        <v>91</v>
      </c>
      <c r="C7" s="5" t="s">
        <v>3</v>
      </c>
      <c r="D7" s="23">
        <f t="shared" si="13"/>
        <v>0</v>
      </c>
      <c r="E7" s="23">
        <v>0</v>
      </c>
      <c r="F7" s="23">
        <v>0</v>
      </c>
      <c r="G7" s="23">
        <v>0</v>
      </c>
      <c r="H7" s="23"/>
      <c r="I7" s="23"/>
      <c r="J7" s="23"/>
      <c r="K7" s="23"/>
      <c r="L7" s="23">
        <f t="shared" si="14"/>
        <v>0</v>
      </c>
      <c r="M7" s="23">
        <v>0</v>
      </c>
      <c r="N7" s="23">
        <v>0</v>
      </c>
      <c r="O7" s="23">
        <f>S7</f>
        <v>0</v>
      </c>
      <c r="P7" s="19">
        <f t="shared" si="9"/>
        <v>0</v>
      </c>
      <c r="Q7" s="23">
        <v>0</v>
      </c>
      <c r="R7" s="23">
        <v>0</v>
      </c>
      <c r="S7" s="23">
        <v>0</v>
      </c>
      <c r="T7" s="19" t="e">
        <f t="shared" si="1"/>
        <v>#DIV/0!</v>
      </c>
      <c r="U7" s="19" t="e">
        <f t="shared" si="11"/>
        <v>#DIV/0!</v>
      </c>
      <c r="V7" s="19" t="e">
        <f t="shared" si="12"/>
        <v>#DIV/0!</v>
      </c>
      <c r="W7" s="23" t="e">
        <f t="shared" si="2"/>
        <v>#DIV/0!</v>
      </c>
      <c r="X7" s="24"/>
      <c r="Y7" s="24"/>
      <c r="Z7" s="24"/>
      <c r="AA7" s="24"/>
    </row>
    <row r="8" spans="1:27" ht="62.25" customHeight="1" x14ac:dyDescent="0.25">
      <c r="A8" s="21" t="s">
        <v>8</v>
      </c>
      <c r="B8" s="90" t="s">
        <v>135</v>
      </c>
      <c r="C8" s="90"/>
      <c r="D8" s="19">
        <f>D9</f>
        <v>2673.82</v>
      </c>
      <c r="E8" s="19">
        <f t="shared" ref="E8:G8" si="15">E9</f>
        <v>2574</v>
      </c>
      <c r="F8" s="19">
        <f t="shared" si="15"/>
        <v>0</v>
      </c>
      <c r="G8" s="19">
        <f t="shared" si="15"/>
        <v>99.82</v>
      </c>
      <c r="H8" s="24">
        <f t="shared" ref="H8" si="16">H9+H10+H11+H12</f>
        <v>2673.82</v>
      </c>
      <c r="I8" s="26">
        <v>0</v>
      </c>
      <c r="J8" s="26">
        <v>0</v>
      </c>
      <c r="K8" s="26">
        <v>0</v>
      </c>
      <c r="L8" s="19">
        <f t="shared" ref="L8:L9" si="17">M8+N8+O8</f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3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</row>
    <row r="9" spans="1:27" ht="29.25" customHeight="1" x14ac:dyDescent="0.25">
      <c r="A9" s="21" t="s">
        <v>9</v>
      </c>
      <c r="B9" s="31" t="s">
        <v>136</v>
      </c>
      <c r="C9" s="5"/>
      <c r="D9" s="23">
        <f>E9+F9+G9</f>
        <v>2673.82</v>
      </c>
      <c r="E9" s="26">
        <v>2574</v>
      </c>
      <c r="F9" s="26">
        <v>0</v>
      </c>
      <c r="G9" s="26">
        <v>99.82</v>
      </c>
      <c r="H9" s="23">
        <f>I9+J9+K9</f>
        <v>2673.82</v>
      </c>
      <c r="I9" s="26">
        <v>2574</v>
      </c>
      <c r="J9" s="26">
        <v>0</v>
      </c>
      <c r="K9" s="26">
        <v>99.82</v>
      </c>
      <c r="L9" s="19">
        <f t="shared" si="17"/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7" ht="29.25" customHeight="1" x14ac:dyDescent="0.25">
      <c r="A10" s="20" t="s">
        <v>20</v>
      </c>
      <c r="B10" s="90" t="s">
        <v>106</v>
      </c>
      <c r="C10" s="90"/>
      <c r="D10" s="19">
        <f>E10+F10+G10</f>
        <v>104166.5</v>
      </c>
      <c r="E10" s="19">
        <f>E11+E12</f>
        <v>98971.4</v>
      </c>
      <c r="F10" s="19">
        <f t="shared" ref="F10:G10" si="18">F11+F12</f>
        <v>0</v>
      </c>
      <c r="G10" s="19">
        <f t="shared" si="18"/>
        <v>5195.1000000000004</v>
      </c>
      <c r="H10" s="24">
        <f t="shared" ref="H10" si="19">H11+H12+H13+H14</f>
        <v>0</v>
      </c>
      <c r="I10" s="26">
        <v>0</v>
      </c>
      <c r="J10" s="26">
        <v>0</v>
      </c>
      <c r="K10" s="26">
        <v>0</v>
      </c>
      <c r="L10" s="19">
        <f>M10+N10+O10</f>
        <v>0</v>
      </c>
      <c r="M10" s="19">
        <f>M11+M12</f>
        <v>0</v>
      </c>
      <c r="N10" s="19">
        <f t="shared" ref="N10" si="20">N11+N12</f>
        <v>0</v>
      </c>
      <c r="O10" s="19">
        <f t="shared" ref="O10:O18" si="21">S10</f>
        <v>0</v>
      </c>
      <c r="P10" s="19">
        <f t="shared" si="9"/>
        <v>0</v>
      </c>
      <c r="Q10" s="19">
        <f>Q11+Q12</f>
        <v>0</v>
      </c>
      <c r="R10" s="19">
        <f t="shared" ref="R10:S10" si="22">R11+R12</f>
        <v>0</v>
      </c>
      <c r="S10" s="19">
        <f t="shared" si="22"/>
        <v>0</v>
      </c>
      <c r="T10" s="19">
        <f t="shared" si="1"/>
        <v>0</v>
      </c>
      <c r="U10" s="19">
        <f t="shared" si="11"/>
        <v>0</v>
      </c>
      <c r="V10" s="19">
        <v>0</v>
      </c>
      <c r="W10" s="24">
        <f t="shared" ref="W10:W12" si="23">S10/G10%</f>
        <v>0</v>
      </c>
      <c r="X10" s="24">
        <v>0</v>
      </c>
      <c r="Y10" s="24">
        <v>0</v>
      </c>
      <c r="Z10" s="24">
        <v>0</v>
      </c>
      <c r="AA10" s="24">
        <v>0</v>
      </c>
    </row>
    <row r="11" spans="1:27" ht="43.5" customHeight="1" x14ac:dyDescent="0.25">
      <c r="A11" s="21" t="s">
        <v>11</v>
      </c>
      <c r="B11" s="31" t="s">
        <v>133</v>
      </c>
      <c r="C11" s="25" t="s">
        <v>3</v>
      </c>
      <c r="D11" s="25">
        <f t="shared" ref="D11:D12" si="24">E11+G11</f>
        <v>55200.3</v>
      </c>
      <c r="E11" s="51">
        <v>52453.5</v>
      </c>
      <c r="F11" s="25">
        <v>0</v>
      </c>
      <c r="G11" s="51">
        <v>2746.8</v>
      </c>
      <c r="H11" s="24">
        <f t="shared" ref="H11" si="25">H12+H13+H14+H15</f>
        <v>0</v>
      </c>
      <c r="I11" s="26">
        <v>0</v>
      </c>
      <c r="J11" s="26">
        <v>0</v>
      </c>
      <c r="K11" s="26">
        <v>0</v>
      </c>
      <c r="L11" s="25">
        <f t="shared" ref="L11:L12" si="26">M11+O11</f>
        <v>0</v>
      </c>
      <c r="M11" s="25">
        <v>0</v>
      </c>
      <c r="N11" s="25">
        <v>0</v>
      </c>
      <c r="O11" s="23">
        <v>0</v>
      </c>
      <c r="P11" s="19">
        <f t="shared" si="9"/>
        <v>0</v>
      </c>
      <c r="Q11" s="25">
        <v>0</v>
      </c>
      <c r="R11" s="25">
        <v>0</v>
      </c>
      <c r="S11" s="25">
        <v>0</v>
      </c>
      <c r="T11" s="23">
        <f t="shared" si="1"/>
        <v>0</v>
      </c>
      <c r="U11" s="23">
        <f t="shared" si="11"/>
        <v>0</v>
      </c>
      <c r="V11" s="23">
        <v>0</v>
      </c>
      <c r="W11" s="25">
        <v>0</v>
      </c>
      <c r="X11" s="24">
        <v>0</v>
      </c>
      <c r="Y11" s="24">
        <v>0</v>
      </c>
      <c r="Z11" s="24">
        <v>0</v>
      </c>
      <c r="AA11" s="24">
        <v>0</v>
      </c>
    </row>
    <row r="12" spans="1:27" ht="51" x14ac:dyDescent="0.25">
      <c r="A12" s="21" t="s">
        <v>12</v>
      </c>
      <c r="B12" s="31" t="s">
        <v>134</v>
      </c>
      <c r="C12" s="25" t="s">
        <v>3</v>
      </c>
      <c r="D12" s="25">
        <f t="shared" si="24"/>
        <v>48966.200000000004</v>
      </c>
      <c r="E12" s="51">
        <v>46517.9</v>
      </c>
      <c r="F12" s="23">
        <v>0</v>
      </c>
      <c r="G12" s="51">
        <v>2448.3000000000002</v>
      </c>
      <c r="H12" s="24">
        <f t="shared" ref="H12" si="27">H13+H14+H15+H16</f>
        <v>0</v>
      </c>
      <c r="I12" s="26">
        <v>0</v>
      </c>
      <c r="J12" s="26">
        <v>0</v>
      </c>
      <c r="K12" s="26">
        <v>0</v>
      </c>
      <c r="L12" s="25">
        <f t="shared" si="26"/>
        <v>0</v>
      </c>
      <c r="M12" s="25">
        <v>0</v>
      </c>
      <c r="N12" s="25">
        <v>0</v>
      </c>
      <c r="O12" s="23">
        <v>0</v>
      </c>
      <c r="P12" s="19">
        <f t="shared" si="9"/>
        <v>0</v>
      </c>
      <c r="Q12" s="25">
        <v>0</v>
      </c>
      <c r="R12" s="23">
        <v>0</v>
      </c>
      <c r="S12" s="25">
        <v>0</v>
      </c>
      <c r="T12" s="23">
        <f t="shared" si="1"/>
        <v>0</v>
      </c>
      <c r="U12" s="23">
        <f t="shared" si="11"/>
        <v>0</v>
      </c>
      <c r="V12" s="23">
        <v>0</v>
      </c>
      <c r="W12" s="25">
        <f t="shared" si="23"/>
        <v>0</v>
      </c>
      <c r="X12" s="24">
        <v>0</v>
      </c>
      <c r="Y12" s="24">
        <v>0</v>
      </c>
      <c r="Z12" s="24">
        <v>0</v>
      </c>
      <c r="AA12" s="24">
        <v>0</v>
      </c>
    </row>
    <row r="13" spans="1:27" ht="21.75" hidden="1" customHeight="1" x14ac:dyDescent="0.25">
      <c r="A13" s="20" t="s">
        <v>38</v>
      </c>
      <c r="B13" s="109" t="s">
        <v>16</v>
      </c>
      <c r="C13" s="110"/>
      <c r="D13" s="19">
        <f>E13+F13+G13</f>
        <v>1598.951</v>
      </c>
      <c r="E13" s="19">
        <f>E14</f>
        <v>1598.951</v>
      </c>
      <c r="F13" s="19">
        <f t="shared" ref="F13:G13" si="28">F14</f>
        <v>0</v>
      </c>
      <c r="G13" s="19">
        <f t="shared" si="28"/>
        <v>0</v>
      </c>
      <c r="H13" s="24">
        <f t="shared" ref="H13" si="29">H14+H15+H16+H17</f>
        <v>0</v>
      </c>
      <c r="I13" s="19"/>
      <c r="J13" s="19"/>
      <c r="K13" s="19"/>
      <c r="L13" s="19">
        <f>M13+N13+O13</f>
        <v>0</v>
      </c>
      <c r="M13" s="19">
        <f>M14</f>
        <v>0</v>
      </c>
      <c r="N13" s="19">
        <f t="shared" ref="N13" si="30">N14</f>
        <v>0</v>
      </c>
      <c r="O13" s="23">
        <f t="shared" si="21"/>
        <v>0</v>
      </c>
      <c r="P13" s="19">
        <f t="shared" si="9"/>
        <v>0</v>
      </c>
      <c r="Q13" s="19">
        <f>Q14</f>
        <v>0</v>
      </c>
      <c r="R13" s="19">
        <f t="shared" ref="R13:S13" si="31">R14</f>
        <v>0</v>
      </c>
      <c r="S13" s="19">
        <f t="shared" si="31"/>
        <v>0</v>
      </c>
      <c r="T13" s="19">
        <f t="shared" si="1"/>
        <v>0</v>
      </c>
      <c r="U13" s="19">
        <f t="shared" si="11"/>
        <v>0</v>
      </c>
      <c r="V13" s="19" t="e">
        <f t="shared" si="12"/>
        <v>#DIV/0!</v>
      </c>
      <c r="W13" s="24"/>
      <c r="X13" s="24"/>
      <c r="Y13" s="24"/>
      <c r="Z13" s="24"/>
      <c r="AA13" s="24"/>
    </row>
    <row r="14" spans="1:27" ht="38.25" hidden="1" x14ac:dyDescent="0.25">
      <c r="A14" s="21" t="s">
        <v>102</v>
      </c>
      <c r="B14" s="22" t="s">
        <v>103</v>
      </c>
      <c r="C14" s="23"/>
      <c r="D14" s="23">
        <f t="shared" ref="D14" si="32">E14+G14</f>
        <v>1598.951</v>
      </c>
      <c r="E14" s="26">
        <v>1598.951</v>
      </c>
      <c r="F14" s="26">
        <v>0</v>
      </c>
      <c r="G14" s="27">
        <v>0</v>
      </c>
      <c r="H14" s="24">
        <f t="shared" ref="H14" si="33">H15+H16+H17+H18</f>
        <v>0</v>
      </c>
      <c r="I14" s="27"/>
      <c r="J14" s="27"/>
      <c r="K14" s="27"/>
      <c r="L14" s="23">
        <f t="shared" ref="L14" si="34">M14+O14</f>
        <v>0</v>
      </c>
      <c r="M14" s="23">
        <v>0</v>
      </c>
      <c r="N14" s="23">
        <v>0</v>
      </c>
      <c r="O14" s="23">
        <f t="shared" si="21"/>
        <v>0</v>
      </c>
      <c r="P14" s="19">
        <f t="shared" si="9"/>
        <v>0</v>
      </c>
      <c r="Q14" s="26">
        <v>0</v>
      </c>
      <c r="R14" s="26">
        <v>0</v>
      </c>
      <c r="S14" s="26">
        <v>0</v>
      </c>
      <c r="T14" s="19">
        <f t="shared" si="1"/>
        <v>0</v>
      </c>
      <c r="U14" s="19">
        <f t="shared" si="11"/>
        <v>0</v>
      </c>
      <c r="V14" s="19" t="e">
        <f t="shared" si="12"/>
        <v>#DIV/0!</v>
      </c>
      <c r="W14" s="23"/>
      <c r="X14" s="24"/>
      <c r="Y14" s="24"/>
      <c r="Z14" s="24"/>
      <c r="AA14" s="24"/>
    </row>
    <row r="15" spans="1:27" ht="36" hidden="1" customHeight="1" x14ac:dyDescent="0.25">
      <c r="A15" s="20" t="s">
        <v>38</v>
      </c>
      <c r="B15" s="90" t="s">
        <v>17</v>
      </c>
      <c r="C15" s="90"/>
      <c r="D15" s="19">
        <f>E15+F15+G15</f>
        <v>49374.697</v>
      </c>
      <c r="E15" s="19">
        <f>E16</f>
        <v>46793.4</v>
      </c>
      <c r="F15" s="19">
        <f>F16</f>
        <v>0</v>
      </c>
      <c r="G15" s="19">
        <f>G16</f>
        <v>2581.297</v>
      </c>
      <c r="H15" s="24">
        <f t="shared" ref="H15" si="35">H16+H17+H18+H19</f>
        <v>0</v>
      </c>
      <c r="I15" s="19"/>
      <c r="J15" s="19"/>
      <c r="K15" s="19"/>
      <c r="L15" s="19">
        <f>M15+N15+O15</f>
        <v>44268.401660000003</v>
      </c>
      <c r="M15" s="19">
        <f>M16</f>
        <v>44268.401660000003</v>
      </c>
      <c r="N15" s="19">
        <f t="shared" ref="N15" si="36">N16</f>
        <v>0</v>
      </c>
      <c r="O15" s="23">
        <f t="shared" si="21"/>
        <v>0</v>
      </c>
      <c r="P15" s="19">
        <f t="shared" si="9"/>
        <v>0</v>
      </c>
      <c r="Q15" s="19">
        <f>Q16</f>
        <v>0</v>
      </c>
      <c r="R15" s="19">
        <f t="shared" ref="R15:S15" si="37">R16</f>
        <v>0</v>
      </c>
      <c r="S15" s="19">
        <f t="shared" si="37"/>
        <v>0</v>
      </c>
      <c r="T15" s="19">
        <f t="shared" si="1"/>
        <v>0</v>
      </c>
      <c r="U15" s="19">
        <f t="shared" si="11"/>
        <v>0</v>
      </c>
      <c r="V15" s="19" t="e">
        <f t="shared" si="12"/>
        <v>#DIV/0!</v>
      </c>
      <c r="W15" s="24">
        <f>S15/G15%</f>
        <v>0</v>
      </c>
      <c r="X15" s="24">
        <f t="shared" ref="X15:X16" si="38">P15/L15*100</f>
        <v>0</v>
      </c>
      <c r="Y15" s="24"/>
      <c r="Z15" s="24"/>
      <c r="AA15" s="24" t="e">
        <f t="shared" ref="AA15:AA16" si="39">S15/O15*100</f>
        <v>#DIV/0!</v>
      </c>
    </row>
    <row r="16" spans="1:27" ht="29.25" hidden="1" customHeight="1" x14ac:dyDescent="0.25">
      <c r="A16" s="21" t="s">
        <v>39</v>
      </c>
      <c r="B16" s="28" t="s">
        <v>21</v>
      </c>
      <c r="C16" s="5" t="s">
        <v>3</v>
      </c>
      <c r="D16" s="23">
        <f t="shared" ref="D16" si="40">E16+G16</f>
        <v>49374.697</v>
      </c>
      <c r="E16" s="26">
        <v>46793.4</v>
      </c>
      <c r="F16" s="26">
        <v>0</v>
      </c>
      <c r="G16" s="26">
        <v>2581.297</v>
      </c>
      <c r="H16" s="24">
        <f t="shared" ref="H16" si="41">H17+H18+H19+H20</f>
        <v>0</v>
      </c>
      <c r="I16" s="26"/>
      <c r="J16" s="26"/>
      <c r="K16" s="26"/>
      <c r="L16" s="23">
        <f>M16+O16</f>
        <v>44268.401660000003</v>
      </c>
      <c r="M16" s="23">
        <v>44268.401660000003</v>
      </c>
      <c r="N16" s="23">
        <v>0</v>
      </c>
      <c r="O16" s="23">
        <f t="shared" si="21"/>
        <v>0</v>
      </c>
      <c r="P16" s="19">
        <f t="shared" si="9"/>
        <v>0</v>
      </c>
      <c r="Q16" s="23">
        <v>0</v>
      </c>
      <c r="R16" s="23">
        <v>0</v>
      </c>
      <c r="S16" s="23">
        <v>0</v>
      </c>
      <c r="T16" s="19">
        <f t="shared" si="1"/>
        <v>0</v>
      </c>
      <c r="U16" s="19">
        <f t="shared" si="11"/>
        <v>0</v>
      </c>
      <c r="V16" s="19" t="e">
        <f t="shared" si="12"/>
        <v>#DIV/0!</v>
      </c>
      <c r="W16" s="23">
        <f>S16/G16*100</f>
        <v>0</v>
      </c>
      <c r="X16" s="25">
        <f t="shared" si="38"/>
        <v>0</v>
      </c>
      <c r="Y16" s="25"/>
      <c r="Z16" s="25"/>
      <c r="AA16" s="25" t="e">
        <f t="shared" si="39"/>
        <v>#DIV/0!</v>
      </c>
    </row>
    <row r="17" spans="1:27" ht="45.75" customHeight="1" x14ac:dyDescent="0.25">
      <c r="A17" s="20" t="s">
        <v>26</v>
      </c>
      <c r="B17" s="90" t="s">
        <v>18</v>
      </c>
      <c r="C17" s="90"/>
      <c r="D17" s="24">
        <f>D18+D19+D20+D21</f>
        <v>45318.100000000006</v>
      </c>
      <c r="E17" s="24">
        <f t="shared" ref="E17:S17" si="42">E18+E19+E20+E21</f>
        <v>36254.400000000001</v>
      </c>
      <c r="F17" s="24">
        <f t="shared" si="42"/>
        <v>0</v>
      </c>
      <c r="G17" s="24">
        <f t="shared" si="42"/>
        <v>9063.7000000000007</v>
      </c>
      <c r="H17" s="24">
        <f t="shared" si="42"/>
        <v>0</v>
      </c>
      <c r="I17" s="24">
        <f t="shared" si="42"/>
        <v>0</v>
      </c>
      <c r="J17" s="24">
        <f t="shared" si="42"/>
        <v>0</v>
      </c>
      <c r="K17" s="24">
        <f t="shared" si="42"/>
        <v>0</v>
      </c>
      <c r="L17" s="24">
        <f t="shared" si="42"/>
        <v>0</v>
      </c>
      <c r="M17" s="24">
        <f t="shared" si="42"/>
        <v>0</v>
      </c>
      <c r="N17" s="24">
        <f t="shared" si="42"/>
        <v>0</v>
      </c>
      <c r="O17" s="24">
        <f t="shared" si="42"/>
        <v>0</v>
      </c>
      <c r="P17" s="24">
        <f t="shared" si="42"/>
        <v>0</v>
      </c>
      <c r="Q17" s="24">
        <f t="shared" si="42"/>
        <v>0</v>
      </c>
      <c r="R17" s="24">
        <f t="shared" si="42"/>
        <v>0</v>
      </c>
      <c r="S17" s="24">
        <f t="shared" si="42"/>
        <v>0</v>
      </c>
      <c r="T17" s="19">
        <f t="shared" si="1"/>
        <v>0</v>
      </c>
      <c r="U17" s="19">
        <f t="shared" si="11"/>
        <v>0</v>
      </c>
      <c r="V17" s="19">
        <v>0</v>
      </c>
      <c r="W17" s="24">
        <f>S17/G17%</f>
        <v>0</v>
      </c>
      <c r="X17" s="24">
        <v>0</v>
      </c>
      <c r="Y17" s="24">
        <v>0</v>
      </c>
      <c r="Z17" s="24"/>
      <c r="AA17" s="24">
        <v>0</v>
      </c>
    </row>
    <row r="18" spans="1:27" ht="66" customHeight="1" x14ac:dyDescent="0.25">
      <c r="A18" s="102" t="s">
        <v>29</v>
      </c>
      <c r="B18" s="31" t="s">
        <v>104</v>
      </c>
      <c r="C18" s="49" t="s">
        <v>3</v>
      </c>
      <c r="D18" s="23">
        <f t="shared" ref="D18:D21" si="43">E18+G18</f>
        <v>4649.8</v>
      </c>
      <c r="E18" s="26">
        <v>3719.8</v>
      </c>
      <c r="F18" s="26">
        <v>0</v>
      </c>
      <c r="G18" s="26">
        <v>930</v>
      </c>
      <c r="H18" s="26">
        <f>I18+J18+K18</f>
        <v>0</v>
      </c>
      <c r="I18" s="26">
        <v>0</v>
      </c>
      <c r="J18" s="26">
        <v>0</v>
      </c>
      <c r="K18" s="26">
        <v>0</v>
      </c>
      <c r="L18" s="23">
        <f t="shared" ref="L18:L21" si="44">M18+O18</f>
        <v>0</v>
      </c>
      <c r="M18" s="23">
        <v>0</v>
      </c>
      <c r="N18" s="23">
        <v>0</v>
      </c>
      <c r="O18" s="23">
        <f t="shared" si="21"/>
        <v>0</v>
      </c>
      <c r="P18" s="19">
        <f t="shared" si="9"/>
        <v>0</v>
      </c>
      <c r="Q18" s="23">
        <v>0</v>
      </c>
      <c r="R18" s="23">
        <v>0</v>
      </c>
      <c r="S18" s="23">
        <v>0</v>
      </c>
      <c r="T18" s="23">
        <f t="shared" si="1"/>
        <v>0</v>
      </c>
      <c r="U18" s="23">
        <f t="shared" si="11"/>
        <v>0</v>
      </c>
      <c r="V18" s="23">
        <v>0</v>
      </c>
      <c r="W18" s="23">
        <f t="shared" ref="W18" si="45">S18/G18*100</f>
        <v>0</v>
      </c>
      <c r="X18" s="24">
        <v>0</v>
      </c>
      <c r="Y18" s="24">
        <v>0</v>
      </c>
      <c r="Z18" s="24">
        <v>0</v>
      </c>
      <c r="AA18" s="24">
        <v>0</v>
      </c>
    </row>
    <row r="19" spans="1:27" ht="72.75" customHeight="1" x14ac:dyDescent="0.25">
      <c r="A19" s="103"/>
      <c r="B19" s="31" t="s">
        <v>109</v>
      </c>
      <c r="C19" s="49" t="s">
        <v>3</v>
      </c>
      <c r="D19" s="23">
        <f t="shared" si="43"/>
        <v>12403.900000000001</v>
      </c>
      <c r="E19" s="26">
        <v>9923.1</v>
      </c>
      <c r="F19" s="30">
        <v>0</v>
      </c>
      <c r="G19" s="26">
        <v>2480.8000000000002</v>
      </c>
      <c r="H19" s="26">
        <f>I19+J19+K19</f>
        <v>0</v>
      </c>
      <c r="I19" s="26">
        <v>0</v>
      </c>
      <c r="J19" s="26">
        <v>0</v>
      </c>
      <c r="K19" s="26">
        <v>0</v>
      </c>
      <c r="L19" s="23">
        <f t="shared" si="44"/>
        <v>0</v>
      </c>
      <c r="M19" s="23">
        <v>0</v>
      </c>
      <c r="N19" s="23">
        <v>0</v>
      </c>
      <c r="O19" s="23">
        <v>0</v>
      </c>
      <c r="P19" s="19">
        <f t="shared" si="9"/>
        <v>0</v>
      </c>
      <c r="Q19" s="23">
        <v>0</v>
      </c>
      <c r="R19" s="23">
        <v>0</v>
      </c>
      <c r="S19" s="23">
        <v>0</v>
      </c>
      <c r="T19" s="23">
        <f t="shared" si="1"/>
        <v>0</v>
      </c>
      <c r="U19" s="23">
        <f t="shared" si="11"/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</row>
    <row r="20" spans="1:27" ht="72.75" customHeight="1" x14ac:dyDescent="0.25">
      <c r="A20" s="103"/>
      <c r="B20" s="31" t="s">
        <v>110</v>
      </c>
      <c r="C20" s="49" t="s">
        <v>3</v>
      </c>
      <c r="D20" s="23">
        <f t="shared" si="43"/>
        <v>6075.1</v>
      </c>
      <c r="E20" s="26">
        <v>4860.1000000000004</v>
      </c>
      <c r="F20" s="26">
        <v>0</v>
      </c>
      <c r="G20" s="26">
        <v>1215</v>
      </c>
      <c r="H20" s="26">
        <f>I20+J20+K20</f>
        <v>0</v>
      </c>
      <c r="I20" s="26">
        <v>0</v>
      </c>
      <c r="J20" s="26">
        <v>0</v>
      </c>
      <c r="K20" s="26">
        <v>0</v>
      </c>
      <c r="L20" s="23">
        <f t="shared" si="44"/>
        <v>0</v>
      </c>
      <c r="M20" s="23">
        <v>0</v>
      </c>
      <c r="N20" s="23">
        <v>0</v>
      </c>
      <c r="O20" s="23">
        <v>0</v>
      </c>
      <c r="P20" s="19">
        <f t="shared" si="9"/>
        <v>0</v>
      </c>
      <c r="Q20" s="23">
        <v>0</v>
      </c>
      <c r="R20" s="23">
        <v>0</v>
      </c>
      <c r="S20" s="23">
        <v>0</v>
      </c>
      <c r="T20" s="23">
        <f t="shared" si="1"/>
        <v>0</v>
      </c>
      <c r="U20" s="23">
        <f t="shared" si="11"/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</row>
    <row r="21" spans="1:27" ht="25.5" x14ac:dyDescent="0.25">
      <c r="A21" s="104"/>
      <c r="B21" s="31" t="s">
        <v>111</v>
      </c>
      <c r="C21" s="49" t="s">
        <v>3</v>
      </c>
      <c r="D21" s="23">
        <f t="shared" si="43"/>
        <v>22189.300000000003</v>
      </c>
      <c r="E21" s="26">
        <v>17751.400000000001</v>
      </c>
      <c r="F21" s="26">
        <v>0</v>
      </c>
      <c r="G21" s="26">
        <v>4437.8999999999996</v>
      </c>
      <c r="H21" s="26">
        <f>I21+J21+K21</f>
        <v>0</v>
      </c>
      <c r="I21" s="26">
        <v>0</v>
      </c>
      <c r="J21" s="26">
        <v>0</v>
      </c>
      <c r="K21" s="26">
        <v>0</v>
      </c>
      <c r="L21" s="23">
        <f t="shared" si="44"/>
        <v>0</v>
      </c>
      <c r="M21" s="23">
        <v>0</v>
      </c>
      <c r="N21" s="23">
        <v>0</v>
      </c>
      <c r="O21" s="23">
        <v>0</v>
      </c>
      <c r="P21" s="19">
        <f t="shared" si="9"/>
        <v>0</v>
      </c>
      <c r="Q21" s="23">
        <v>0</v>
      </c>
      <c r="R21" s="23">
        <v>0</v>
      </c>
      <c r="S21" s="23">
        <v>0</v>
      </c>
      <c r="T21" s="23">
        <f t="shared" si="1"/>
        <v>0</v>
      </c>
      <c r="U21" s="23">
        <f t="shared" si="11"/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/>
    </row>
  </sheetData>
  <mergeCells count="16">
    <mergeCell ref="A18:A21"/>
    <mergeCell ref="B17:C17"/>
    <mergeCell ref="X1:AA1"/>
    <mergeCell ref="A4:C4"/>
    <mergeCell ref="B5:C5"/>
    <mergeCell ref="B10:C10"/>
    <mergeCell ref="B13:C13"/>
    <mergeCell ref="B15:C15"/>
    <mergeCell ref="A1:A2"/>
    <mergeCell ref="C1:C2"/>
    <mergeCell ref="D1:G1"/>
    <mergeCell ref="L1:O1"/>
    <mergeCell ref="P1:S1"/>
    <mergeCell ref="T1:W1"/>
    <mergeCell ref="H1:K1"/>
    <mergeCell ref="B8:C8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Duma</cp:lastModifiedBy>
  <cp:lastPrinted>2017-05-11T05:14:06Z</cp:lastPrinted>
  <dcterms:created xsi:type="dcterms:W3CDTF">2012-05-22T08:33:39Z</dcterms:created>
  <dcterms:modified xsi:type="dcterms:W3CDTF">2017-05-25T04:36:40Z</dcterms:modified>
</cp:coreProperties>
</file>