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80" windowWidth="19200" windowHeight="11310"/>
  </bookViews>
  <sheets>
    <sheet name="1" sheetId="33" r:id="rId1"/>
    <sheet name="ведомственная" sheetId="36" state="hidden" r:id="rId2"/>
  </sheets>
  <definedNames>
    <definedName name="_xlnm._FilterDatabase" localSheetId="0" hidden="1">'1'!$A$4:$AB$4</definedName>
    <definedName name="_xlnm.Print_Titles" localSheetId="0">'1'!$2:$3</definedName>
    <definedName name="_xlnm.Print_Area" localSheetId="0">'1'!$A$1:$X$163</definedName>
  </definedNames>
  <calcPr calcId="145621"/>
</workbook>
</file>

<file path=xl/calcChain.xml><?xml version="1.0" encoding="utf-8"?>
<calcChain xmlns="http://schemas.openxmlformats.org/spreadsheetml/2006/main">
  <c r="W7" i="33" l="1"/>
  <c r="W8" i="33"/>
  <c r="W9" i="33"/>
  <c r="W10" i="33"/>
  <c r="W12" i="33"/>
  <c r="W18" i="33"/>
  <c r="V12" i="33"/>
  <c r="U12" i="33"/>
  <c r="U13" i="33"/>
  <c r="U14" i="33"/>
  <c r="U15" i="33"/>
  <c r="U16" i="33"/>
  <c r="U17" i="33"/>
  <c r="U18" i="33"/>
  <c r="E6" i="33" l="1"/>
  <c r="F6" i="33"/>
  <c r="G6" i="33"/>
  <c r="I6" i="33"/>
  <c r="J6" i="33"/>
  <c r="K6" i="33"/>
  <c r="M6" i="33"/>
  <c r="N6" i="33"/>
  <c r="Q6" i="33"/>
  <c r="R6" i="33"/>
  <c r="S6" i="33"/>
  <c r="P10" i="33"/>
  <c r="H10" i="33"/>
  <c r="D10" i="33"/>
  <c r="T10" i="33" l="1"/>
  <c r="W6" i="33"/>
  <c r="X17" i="33" l="1"/>
  <c r="X18" i="33"/>
  <c r="X13" i="33"/>
  <c r="X14" i="33"/>
  <c r="X15" i="33"/>
  <c r="X16" i="33"/>
  <c r="X12" i="33"/>
  <c r="O19" i="33" l="1"/>
  <c r="L19" i="33" s="1"/>
  <c r="O20" i="33"/>
  <c r="L20" i="33" s="1"/>
  <c r="O21" i="33"/>
  <c r="L21" i="33" s="1"/>
  <c r="O22" i="33"/>
  <c r="L22" i="33" s="1"/>
  <c r="O23" i="33"/>
  <c r="L23" i="33" s="1"/>
  <c r="E11" i="33" l="1"/>
  <c r="F11" i="33"/>
  <c r="G11" i="33"/>
  <c r="I11" i="33"/>
  <c r="J11" i="33"/>
  <c r="K11" i="33"/>
  <c r="M11" i="33"/>
  <c r="Q11" i="33"/>
  <c r="U11" i="33" s="1"/>
  <c r="R11" i="33"/>
  <c r="V11" i="33" s="1"/>
  <c r="S11" i="33"/>
  <c r="W11" i="33" s="1"/>
  <c r="I26" i="33"/>
  <c r="J26" i="33"/>
  <c r="K26" i="33"/>
  <c r="I24" i="33"/>
  <c r="J24" i="33"/>
  <c r="K24" i="33"/>
  <c r="P19" i="33"/>
  <c r="P20" i="33"/>
  <c r="P21" i="33"/>
  <c r="P22" i="33"/>
  <c r="P23" i="33"/>
  <c r="P18" i="33"/>
  <c r="H19" i="33"/>
  <c r="H20" i="33"/>
  <c r="H21" i="33"/>
  <c r="H22" i="33"/>
  <c r="H23" i="33"/>
  <c r="D19" i="33"/>
  <c r="D20" i="33"/>
  <c r="D21" i="33"/>
  <c r="D22" i="33"/>
  <c r="D23" i="33"/>
  <c r="H16" i="33"/>
  <c r="N11" i="33"/>
  <c r="H9" i="33"/>
  <c r="H12" i="33"/>
  <c r="H13" i="33"/>
  <c r="H14" i="33"/>
  <c r="H15" i="33"/>
  <c r="H17" i="33"/>
  <c r="H18" i="33"/>
  <c r="H25" i="33"/>
  <c r="H24" i="33" s="1"/>
  <c r="H27" i="33"/>
  <c r="H28" i="33"/>
  <c r="H8" i="33"/>
  <c r="H7" i="33"/>
  <c r="T18" i="33" l="1"/>
  <c r="H6" i="33"/>
  <c r="K5" i="33"/>
  <c r="X11" i="33"/>
  <c r="I5" i="33"/>
  <c r="J5" i="33"/>
  <c r="H11" i="33"/>
  <c r="H26" i="33"/>
  <c r="H5" i="33" l="1"/>
  <c r="D17" i="33" l="1"/>
  <c r="O7" i="33" l="1"/>
  <c r="D7" i="33" l="1"/>
  <c r="D8" i="33"/>
  <c r="D9" i="33"/>
  <c r="D12" i="33"/>
  <c r="D13" i="33"/>
  <c r="D14" i="33"/>
  <c r="D15" i="33"/>
  <c r="D16" i="33"/>
  <c r="D18" i="33"/>
  <c r="D25" i="33"/>
  <c r="D24" i="33" s="1"/>
  <c r="D27" i="33"/>
  <c r="D28" i="33"/>
  <c r="D6" i="33" l="1"/>
  <c r="D11" i="33"/>
  <c r="D26" i="33"/>
  <c r="D5" i="33" l="1"/>
  <c r="W28" i="33" l="1"/>
  <c r="W27" i="33"/>
  <c r="M26" i="33"/>
  <c r="N26" i="33"/>
  <c r="M24" i="33"/>
  <c r="N24" i="33"/>
  <c r="O8" i="33"/>
  <c r="O9" i="33"/>
  <c r="O12" i="33"/>
  <c r="O13" i="33"/>
  <c r="O14" i="33"/>
  <c r="O15" i="33"/>
  <c r="O16" i="33"/>
  <c r="O17" i="33"/>
  <c r="O18" i="33"/>
  <c r="O25" i="33"/>
  <c r="O24" i="33" s="1"/>
  <c r="O27" i="33"/>
  <c r="O28" i="33"/>
  <c r="O6" i="33" l="1"/>
  <c r="O11" i="33"/>
  <c r="N5" i="33"/>
  <c r="O26" i="33"/>
  <c r="M5" i="33"/>
  <c r="L7" i="33"/>
  <c r="L8" i="33"/>
  <c r="L9" i="33"/>
  <c r="L12" i="33"/>
  <c r="L13" i="33"/>
  <c r="L14" i="33"/>
  <c r="L15" i="33"/>
  <c r="L16" i="33"/>
  <c r="L17" i="33"/>
  <c r="L18" i="33"/>
  <c r="L25" i="33"/>
  <c r="L24" i="33" s="1"/>
  <c r="L27" i="33"/>
  <c r="L28" i="33"/>
  <c r="L6" i="33" l="1"/>
  <c r="L11" i="33"/>
  <c r="O5" i="33"/>
  <c r="L26" i="33"/>
  <c r="L5" i="33" l="1"/>
  <c r="P28" i="33" l="1"/>
  <c r="P27" i="33"/>
  <c r="Q26" i="33"/>
  <c r="R26" i="33"/>
  <c r="S26" i="33"/>
  <c r="Q24" i="33"/>
  <c r="R24" i="33"/>
  <c r="P13" i="33"/>
  <c r="T13" i="33" s="1"/>
  <c r="P14" i="33"/>
  <c r="T14" i="33" s="1"/>
  <c r="P15" i="33"/>
  <c r="T15" i="33" s="1"/>
  <c r="P16" i="33"/>
  <c r="T16" i="33" s="1"/>
  <c r="P17" i="33"/>
  <c r="T17" i="33" s="1"/>
  <c r="P12" i="33"/>
  <c r="T12" i="33" s="1"/>
  <c r="P11" i="33" l="1"/>
  <c r="T11" i="33" s="1"/>
  <c r="P26" i="33"/>
  <c r="Q5" i="33"/>
  <c r="U5" i="33" s="1"/>
  <c r="R5" i="33"/>
  <c r="V5" i="33" s="1"/>
  <c r="X5" i="33" l="1"/>
  <c r="E26" i="33"/>
  <c r="F26" i="33"/>
  <c r="G26" i="33"/>
  <c r="T28" i="33"/>
  <c r="E24" i="33"/>
  <c r="F24" i="33"/>
  <c r="G24" i="33"/>
  <c r="W26" i="33" l="1"/>
  <c r="G5" i="33"/>
  <c r="E5" i="33"/>
  <c r="T26" i="33"/>
  <c r="T27" i="33"/>
  <c r="F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S24" i="33" l="1"/>
  <c r="P7" i="33"/>
  <c r="T7" i="33" s="1"/>
  <c r="P8" i="33"/>
  <c r="T8" i="33" s="1"/>
  <c r="P9" i="33"/>
  <c r="T9" i="33" s="1"/>
  <c r="P25" i="33"/>
  <c r="P6" i="33" l="1"/>
  <c r="T6" i="33" s="1"/>
  <c r="P24" i="33"/>
  <c r="S5" i="33"/>
  <c r="W5" i="33" s="1"/>
  <c r="P5" i="33" l="1"/>
  <c r="T5" i="33" s="1"/>
</calcChain>
</file>

<file path=xl/sharedStrings.xml><?xml version="1.0" encoding="utf-8"?>
<sst xmlns="http://schemas.openxmlformats.org/spreadsheetml/2006/main" count="153" uniqueCount="102">
  <si>
    <t>№ п/п</t>
  </si>
  <si>
    <t>Наименование программы</t>
  </si>
  <si>
    <t>Запланированные мероприятия</t>
  </si>
  <si>
    <t>ДЖКХ</t>
  </si>
  <si>
    <t>ДИиЗО</t>
  </si>
  <si>
    <t>ДОиМП</t>
  </si>
  <si>
    <t>КФКиС</t>
  </si>
  <si>
    <t>1</t>
  </si>
  <si>
    <t>1.1</t>
  </si>
  <si>
    <t>1.2</t>
  </si>
  <si>
    <t>КК</t>
  </si>
  <si>
    <t>ДДА</t>
  </si>
  <si>
    <t>2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</si>
  <si>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</si>
  <si>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</si>
  <si>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</si>
  <si>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</si>
  <si>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</si>
  <si>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</si>
  <si>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</si>
  <si>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</si>
  <si>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</si>
  <si>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</si>
  <si>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</si>
  <si>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</si>
  <si>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3</t>
  </si>
  <si>
    <t>4</t>
  </si>
  <si>
    <t>6</t>
  </si>
  <si>
    <t>9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</si>
  <si>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</si>
  <si>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</si>
  <si>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</si>
  <si>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</si>
  <si>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</si>
  <si>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</si>
  <si>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</si>
  <si>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</si>
  <si>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</si>
  <si>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</si>
  <si>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</si>
  <si>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</si>
  <si>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</si>
  <si>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</si>
  <si>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</si>
  <si>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</si>
  <si>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</si>
  <si>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</si>
  <si>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</si>
  <si>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</si>
  <si>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</si>
  <si>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</si>
  <si>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</si>
  <si>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</si>
  <si>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</si>
  <si>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</si>
  <si>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</si>
  <si>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</si>
  <si>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</si>
  <si>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</si>
  <si>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</si>
  <si>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</si>
  <si>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</si>
  <si>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</si>
  <si>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</si>
  <si>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</si>
  <si>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</si>
  <si>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</si>
  <si>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</si>
  <si>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</si>
  <si>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</si>
  <si>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</si>
  <si>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</si>
  <si>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% исполнения  к финансированию (окружной б-т)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</si>
  <si>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</si>
  <si>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</si>
  <si>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</si>
  <si>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</si>
  <si>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</si>
  <si>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</si>
  <si>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</si>
  <si>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</si>
  <si>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14.4</t>
  </si>
  <si>
    <t>14.4.1</t>
  </si>
  <si>
    <t>ПЛАН  на 2017 год (рублей)</t>
  </si>
  <si>
    <t>ПЛАН  на 1 квартал 2017 год (рублей)</t>
  </si>
  <si>
    <t>% исполнения  к плану 1 квартала 2017  года</t>
  </si>
  <si>
    <t>14.2.9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</si>
  <si>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</si>
  <si>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</si>
  <si>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денежные средства на 1 квартал 2017 года не запланированы</t>
  </si>
  <si>
    <t>1. Финансирование марта составляет 45% от квартальных назначений.           2. Не все услуги оплачены, в связи с непредоставлением документов для оплаты поставщиками</t>
  </si>
  <si>
    <t>Поданы документы на аукцион, который состоится 28.03.2017 года</t>
  </si>
  <si>
    <t xml:space="preserve"> г</t>
  </si>
  <si>
    <t>Заключен контракт на приобретение компьтеной техники, исполнение за 1 квартал 2017 года составит 195,718 тыс.руб.</t>
  </si>
  <si>
    <t>Распоряжение на выплаты находится на согласовании в ЮПУ</t>
  </si>
  <si>
    <t>Повышение качества оказания муниципальных услуг, выполнение других обязательств муниципального образования</t>
  </si>
  <si>
    <t>Профинансировано  на 01.04.2017  (рублей)</t>
  </si>
  <si>
    <t>Отчет об исполнении сетевого плана-графика на 01.04.2017 год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</si>
  <si>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по 01.04.2017  (рублей)</t>
  </si>
  <si>
    <t>14.1.3</t>
  </si>
  <si>
    <t>14.1.4</t>
  </si>
  <si>
    <t>14.2.6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</si>
</sst>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11" fillId="0" borderId="0" xfId="0" applyFont="1" applyFill="1" applyBorder="1"/>
    <xf numFmtId="0" fontId="9" fillId="0" borderId="1" xfId="0" applyFont="1" applyFill="1" applyBorder="1"/>
    <xf numFmtId="0" fontId="9" fillId="0" borderId="0" xfId="0" applyFont="1" applyFill="1" applyBorder="1"/>
    <xf numFmtId="0" fontId="11" fillId="0" borderId="0" xfId="0" applyFont="1" applyFill="1" applyAlignment="1"/>
    <xf numFmtId="0" fontId="12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/>
    <xf numFmtId="4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/>
    <xf numFmtId="164" fontId="11" fillId="0" borderId="0" xfId="0" applyNumberFormat="1" applyFont="1" applyFill="1"/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center" vertical="top" wrapText="1"/>
    </xf>
    <xf numFmtId="164" fontId="11" fillId="0" borderId="4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3"/>
  <sheetViews>
    <sheetView tabSelected="1" view="pageBreakPreview" zoomScale="60" zoomScaleNormal="46" workbookViewId="0">
      <pane ySplit="3" topLeftCell="A14" activePane="bottomLeft" state="frozen"/>
      <selection pane="bottomLeft" activeCell="B25" sqref="B25"/>
    </sheetView>
  </sheetViews>
  <sheetFormatPr defaultColWidth="9.140625"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5.42578125" style="2" bestFit="1" customWidth="1"/>
    <col min="9" max="11" width="23" style="2" customWidth="1"/>
    <col min="12" max="12" width="24.5703125" style="2" hidden="1" customWidth="1"/>
    <col min="13" max="13" width="22.5703125" style="2" hidden="1" customWidth="1"/>
    <col min="14" max="14" width="22" style="2" hidden="1" customWidth="1"/>
    <col min="15" max="15" width="26.7109375" style="2" hidden="1" customWidth="1"/>
    <col min="16" max="17" width="24.42578125" style="4" customWidth="1"/>
    <col min="18" max="18" width="22" style="4" customWidth="1"/>
    <col min="19" max="19" width="23.140625" style="4" customWidth="1"/>
    <col min="20" max="20" width="13.42578125" style="5" customWidth="1"/>
    <col min="21" max="22" width="14.140625" style="5" customWidth="1"/>
    <col min="23" max="23" width="13.7109375" style="5" customWidth="1"/>
    <col min="24" max="24" width="23" style="5" hidden="1" customWidth="1"/>
    <col min="25" max="25" width="37.28515625" style="2" hidden="1" customWidth="1"/>
    <col min="26" max="16384" width="9.140625" style="2"/>
  </cols>
  <sheetData>
    <row r="1" spans="1:25" s="27" customFormat="1" ht="62.25" customHeight="1" x14ac:dyDescent="0.3">
      <c r="A1" s="57" t="s">
        <v>97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43"/>
    </row>
    <row r="2" spans="1:25" s="24" customFormat="1" x14ac:dyDescent="0.3">
      <c r="A2" s="59" t="s">
        <v>0</v>
      </c>
      <c r="B2" s="28" t="s">
        <v>1</v>
      </c>
      <c r="C2" s="60" t="s">
        <v>16</v>
      </c>
      <c r="D2" s="61" t="s">
        <v>83</v>
      </c>
      <c r="E2" s="61"/>
      <c r="F2" s="61"/>
      <c r="G2" s="61"/>
      <c r="H2" s="61" t="s">
        <v>84</v>
      </c>
      <c r="I2" s="61"/>
      <c r="J2" s="61"/>
      <c r="K2" s="61"/>
      <c r="L2" s="62" t="s">
        <v>96</v>
      </c>
      <c r="M2" s="62"/>
      <c r="N2" s="62"/>
      <c r="O2" s="62"/>
      <c r="P2" s="62" t="s">
        <v>98</v>
      </c>
      <c r="Q2" s="62"/>
      <c r="R2" s="62"/>
      <c r="S2" s="62"/>
      <c r="T2" s="63" t="s">
        <v>85</v>
      </c>
      <c r="U2" s="64"/>
      <c r="V2" s="64"/>
      <c r="W2" s="65"/>
      <c r="X2" s="69" t="s">
        <v>72</v>
      </c>
      <c r="Y2" s="68" t="s">
        <v>73</v>
      </c>
    </row>
    <row r="3" spans="1:25" s="24" customFormat="1" ht="56.25" x14ac:dyDescent="0.3">
      <c r="A3" s="59"/>
      <c r="B3" s="45" t="s">
        <v>2</v>
      </c>
      <c r="C3" s="60"/>
      <c r="D3" s="46" t="s">
        <v>22</v>
      </c>
      <c r="E3" s="46" t="s">
        <v>23</v>
      </c>
      <c r="F3" s="46" t="s">
        <v>50</v>
      </c>
      <c r="G3" s="46" t="s">
        <v>24</v>
      </c>
      <c r="H3" s="46" t="s">
        <v>22</v>
      </c>
      <c r="I3" s="46" t="s">
        <v>23</v>
      </c>
      <c r="J3" s="46" t="s">
        <v>50</v>
      </c>
      <c r="K3" s="46" t="s">
        <v>24</v>
      </c>
      <c r="L3" s="46" t="s">
        <v>22</v>
      </c>
      <c r="M3" s="46" t="s">
        <v>23</v>
      </c>
      <c r="N3" s="46" t="s">
        <v>50</v>
      </c>
      <c r="O3" s="46" t="s">
        <v>24</v>
      </c>
      <c r="P3" s="46" t="s">
        <v>22</v>
      </c>
      <c r="Q3" s="46" t="s">
        <v>23</v>
      </c>
      <c r="R3" s="46" t="s">
        <v>50</v>
      </c>
      <c r="S3" s="46" t="s">
        <v>24</v>
      </c>
      <c r="T3" s="29" t="s">
        <v>22</v>
      </c>
      <c r="U3" s="29" t="s">
        <v>23</v>
      </c>
      <c r="V3" s="29" t="s">
        <v>50</v>
      </c>
      <c r="W3" s="29" t="s">
        <v>24</v>
      </c>
      <c r="X3" s="70"/>
      <c r="Y3" s="68"/>
    </row>
    <row r="4" spans="1:25" s="24" customFormat="1" x14ac:dyDescent="0.3">
      <c r="A4" s="44" t="s">
        <v>7</v>
      </c>
      <c r="B4" s="44" t="s">
        <v>12</v>
      </c>
      <c r="C4" s="44" t="s">
        <v>25</v>
      </c>
      <c r="D4" s="44" t="s">
        <v>26</v>
      </c>
      <c r="E4" s="44" t="s">
        <v>32</v>
      </c>
      <c r="F4" s="44" t="s">
        <v>33</v>
      </c>
      <c r="G4" s="44" t="s">
        <v>39</v>
      </c>
      <c r="H4" s="44" t="s">
        <v>14</v>
      </c>
      <c r="I4" s="44" t="s">
        <v>27</v>
      </c>
      <c r="J4" s="44" t="s">
        <v>40</v>
      </c>
      <c r="K4" s="44" t="s">
        <v>15</v>
      </c>
      <c r="L4" s="44" t="s">
        <v>28</v>
      </c>
      <c r="M4" s="44" t="s">
        <v>29</v>
      </c>
      <c r="N4" s="44" t="s">
        <v>30</v>
      </c>
      <c r="O4" s="44" t="s">
        <v>31</v>
      </c>
      <c r="P4" s="44" t="s">
        <v>32</v>
      </c>
      <c r="Q4" s="44" t="s">
        <v>33</v>
      </c>
      <c r="R4" s="44" t="s">
        <v>39</v>
      </c>
      <c r="S4" s="44" t="s">
        <v>74</v>
      </c>
      <c r="T4" s="44" t="s">
        <v>75</v>
      </c>
      <c r="U4" s="44" t="s">
        <v>76</v>
      </c>
      <c r="V4" s="44" t="s">
        <v>77</v>
      </c>
      <c r="W4" s="44" t="s">
        <v>78</v>
      </c>
      <c r="X4" s="44" t="s">
        <v>79</v>
      </c>
      <c r="Y4" s="44" t="s">
        <v>80</v>
      </c>
    </row>
    <row r="5" spans="1:25" s="24" customFormat="1" ht="53.25" customHeight="1" x14ac:dyDescent="0.3">
      <c r="A5" s="20" t="s">
        <v>33</v>
      </c>
      <c r="B5" s="67" t="s">
        <v>13</v>
      </c>
      <c r="C5" s="67"/>
      <c r="D5" s="36">
        <f t="shared" ref="D5:S5" si="0">D6+D11+D24+D26</f>
        <v>408738758</v>
      </c>
      <c r="E5" s="36">
        <f t="shared" si="0"/>
        <v>61827600</v>
      </c>
      <c r="F5" s="36">
        <f t="shared" si="0"/>
        <v>11492100</v>
      </c>
      <c r="G5" s="36">
        <f t="shared" si="0"/>
        <v>335419058</v>
      </c>
      <c r="H5" s="36">
        <f t="shared" si="0"/>
        <v>113214141</v>
      </c>
      <c r="I5" s="36">
        <f t="shared" si="0"/>
        <v>13965910</v>
      </c>
      <c r="J5" s="36">
        <f t="shared" si="0"/>
        <v>3990000</v>
      </c>
      <c r="K5" s="36">
        <f t="shared" si="0"/>
        <v>95258231</v>
      </c>
      <c r="L5" s="36">
        <f t="shared" si="0"/>
        <v>94020391.319999993</v>
      </c>
      <c r="M5" s="36">
        <f t="shared" si="0"/>
        <v>11442447</v>
      </c>
      <c r="N5" s="36">
        <f t="shared" si="0"/>
        <v>2643500</v>
      </c>
      <c r="O5" s="36">
        <f t="shared" si="0"/>
        <v>79934444.319999993</v>
      </c>
      <c r="P5" s="36">
        <f t="shared" si="0"/>
        <v>102452639.04999998</v>
      </c>
      <c r="Q5" s="36">
        <f t="shared" si="0"/>
        <v>11063985.07</v>
      </c>
      <c r="R5" s="36">
        <f t="shared" si="0"/>
        <v>3990000</v>
      </c>
      <c r="S5" s="36">
        <f t="shared" si="0"/>
        <v>87398653.979999989</v>
      </c>
      <c r="T5" s="22">
        <f t="shared" ref="T5:W18" si="1">P5/H5*100</f>
        <v>90.494560259923702</v>
      </c>
      <c r="U5" s="22">
        <f t="shared" si="1"/>
        <v>79.221368818788036</v>
      </c>
      <c r="V5" s="22">
        <f t="shared" si="1"/>
        <v>100</v>
      </c>
      <c r="W5" s="22">
        <f t="shared" si="1"/>
        <v>91.749188560933902</v>
      </c>
      <c r="X5" s="22">
        <f>Q5/M5*100</f>
        <v>96.692473821377547</v>
      </c>
      <c r="Y5" s="23"/>
    </row>
    <row r="6" spans="1:25" s="24" customFormat="1" ht="40.5" customHeight="1" x14ac:dyDescent="0.3">
      <c r="A6" s="20" t="s">
        <v>34</v>
      </c>
      <c r="B6" s="48" t="s">
        <v>20</v>
      </c>
      <c r="C6" s="48"/>
      <c r="D6" s="36">
        <f>SUM(D7:D10)</f>
        <v>282782300</v>
      </c>
      <c r="E6" s="36">
        <f t="shared" ref="E6:S6" si="2">SUM(E7:E10)</f>
        <v>0</v>
      </c>
      <c r="F6" s="36">
        <f t="shared" si="2"/>
        <v>0</v>
      </c>
      <c r="G6" s="36">
        <f t="shared" si="2"/>
        <v>282782300</v>
      </c>
      <c r="H6" s="36">
        <f t="shared" si="2"/>
        <v>85967754</v>
      </c>
      <c r="I6" s="36">
        <f t="shared" si="2"/>
        <v>0</v>
      </c>
      <c r="J6" s="36">
        <f t="shared" si="2"/>
        <v>0</v>
      </c>
      <c r="K6" s="36">
        <f t="shared" si="2"/>
        <v>85967754</v>
      </c>
      <c r="L6" s="36">
        <f t="shared" si="2"/>
        <v>73626574.319999993</v>
      </c>
      <c r="M6" s="36">
        <f t="shared" si="2"/>
        <v>0</v>
      </c>
      <c r="N6" s="36">
        <f t="shared" si="2"/>
        <v>0</v>
      </c>
      <c r="O6" s="36">
        <f t="shared" si="2"/>
        <v>73626574.319999993</v>
      </c>
      <c r="P6" s="36">
        <f t="shared" si="2"/>
        <v>81090783.979999989</v>
      </c>
      <c r="Q6" s="36">
        <f t="shared" si="2"/>
        <v>0</v>
      </c>
      <c r="R6" s="36">
        <f t="shared" si="2"/>
        <v>0</v>
      </c>
      <c r="S6" s="36">
        <f t="shared" si="2"/>
        <v>81090783.979999989</v>
      </c>
      <c r="T6" s="22">
        <f t="shared" si="1"/>
        <v>94.326977508334096</v>
      </c>
      <c r="U6" s="22"/>
      <c r="V6" s="22"/>
      <c r="W6" s="22">
        <f t="shared" si="1"/>
        <v>94.326977508334096</v>
      </c>
      <c r="X6" s="22"/>
      <c r="Y6" s="23"/>
    </row>
    <row r="7" spans="1:25" s="24" customFormat="1" ht="48" customHeight="1" x14ac:dyDescent="0.3">
      <c r="A7" s="47" t="s">
        <v>35</v>
      </c>
      <c r="B7" s="42" t="s">
        <v>17</v>
      </c>
      <c r="C7" s="31" t="s">
        <v>11</v>
      </c>
      <c r="D7" s="33">
        <f>SUM(E7:G7)</f>
        <v>71195300</v>
      </c>
      <c r="E7" s="33">
        <v>0</v>
      </c>
      <c r="F7" s="33">
        <v>0</v>
      </c>
      <c r="G7" s="33">
        <v>71195300</v>
      </c>
      <c r="H7" s="33">
        <f>I7+J7+K7</f>
        <v>18661687</v>
      </c>
      <c r="I7" s="33">
        <v>0</v>
      </c>
      <c r="J7" s="33">
        <v>0</v>
      </c>
      <c r="K7" s="33">
        <v>18661687</v>
      </c>
      <c r="L7" s="32">
        <f t="shared" ref="L7:L28" si="3">M7+N7+O7</f>
        <v>17922654.91</v>
      </c>
      <c r="M7" s="35">
        <v>0</v>
      </c>
      <c r="N7" s="35">
        <v>0</v>
      </c>
      <c r="O7" s="33">
        <f t="shared" ref="O7:O28" si="4">S7</f>
        <v>17922654.91</v>
      </c>
      <c r="P7" s="33">
        <f>Q7+S7</f>
        <v>17922654.91</v>
      </c>
      <c r="Q7" s="33">
        <v>0</v>
      </c>
      <c r="R7" s="33">
        <v>0</v>
      </c>
      <c r="S7" s="33">
        <v>17922654.91</v>
      </c>
      <c r="T7" s="22">
        <f t="shared" si="1"/>
        <v>96.039843075280388</v>
      </c>
      <c r="U7" s="22"/>
      <c r="V7" s="22"/>
      <c r="W7" s="22">
        <f t="shared" si="1"/>
        <v>96.039843075280388</v>
      </c>
      <c r="X7" s="22"/>
      <c r="Y7" s="23"/>
    </row>
    <row r="8" spans="1:25" s="24" customFormat="1" ht="37.5" x14ac:dyDescent="0.3">
      <c r="A8" s="47" t="s">
        <v>36</v>
      </c>
      <c r="B8" s="42" t="s">
        <v>19</v>
      </c>
      <c r="C8" s="31" t="s">
        <v>11</v>
      </c>
      <c r="D8" s="33">
        <f t="shared" ref="D8:D10" si="5">SUM(E8:G8)</f>
        <v>164301300</v>
      </c>
      <c r="E8" s="33">
        <v>0</v>
      </c>
      <c r="F8" s="33">
        <v>0</v>
      </c>
      <c r="G8" s="33">
        <v>164301300</v>
      </c>
      <c r="H8" s="33">
        <f>I8+J8+K8</f>
        <v>59501067</v>
      </c>
      <c r="I8" s="33">
        <v>0</v>
      </c>
      <c r="J8" s="33">
        <v>0</v>
      </c>
      <c r="K8" s="33">
        <v>59501067</v>
      </c>
      <c r="L8" s="32">
        <f t="shared" si="3"/>
        <v>55445196.890000001</v>
      </c>
      <c r="M8" s="35">
        <v>0</v>
      </c>
      <c r="N8" s="35">
        <v>0</v>
      </c>
      <c r="O8" s="33">
        <f t="shared" si="4"/>
        <v>55445196.890000001</v>
      </c>
      <c r="P8" s="33">
        <f t="shared" ref="P8:P10" si="6">Q8+S8</f>
        <v>55445196.890000001</v>
      </c>
      <c r="Q8" s="33">
        <v>0</v>
      </c>
      <c r="R8" s="33">
        <v>0</v>
      </c>
      <c r="S8" s="33">
        <v>55445196.890000001</v>
      </c>
      <c r="T8" s="22">
        <f t="shared" si="1"/>
        <v>93.183533817973384</v>
      </c>
      <c r="U8" s="22"/>
      <c r="V8" s="22"/>
      <c r="W8" s="22">
        <f t="shared" si="1"/>
        <v>93.183533817973384</v>
      </c>
      <c r="X8" s="22"/>
      <c r="Y8" s="23"/>
    </row>
    <row r="9" spans="1:25" s="24" customFormat="1" ht="37.5" x14ac:dyDescent="0.3">
      <c r="A9" s="47" t="s">
        <v>99</v>
      </c>
      <c r="B9" s="42" t="s">
        <v>51</v>
      </c>
      <c r="C9" s="31" t="s">
        <v>11</v>
      </c>
      <c r="D9" s="33">
        <f t="shared" si="5"/>
        <v>1904200</v>
      </c>
      <c r="E9" s="33">
        <v>0</v>
      </c>
      <c r="F9" s="33">
        <v>0</v>
      </c>
      <c r="G9" s="33">
        <v>1904200</v>
      </c>
      <c r="H9" s="33">
        <f t="shared" ref="H9:H28" si="7">I9+J9+K9</f>
        <v>305000</v>
      </c>
      <c r="I9" s="33">
        <v>0</v>
      </c>
      <c r="J9" s="33">
        <v>0</v>
      </c>
      <c r="K9" s="33">
        <v>305000</v>
      </c>
      <c r="L9" s="32">
        <f t="shared" si="3"/>
        <v>258722.52</v>
      </c>
      <c r="M9" s="35">
        <v>0</v>
      </c>
      <c r="N9" s="35">
        <v>0</v>
      </c>
      <c r="O9" s="33">
        <f t="shared" si="4"/>
        <v>258722.52</v>
      </c>
      <c r="P9" s="33">
        <f t="shared" si="6"/>
        <v>258722.52</v>
      </c>
      <c r="Q9" s="33">
        <v>0</v>
      </c>
      <c r="R9" s="33">
        <v>0</v>
      </c>
      <c r="S9" s="33">
        <v>258722.52</v>
      </c>
      <c r="T9" s="22">
        <f t="shared" si="1"/>
        <v>84.82705573770491</v>
      </c>
      <c r="U9" s="22"/>
      <c r="V9" s="22"/>
      <c r="W9" s="22">
        <f t="shared" si="1"/>
        <v>84.82705573770491</v>
      </c>
      <c r="X9" s="22"/>
      <c r="Y9" s="23"/>
    </row>
    <row r="10" spans="1:25" s="24" customFormat="1" ht="60.75" customHeight="1" x14ac:dyDescent="0.3">
      <c r="A10" s="49" t="s">
        <v>100</v>
      </c>
      <c r="B10" s="42" t="s">
        <v>95</v>
      </c>
      <c r="C10" s="31" t="s">
        <v>11</v>
      </c>
      <c r="D10" s="33">
        <f t="shared" si="5"/>
        <v>45381500</v>
      </c>
      <c r="E10" s="33">
        <v>0</v>
      </c>
      <c r="F10" s="33">
        <v>0</v>
      </c>
      <c r="G10" s="33">
        <v>45381500</v>
      </c>
      <c r="H10" s="33">
        <f t="shared" si="7"/>
        <v>7500000</v>
      </c>
      <c r="I10" s="33">
        <v>0</v>
      </c>
      <c r="J10" s="33">
        <v>0</v>
      </c>
      <c r="K10" s="33">
        <v>7500000</v>
      </c>
      <c r="L10" s="32"/>
      <c r="M10" s="35"/>
      <c r="N10" s="35"/>
      <c r="O10" s="33"/>
      <c r="P10" s="33">
        <f t="shared" si="6"/>
        <v>7464209.6600000001</v>
      </c>
      <c r="Q10" s="33">
        <v>0</v>
      </c>
      <c r="R10" s="33">
        <v>0</v>
      </c>
      <c r="S10" s="33">
        <v>7464209.6600000001</v>
      </c>
      <c r="T10" s="22">
        <f t="shared" si="1"/>
        <v>99.522795466666665</v>
      </c>
      <c r="U10" s="22"/>
      <c r="V10" s="22"/>
      <c r="W10" s="22">
        <f t="shared" si="1"/>
        <v>99.522795466666665</v>
      </c>
      <c r="X10" s="22"/>
      <c r="Y10" s="23"/>
    </row>
    <row r="11" spans="1:25" s="24" customFormat="1" ht="37.5" x14ac:dyDescent="0.3">
      <c r="A11" s="20" t="s">
        <v>37</v>
      </c>
      <c r="B11" s="48" t="s">
        <v>52</v>
      </c>
      <c r="C11" s="30"/>
      <c r="D11" s="21">
        <f t="shared" ref="D11:S11" si="8">SUM(D12:D23)</f>
        <v>76597058</v>
      </c>
      <c r="E11" s="21">
        <f t="shared" si="8"/>
        <v>57110100</v>
      </c>
      <c r="F11" s="21">
        <f t="shared" si="8"/>
        <v>11492100</v>
      </c>
      <c r="G11" s="21">
        <f t="shared" si="8"/>
        <v>7994858</v>
      </c>
      <c r="H11" s="21">
        <f t="shared" si="8"/>
        <v>19593268</v>
      </c>
      <c r="I11" s="21">
        <f t="shared" si="8"/>
        <v>13965910</v>
      </c>
      <c r="J11" s="21">
        <f t="shared" si="8"/>
        <v>3990000</v>
      </c>
      <c r="K11" s="21">
        <f t="shared" si="8"/>
        <v>1637358</v>
      </c>
      <c r="L11" s="21">
        <f t="shared" si="8"/>
        <v>14565617</v>
      </c>
      <c r="M11" s="21">
        <f t="shared" si="8"/>
        <v>11442447</v>
      </c>
      <c r="N11" s="21">
        <f t="shared" si="8"/>
        <v>2643500</v>
      </c>
      <c r="O11" s="21">
        <f t="shared" si="8"/>
        <v>479670</v>
      </c>
      <c r="P11" s="21">
        <f t="shared" si="8"/>
        <v>15533655.07</v>
      </c>
      <c r="Q11" s="21">
        <f t="shared" si="8"/>
        <v>11063985.07</v>
      </c>
      <c r="R11" s="21">
        <f t="shared" si="8"/>
        <v>3990000</v>
      </c>
      <c r="S11" s="21">
        <f t="shared" si="8"/>
        <v>479670</v>
      </c>
      <c r="T11" s="22">
        <f t="shared" si="1"/>
        <v>79.280572643624339</v>
      </c>
      <c r="U11" s="22">
        <f t="shared" si="1"/>
        <v>79.221368818788036</v>
      </c>
      <c r="V11" s="22">
        <f t="shared" si="1"/>
        <v>100</v>
      </c>
      <c r="W11" s="22">
        <f t="shared" si="1"/>
        <v>29.295364849959508</v>
      </c>
      <c r="X11" s="22">
        <f t="shared" ref="X11:X18" si="9">Q11/M11*100</f>
        <v>96.692473821377547</v>
      </c>
      <c r="Y11" s="23"/>
    </row>
    <row r="12" spans="1:25" s="24" customFormat="1" ht="66" customHeight="1" x14ac:dyDescent="0.3">
      <c r="A12" s="47" t="s">
        <v>38</v>
      </c>
      <c r="B12" s="42" t="s">
        <v>53</v>
      </c>
      <c r="C12" s="31" t="s">
        <v>54</v>
      </c>
      <c r="D12" s="33">
        <f>SUM(E12:G12)</f>
        <v>15357158</v>
      </c>
      <c r="E12" s="33">
        <v>3599800</v>
      </c>
      <c r="F12" s="33">
        <v>11492100</v>
      </c>
      <c r="G12" s="33">
        <v>265258</v>
      </c>
      <c r="H12" s="33">
        <f t="shared" si="7"/>
        <v>5233558</v>
      </c>
      <c r="I12" s="33">
        <v>1106200</v>
      </c>
      <c r="J12" s="33">
        <v>3990000</v>
      </c>
      <c r="K12" s="33">
        <v>137358</v>
      </c>
      <c r="L12" s="32">
        <f t="shared" si="3"/>
        <v>3749700</v>
      </c>
      <c r="M12" s="33">
        <v>1106200</v>
      </c>
      <c r="N12" s="35">
        <v>2643500</v>
      </c>
      <c r="O12" s="33">
        <f t="shared" si="4"/>
        <v>0</v>
      </c>
      <c r="P12" s="33">
        <f>SUM(Q12:S12)</f>
        <v>5052140.8899999997</v>
      </c>
      <c r="Q12" s="33">
        <v>1062140.8899999999</v>
      </c>
      <c r="R12" s="33">
        <v>3990000</v>
      </c>
      <c r="S12" s="33">
        <v>0</v>
      </c>
      <c r="T12" s="22">
        <f t="shared" si="1"/>
        <v>96.533579832305279</v>
      </c>
      <c r="U12" s="22">
        <f t="shared" si="1"/>
        <v>96.017075574037236</v>
      </c>
      <c r="V12" s="22">
        <f t="shared" si="1"/>
        <v>100</v>
      </c>
      <c r="W12" s="22">
        <f t="shared" si="1"/>
        <v>0</v>
      </c>
      <c r="X12" s="32">
        <f t="shared" si="9"/>
        <v>96.017075574037236</v>
      </c>
      <c r="Y12" s="34" t="s">
        <v>90</v>
      </c>
    </row>
    <row r="13" spans="1:25" s="24" customFormat="1" ht="93.75" x14ac:dyDescent="0.3">
      <c r="A13" s="47" t="s">
        <v>56</v>
      </c>
      <c r="B13" s="42" t="s">
        <v>55</v>
      </c>
      <c r="C13" s="31" t="s">
        <v>11</v>
      </c>
      <c r="D13" s="33">
        <f t="shared" ref="D13:D23" si="10">SUM(E13:G13)</f>
        <v>488100</v>
      </c>
      <c r="E13" s="33">
        <v>488100</v>
      </c>
      <c r="F13" s="33">
        <v>0</v>
      </c>
      <c r="G13" s="33">
        <v>0</v>
      </c>
      <c r="H13" s="33">
        <f t="shared" si="7"/>
        <v>214000</v>
      </c>
      <c r="I13" s="33">
        <v>214000</v>
      </c>
      <c r="J13" s="33">
        <v>0</v>
      </c>
      <c r="K13" s="33">
        <v>0</v>
      </c>
      <c r="L13" s="32">
        <f t="shared" si="3"/>
        <v>236000</v>
      </c>
      <c r="M13" s="33">
        <v>236000</v>
      </c>
      <c r="N13" s="35">
        <v>0</v>
      </c>
      <c r="O13" s="33">
        <f t="shared" si="4"/>
        <v>0</v>
      </c>
      <c r="P13" s="33">
        <f t="shared" ref="P13:P17" si="11">SUM(Q13:S13)</f>
        <v>209719</v>
      </c>
      <c r="Q13" s="33">
        <v>209719</v>
      </c>
      <c r="R13" s="33">
        <v>0</v>
      </c>
      <c r="S13" s="33">
        <v>0</v>
      </c>
      <c r="T13" s="32">
        <f t="shared" si="1"/>
        <v>97.999532710280377</v>
      </c>
      <c r="U13" s="32">
        <f t="shared" si="1"/>
        <v>97.999532710280377</v>
      </c>
      <c r="V13" s="32"/>
      <c r="W13" s="32"/>
      <c r="X13" s="32">
        <f t="shared" si="9"/>
        <v>88.863983050847466</v>
      </c>
      <c r="Y13" s="34" t="s">
        <v>93</v>
      </c>
    </row>
    <row r="14" spans="1:25" s="24" customFormat="1" ht="65.25" customHeight="1" x14ac:dyDescent="0.3">
      <c r="A14" s="47" t="s">
        <v>59</v>
      </c>
      <c r="B14" s="42" t="s">
        <v>57</v>
      </c>
      <c r="C14" s="31" t="s">
        <v>11</v>
      </c>
      <c r="D14" s="33">
        <f t="shared" si="10"/>
        <v>3701700</v>
      </c>
      <c r="E14" s="33">
        <v>3701700</v>
      </c>
      <c r="F14" s="33">
        <v>0</v>
      </c>
      <c r="G14" s="33">
        <v>0</v>
      </c>
      <c r="H14" s="33">
        <f t="shared" si="7"/>
        <v>906700</v>
      </c>
      <c r="I14" s="33">
        <v>906700</v>
      </c>
      <c r="J14" s="33">
        <v>0</v>
      </c>
      <c r="K14" s="33">
        <v>0</v>
      </c>
      <c r="L14" s="32">
        <f t="shared" si="3"/>
        <v>890000</v>
      </c>
      <c r="M14" s="33">
        <v>890000</v>
      </c>
      <c r="N14" s="35">
        <v>0</v>
      </c>
      <c r="O14" s="33">
        <f t="shared" si="4"/>
        <v>0</v>
      </c>
      <c r="P14" s="33">
        <f t="shared" si="11"/>
        <v>786362.07</v>
      </c>
      <c r="Q14" s="33">
        <v>786362.07</v>
      </c>
      <c r="R14" s="33">
        <v>0</v>
      </c>
      <c r="S14" s="33">
        <v>0</v>
      </c>
      <c r="T14" s="32">
        <f t="shared" si="1"/>
        <v>86.727922135215607</v>
      </c>
      <c r="U14" s="32">
        <f t="shared" si="1"/>
        <v>86.727922135215607</v>
      </c>
      <c r="V14" s="32"/>
      <c r="W14" s="32"/>
      <c r="X14" s="32">
        <f t="shared" si="9"/>
        <v>88.355288764044943</v>
      </c>
      <c r="Y14" s="23"/>
    </row>
    <row r="15" spans="1:25" s="24" customFormat="1" ht="56.25" x14ac:dyDescent="0.3">
      <c r="A15" s="47" t="s">
        <v>60</v>
      </c>
      <c r="B15" s="42" t="s">
        <v>58</v>
      </c>
      <c r="C15" s="31" t="s">
        <v>11</v>
      </c>
      <c r="D15" s="33">
        <f t="shared" si="10"/>
        <v>4413500</v>
      </c>
      <c r="E15" s="33">
        <v>4413500</v>
      </c>
      <c r="F15" s="33">
        <v>0</v>
      </c>
      <c r="G15" s="33">
        <v>0</v>
      </c>
      <c r="H15" s="33">
        <f t="shared" si="7"/>
        <v>1765900</v>
      </c>
      <c r="I15" s="33">
        <v>1765900</v>
      </c>
      <c r="J15" s="33">
        <v>0</v>
      </c>
      <c r="K15" s="33">
        <v>0</v>
      </c>
      <c r="L15" s="32">
        <f t="shared" si="3"/>
        <v>1465000</v>
      </c>
      <c r="M15" s="33">
        <v>1465000</v>
      </c>
      <c r="N15" s="35">
        <v>0</v>
      </c>
      <c r="O15" s="33">
        <f t="shared" si="4"/>
        <v>0</v>
      </c>
      <c r="P15" s="33">
        <f t="shared" si="11"/>
        <v>1464899.07</v>
      </c>
      <c r="Q15" s="33">
        <v>1464899.07</v>
      </c>
      <c r="R15" s="33">
        <v>0</v>
      </c>
      <c r="S15" s="33">
        <v>0</v>
      </c>
      <c r="T15" s="32">
        <f t="shared" si="1"/>
        <v>82.954814542159809</v>
      </c>
      <c r="U15" s="32">
        <f t="shared" si="1"/>
        <v>82.954814542159809</v>
      </c>
      <c r="V15" s="32"/>
      <c r="W15" s="32"/>
      <c r="X15" s="32">
        <f t="shared" si="9"/>
        <v>99.993110580204785</v>
      </c>
      <c r="Y15" s="23"/>
    </row>
    <row r="16" spans="1:25" s="24" customFormat="1" ht="80.25" customHeight="1" x14ac:dyDescent="0.3">
      <c r="A16" s="47" t="s">
        <v>62</v>
      </c>
      <c r="B16" s="42" t="s">
        <v>61</v>
      </c>
      <c r="C16" s="31" t="s">
        <v>11</v>
      </c>
      <c r="D16" s="33">
        <f t="shared" si="10"/>
        <v>9576600</v>
      </c>
      <c r="E16" s="33">
        <v>9576600</v>
      </c>
      <c r="F16" s="33">
        <v>0</v>
      </c>
      <c r="G16" s="33">
        <v>0</v>
      </c>
      <c r="H16" s="33">
        <f>I16+J16+K16</f>
        <v>3327470</v>
      </c>
      <c r="I16" s="33">
        <v>3327470</v>
      </c>
      <c r="J16" s="33">
        <v>0</v>
      </c>
      <c r="K16" s="33">
        <v>0</v>
      </c>
      <c r="L16" s="32">
        <f t="shared" si="3"/>
        <v>2226000</v>
      </c>
      <c r="M16" s="33">
        <v>2226000</v>
      </c>
      <c r="N16" s="35">
        <v>0</v>
      </c>
      <c r="O16" s="33">
        <f t="shared" si="4"/>
        <v>0</v>
      </c>
      <c r="P16" s="33">
        <f t="shared" si="11"/>
        <v>2128030.8199999998</v>
      </c>
      <c r="Q16" s="33">
        <v>2128030.8199999998</v>
      </c>
      <c r="R16" s="33">
        <v>0</v>
      </c>
      <c r="S16" s="33">
        <v>0</v>
      </c>
      <c r="T16" s="32">
        <f t="shared" si="1"/>
        <v>63.953418663428963</v>
      </c>
      <c r="U16" s="32">
        <f t="shared" si="1"/>
        <v>63.953418663428963</v>
      </c>
      <c r="V16" s="32"/>
      <c r="W16" s="32"/>
      <c r="X16" s="32">
        <f t="shared" si="9"/>
        <v>95.598868823000899</v>
      </c>
      <c r="Y16" s="23"/>
    </row>
    <row r="17" spans="1:25" s="24" customFormat="1" ht="63.75" customHeight="1" x14ac:dyDescent="0.3">
      <c r="A17" s="49" t="s">
        <v>101</v>
      </c>
      <c r="B17" s="42" t="s">
        <v>63</v>
      </c>
      <c r="C17" s="31" t="s">
        <v>11</v>
      </c>
      <c r="D17" s="33">
        <f>SUM(E17:G17)</f>
        <v>26867000</v>
      </c>
      <c r="E17" s="33">
        <v>26867000</v>
      </c>
      <c r="F17" s="33">
        <v>0</v>
      </c>
      <c r="G17" s="33">
        <v>0</v>
      </c>
      <c r="H17" s="33">
        <f t="shared" si="7"/>
        <v>5811640</v>
      </c>
      <c r="I17" s="33">
        <v>5811640</v>
      </c>
      <c r="J17" s="33">
        <v>0</v>
      </c>
      <c r="K17" s="33">
        <v>0</v>
      </c>
      <c r="L17" s="32">
        <f t="shared" si="3"/>
        <v>4685247</v>
      </c>
      <c r="M17" s="33">
        <v>4685247</v>
      </c>
      <c r="N17" s="33">
        <v>0</v>
      </c>
      <c r="O17" s="33">
        <f t="shared" si="4"/>
        <v>0</v>
      </c>
      <c r="P17" s="33">
        <f t="shared" si="11"/>
        <v>4597226.88</v>
      </c>
      <c r="Q17" s="33">
        <v>4597226.88</v>
      </c>
      <c r="R17" s="33">
        <v>0</v>
      </c>
      <c r="S17" s="33">
        <v>0</v>
      </c>
      <c r="T17" s="32">
        <f t="shared" si="1"/>
        <v>79.103779311863775</v>
      </c>
      <c r="U17" s="32">
        <f t="shared" si="1"/>
        <v>79.103779311863775</v>
      </c>
      <c r="V17" s="32"/>
      <c r="W17" s="32"/>
      <c r="X17" s="32">
        <f t="shared" si="9"/>
        <v>98.121334478203607</v>
      </c>
      <c r="Y17" s="34" t="s">
        <v>94</v>
      </c>
    </row>
    <row r="18" spans="1:25" s="24" customFormat="1" ht="105.75" customHeight="1" x14ac:dyDescent="0.3">
      <c r="A18" s="49" t="s">
        <v>64</v>
      </c>
      <c r="B18" s="42" t="s">
        <v>65</v>
      </c>
      <c r="C18" s="31" t="s">
        <v>3</v>
      </c>
      <c r="D18" s="33">
        <f t="shared" si="10"/>
        <v>8563600</v>
      </c>
      <c r="E18" s="33">
        <v>834000</v>
      </c>
      <c r="F18" s="33">
        <v>0</v>
      </c>
      <c r="G18" s="33">
        <v>7729600</v>
      </c>
      <c r="H18" s="33">
        <f t="shared" si="7"/>
        <v>2334000</v>
      </c>
      <c r="I18" s="33">
        <v>834000</v>
      </c>
      <c r="J18" s="33">
        <v>0</v>
      </c>
      <c r="K18" s="33">
        <v>1500000</v>
      </c>
      <c r="L18" s="32">
        <f t="shared" si="3"/>
        <v>1313670</v>
      </c>
      <c r="M18" s="33">
        <v>834000</v>
      </c>
      <c r="N18" s="33">
        <v>0</v>
      </c>
      <c r="O18" s="33">
        <f t="shared" si="4"/>
        <v>479670</v>
      </c>
      <c r="P18" s="33">
        <f>SUM(Q18:S18)</f>
        <v>1295276.3399999999</v>
      </c>
      <c r="Q18" s="33">
        <v>815606.34</v>
      </c>
      <c r="R18" s="33">
        <v>0</v>
      </c>
      <c r="S18" s="33">
        <v>479670</v>
      </c>
      <c r="T18" s="32">
        <f t="shared" si="1"/>
        <v>55.495987146529558</v>
      </c>
      <c r="U18" s="32">
        <f t="shared" si="1"/>
        <v>97.794525179856109</v>
      </c>
      <c r="V18" s="32"/>
      <c r="W18" s="32">
        <f t="shared" si="1"/>
        <v>31.978000000000002</v>
      </c>
      <c r="X18" s="32">
        <f t="shared" si="9"/>
        <v>97.794525179856109</v>
      </c>
      <c r="Y18" s="34" t="s">
        <v>91</v>
      </c>
    </row>
    <row r="19" spans="1:25" s="24" customFormat="1" ht="64.5" customHeight="1" x14ac:dyDescent="0.3">
      <c r="A19" s="49" t="s">
        <v>66</v>
      </c>
      <c r="B19" s="42" t="s">
        <v>87</v>
      </c>
      <c r="C19" s="31" t="s">
        <v>3</v>
      </c>
      <c r="D19" s="33">
        <f t="shared" si="10"/>
        <v>65900</v>
      </c>
      <c r="E19" s="33">
        <v>65900</v>
      </c>
      <c r="F19" s="33">
        <v>0</v>
      </c>
      <c r="G19" s="33">
        <v>0</v>
      </c>
      <c r="H19" s="33">
        <f t="shared" si="7"/>
        <v>0</v>
      </c>
      <c r="I19" s="33">
        <v>0</v>
      </c>
      <c r="J19" s="33">
        <v>0</v>
      </c>
      <c r="K19" s="33">
        <v>0</v>
      </c>
      <c r="L19" s="32">
        <f t="shared" si="3"/>
        <v>0</v>
      </c>
      <c r="M19" s="33">
        <v>0</v>
      </c>
      <c r="N19" s="33">
        <v>0</v>
      </c>
      <c r="O19" s="33">
        <f t="shared" ref="O19:O23" si="12">S19</f>
        <v>0</v>
      </c>
      <c r="P19" s="33">
        <f t="shared" ref="P19:P23" si="13">SUM(Q19:S19)</f>
        <v>0</v>
      </c>
      <c r="Q19" s="33">
        <v>0</v>
      </c>
      <c r="R19" s="33">
        <v>0</v>
      </c>
      <c r="S19" s="33">
        <v>0</v>
      </c>
      <c r="T19" s="32"/>
      <c r="U19" s="32"/>
      <c r="V19" s="32"/>
      <c r="W19" s="32"/>
      <c r="X19" s="22"/>
      <c r="Y19" s="34" t="s">
        <v>89</v>
      </c>
    </row>
    <row r="20" spans="1:25" s="24" customFormat="1" ht="36" customHeight="1" x14ac:dyDescent="0.3">
      <c r="A20" s="50" t="s">
        <v>86</v>
      </c>
      <c r="B20" s="51" t="s">
        <v>88</v>
      </c>
      <c r="C20" s="31" t="s">
        <v>3</v>
      </c>
      <c r="D20" s="33">
        <f t="shared" si="10"/>
        <v>5996697</v>
      </c>
      <c r="E20" s="33">
        <v>5996697</v>
      </c>
      <c r="F20" s="33">
        <v>0</v>
      </c>
      <c r="G20" s="33">
        <v>0</v>
      </c>
      <c r="H20" s="33">
        <f t="shared" si="7"/>
        <v>0</v>
      </c>
      <c r="I20" s="33">
        <v>0</v>
      </c>
      <c r="J20" s="33">
        <v>0</v>
      </c>
      <c r="K20" s="33">
        <v>0</v>
      </c>
      <c r="L20" s="32">
        <f t="shared" si="3"/>
        <v>0</v>
      </c>
      <c r="M20" s="33">
        <v>0</v>
      </c>
      <c r="N20" s="33">
        <v>0</v>
      </c>
      <c r="O20" s="33">
        <f t="shared" si="12"/>
        <v>0</v>
      </c>
      <c r="P20" s="33">
        <f t="shared" si="13"/>
        <v>0</v>
      </c>
      <c r="Q20" s="33">
        <v>0</v>
      </c>
      <c r="R20" s="33">
        <v>0</v>
      </c>
      <c r="S20" s="33">
        <v>0</v>
      </c>
      <c r="T20" s="32"/>
      <c r="U20" s="32"/>
      <c r="V20" s="32"/>
      <c r="W20" s="32"/>
      <c r="X20" s="22"/>
      <c r="Y20" s="34" t="s">
        <v>89</v>
      </c>
    </row>
    <row r="21" spans="1:25" s="24" customFormat="1" ht="38.25" customHeight="1" x14ac:dyDescent="0.3">
      <c r="A21" s="52"/>
      <c r="B21" s="54"/>
      <c r="C21" s="31" t="s">
        <v>5</v>
      </c>
      <c r="D21" s="33">
        <f t="shared" si="10"/>
        <v>1450671</v>
      </c>
      <c r="E21" s="33">
        <v>1450671</v>
      </c>
      <c r="F21" s="33">
        <v>0</v>
      </c>
      <c r="G21" s="33">
        <v>0</v>
      </c>
      <c r="H21" s="33">
        <f t="shared" si="7"/>
        <v>0</v>
      </c>
      <c r="I21" s="33">
        <v>0</v>
      </c>
      <c r="J21" s="33">
        <v>0</v>
      </c>
      <c r="K21" s="33">
        <v>0</v>
      </c>
      <c r="L21" s="32">
        <f t="shared" si="3"/>
        <v>0</v>
      </c>
      <c r="M21" s="33">
        <v>0</v>
      </c>
      <c r="N21" s="33">
        <v>0</v>
      </c>
      <c r="O21" s="33">
        <f t="shared" si="12"/>
        <v>0</v>
      </c>
      <c r="P21" s="33">
        <f t="shared" si="13"/>
        <v>0</v>
      </c>
      <c r="Q21" s="33">
        <v>0</v>
      </c>
      <c r="R21" s="33">
        <v>0</v>
      </c>
      <c r="S21" s="33">
        <v>0</v>
      </c>
      <c r="T21" s="32"/>
      <c r="U21" s="32"/>
      <c r="V21" s="32"/>
      <c r="W21" s="32"/>
      <c r="X21" s="22"/>
      <c r="Y21" s="34" t="s">
        <v>89</v>
      </c>
    </row>
    <row r="22" spans="1:25" s="24" customFormat="1" ht="29.25" customHeight="1" x14ac:dyDescent="0.3">
      <c r="A22" s="52"/>
      <c r="B22" s="54"/>
      <c r="C22" s="31" t="s">
        <v>10</v>
      </c>
      <c r="D22" s="33">
        <f t="shared" si="10"/>
        <v>20032</v>
      </c>
      <c r="E22" s="33">
        <v>20032</v>
      </c>
      <c r="F22" s="33">
        <v>0</v>
      </c>
      <c r="G22" s="33">
        <v>0</v>
      </c>
      <c r="H22" s="33">
        <f t="shared" si="7"/>
        <v>0</v>
      </c>
      <c r="I22" s="33">
        <v>0</v>
      </c>
      <c r="J22" s="33">
        <v>0</v>
      </c>
      <c r="K22" s="33">
        <v>0</v>
      </c>
      <c r="L22" s="32">
        <f t="shared" si="3"/>
        <v>0</v>
      </c>
      <c r="M22" s="33">
        <v>0</v>
      </c>
      <c r="N22" s="33">
        <v>0</v>
      </c>
      <c r="O22" s="33">
        <f t="shared" si="12"/>
        <v>0</v>
      </c>
      <c r="P22" s="33">
        <f t="shared" si="13"/>
        <v>0</v>
      </c>
      <c r="Q22" s="33">
        <v>0</v>
      </c>
      <c r="R22" s="33">
        <v>0</v>
      </c>
      <c r="S22" s="33">
        <v>0</v>
      </c>
      <c r="T22" s="32"/>
      <c r="U22" s="32"/>
      <c r="V22" s="32"/>
      <c r="W22" s="32"/>
      <c r="X22" s="22"/>
      <c r="Y22" s="34" t="s">
        <v>89</v>
      </c>
    </row>
    <row r="23" spans="1:25" s="24" customFormat="1" ht="36" customHeight="1" x14ac:dyDescent="0.3">
      <c r="A23" s="53"/>
      <c r="B23" s="55"/>
      <c r="C23" s="31" t="s">
        <v>6</v>
      </c>
      <c r="D23" s="33">
        <f t="shared" si="10"/>
        <v>96100</v>
      </c>
      <c r="E23" s="33">
        <v>96100</v>
      </c>
      <c r="F23" s="33">
        <v>0</v>
      </c>
      <c r="G23" s="33">
        <v>0</v>
      </c>
      <c r="H23" s="33">
        <f t="shared" si="7"/>
        <v>0</v>
      </c>
      <c r="I23" s="33">
        <v>0</v>
      </c>
      <c r="J23" s="33">
        <v>0</v>
      </c>
      <c r="K23" s="33">
        <v>0</v>
      </c>
      <c r="L23" s="32">
        <f t="shared" si="3"/>
        <v>0</v>
      </c>
      <c r="M23" s="33">
        <v>0</v>
      </c>
      <c r="N23" s="33">
        <v>0</v>
      </c>
      <c r="O23" s="33">
        <f t="shared" si="12"/>
        <v>0</v>
      </c>
      <c r="P23" s="33">
        <f t="shared" si="13"/>
        <v>0</v>
      </c>
      <c r="Q23" s="33">
        <v>0</v>
      </c>
      <c r="R23" s="33">
        <v>0</v>
      </c>
      <c r="S23" s="33">
        <v>0</v>
      </c>
      <c r="T23" s="32"/>
      <c r="U23" s="32"/>
      <c r="V23" s="32"/>
      <c r="W23" s="32"/>
      <c r="X23" s="22"/>
      <c r="Y23" s="34" t="s">
        <v>89</v>
      </c>
    </row>
    <row r="24" spans="1:25" s="26" customFormat="1" ht="42" customHeight="1" x14ac:dyDescent="0.3">
      <c r="A24" s="20" t="s">
        <v>68</v>
      </c>
      <c r="B24" s="48" t="s">
        <v>21</v>
      </c>
      <c r="C24" s="30"/>
      <c r="D24" s="21">
        <f>D25</f>
        <v>7047800</v>
      </c>
      <c r="E24" s="21">
        <f>E25</f>
        <v>4717500</v>
      </c>
      <c r="F24" s="21">
        <f>F25</f>
        <v>0</v>
      </c>
      <c r="G24" s="21">
        <f>G25</f>
        <v>2330300</v>
      </c>
      <c r="H24" s="21">
        <f t="shared" ref="H24:K24" si="14">H25</f>
        <v>0</v>
      </c>
      <c r="I24" s="21">
        <f t="shared" si="14"/>
        <v>0</v>
      </c>
      <c r="J24" s="21">
        <f t="shared" si="14"/>
        <v>0</v>
      </c>
      <c r="K24" s="21">
        <f t="shared" si="14"/>
        <v>0</v>
      </c>
      <c r="L24" s="21">
        <f t="shared" ref="L24:R24" si="15">L25</f>
        <v>0</v>
      </c>
      <c r="M24" s="21">
        <f t="shared" si="15"/>
        <v>0</v>
      </c>
      <c r="N24" s="21">
        <f t="shared" si="15"/>
        <v>0</v>
      </c>
      <c r="O24" s="21">
        <f t="shared" si="15"/>
        <v>0</v>
      </c>
      <c r="P24" s="21">
        <f t="shared" si="15"/>
        <v>0</v>
      </c>
      <c r="Q24" s="21">
        <f t="shared" si="15"/>
        <v>0</v>
      </c>
      <c r="R24" s="21">
        <f t="shared" si="15"/>
        <v>0</v>
      </c>
      <c r="S24" s="21">
        <f t="shared" ref="S24" si="16">S25</f>
        <v>0</v>
      </c>
      <c r="T24" s="32"/>
      <c r="U24" s="32"/>
      <c r="V24" s="32"/>
      <c r="W24" s="32"/>
      <c r="X24" s="22"/>
      <c r="Y24" s="25"/>
    </row>
    <row r="25" spans="1:25" s="24" customFormat="1" ht="66" customHeight="1" x14ac:dyDescent="0.3">
      <c r="A25" s="47" t="s">
        <v>71</v>
      </c>
      <c r="B25" s="42" t="s">
        <v>67</v>
      </c>
      <c r="C25" s="31" t="s">
        <v>11</v>
      </c>
      <c r="D25" s="33">
        <f>E25+G25</f>
        <v>7047800</v>
      </c>
      <c r="E25" s="33">
        <v>4717500</v>
      </c>
      <c r="F25" s="33">
        <v>0</v>
      </c>
      <c r="G25" s="33">
        <v>2330300</v>
      </c>
      <c r="H25" s="33">
        <f t="shared" si="7"/>
        <v>0</v>
      </c>
      <c r="I25" s="33">
        <v>0</v>
      </c>
      <c r="J25" s="33">
        <v>0</v>
      </c>
      <c r="K25" s="33">
        <v>0</v>
      </c>
      <c r="L25" s="32">
        <f t="shared" si="3"/>
        <v>0</v>
      </c>
      <c r="M25" s="33">
        <v>0</v>
      </c>
      <c r="N25" s="33">
        <v>0</v>
      </c>
      <c r="O25" s="33">
        <f t="shared" si="4"/>
        <v>0</v>
      </c>
      <c r="P25" s="33">
        <f>Q25+S25</f>
        <v>0</v>
      </c>
      <c r="Q25" s="33">
        <v>0</v>
      </c>
      <c r="R25" s="33">
        <v>0</v>
      </c>
      <c r="S25" s="33">
        <v>0</v>
      </c>
      <c r="T25" s="32"/>
      <c r="U25" s="32"/>
      <c r="V25" s="32"/>
      <c r="W25" s="32"/>
      <c r="X25" s="22"/>
      <c r="Y25" s="34"/>
    </row>
    <row r="26" spans="1:25" s="24" customFormat="1" ht="93.75" x14ac:dyDescent="0.3">
      <c r="A26" s="20" t="s">
        <v>81</v>
      </c>
      <c r="B26" s="48" t="s">
        <v>69</v>
      </c>
      <c r="C26" s="30"/>
      <c r="D26" s="37">
        <f>SUM(D27:D28)</f>
        <v>42311600</v>
      </c>
      <c r="E26" s="37">
        <f>SUM(E27:E28)</f>
        <v>0</v>
      </c>
      <c r="F26" s="37">
        <f>SUM(F27:F28)</f>
        <v>0</v>
      </c>
      <c r="G26" s="37">
        <f>SUM(G27:G28)</f>
        <v>42311600</v>
      </c>
      <c r="H26" s="37">
        <f t="shared" ref="H26:K26" si="17">SUM(H27:H28)</f>
        <v>7653119</v>
      </c>
      <c r="I26" s="37">
        <f t="shared" si="17"/>
        <v>0</v>
      </c>
      <c r="J26" s="37">
        <f t="shared" si="17"/>
        <v>0</v>
      </c>
      <c r="K26" s="37">
        <f t="shared" si="17"/>
        <v>7653119</v>
      </c>
      <c r="L26" s="37">
        <f t="shared" ref="L26:S26" si="18">SUM(L27:L28)</f>
        <v>5828200</v>
      </c>
      <c r="M26" s="37">
        <f t="shared" si="18"/>
        <v>0</v>
      </c>
      <c r="N26" s="37">
        <f t="shared" si="18"/>
        <v>0</v>
      </c>
      <c r="O26" s="37">
        <f t="shared" si="18"/>
        <v>5828200</v>
      </c>
      <c r="P26" s="37">
        <f t="shared" si="18"/>
        <v>5828200</v>
      </c>
      <c r="Q26" s="37">
        <f t="shared" si="18"/>
        <v>0</v>
      </c>
      <c r="R26" s="37">
        <f t="shared" si="18"/>
        <v>0</v>
      </c>
      <c r="S26" s="37">
        <f t="shared" si="18"/>
        <v>5828200</v>
      </c>
      <c r="T26" s="22">
        <f t="shared" ref="T26:T28" si="19">P26/D26*100</f>
        <v>13.774473194112252</v>
      </c>
      <c r="U26" s="32"/>
      <c r="V26" s="22"/>
      <c r="W26" s="22">
        <f t="shared" ref="W26:W28" si="20">S26/G26*100</f>
        <v>13.774473194112252</v>
      </c>
      <c r="X26" s="22"/>
      <c r="Y26" s="23"/>
    </row>
    <row r="27" spans="1:25" s="24" customFormat="1" x14ac:dyDescent="0.3">
      <c r="A27" s="50" t="s">
        <v>82</v>
      </c>
      <c r="B27" s="51" t="s">
        <v>70</v>
      </c>
      <c r="C27" s="31" t="s">
        <v>11</v>
      </c>
      <c r="D27" s="33">
        <f>SUM(E27:G27)</f>
        <v>22257100</v>
      </c>
      <c r="E27" s="33">
        <v>0</v>
      </c>
      <c r="F27" s="33">
        <v>0</v>
      </c>
      <c r="G27" s="33">
        <v>22257100</v>
      </c>
      <c r="H27" s="33">
        <f t="shared" si="7"/>
        <v>3461889</v>
      </c>
      <c r="I27" s="33">
        <v>0</v>
      </c>
      <c r="J27" s="33">
        <v>0</v>
      </c>
      <c r="K27" s="33">
        <v>3461889</v>
      </c>
      <c r="L27" s="32">
        <f t="shared" si="3"/>
        <v>1692600</v>
      </c>
      <c r="M27" s="33">
        <v>0</v>
      </c>
      <c r="N27" s="33">
        <v>0</v>
      </c>
      <c r="O27" s="33">
        <f t="shared" si="4"/>
        <v>1692600</v>
      </c>
      <c r="P27" s="33">
        <f>SUM(Q27:S27)</f>
        <v>1692600</v>
      </c>
      <c r="Q27" s="33">
        <v>0</v>
      </c>
      <c r="R27" s="33">
        <v>0</v>
      </c>
      <c r="S27" s="33">
        <v>1692600</v>
      </c>
      <c r="T27" s="32">
        <f t="shared" si="19"/>
        <v>7.604764322396</v>
      </c>
      <c r="U27" s="32"/>
      <c r="V27" s="32"/>
      <c r="W27" s="32">
        <f t="shared" si="20"/>
        <v>7.604764322396</v>
      </c>
      <c r="X27" s="22"/>
      <c r="Y27" s="23"/>
    </row>
    <row r="28" spans="1:25" s="24" customFormat="1" x14ac:dyDescent="0.3">
      <c r="A28" s="66"/>
      <c r="B28" s="56"/>
      <c r="C28" s="31" t="s">
        <v>4</v>
      </c>
      <c r="D28" s="33">
        <f>SUM(E28:G28)</f>
        <v>20054500</v>
      </c>
      <c r="E28" s="33">
        <v>0</v>
      </c>
      <c r="F28" s="33">
        <v>0</v>
      </c>
      <c r="G28" s="33">
        <v>20054500</v>
      </c>
      <c r="H28" s="33">
        <f t="shared" si="7"/>
        <v>4191230</v>
      </c>
      <c r="I28" s="33">
        <v>0</v>
      </c>
      <c r="J28" s="33">
        <v>0</v>
      </c>
      <c r="K28" s="33">
        <v>4191230</v>
      </c>
      <c r="L28" s="32">
        <f t="shared" si="3"/>
        <v>4135600</v>
      </c>
      <c r="M28" s="33">
        <v>0</v>
      </c>
      <c r="N28" s="33">
        <v>0</v>
      </c>
      <c r="O28" s="33">
        <f t="shared" si="4"/>
        <v>4135600</v>
      </c>
      <c r="P28" s="33">
        <f>SUM(Q28:S28)</f>
        <v>4135600</v>
      </c>
      <c r="Q28" s="33">
        <v>0</v>
      </c>
      <c r="R28" s="33">
        <v>0</v>
      </c>
      <c r="S28" s="33">
        <v>4135600</v>
      </c>
      <c r="T28" s="32">
        <f t="shared" si="19"/>
        <v>20.621805579795058</v>
      </c>
      <c r="U28" s="32"/>
      <c r="V28" s="32"/>
      <c r="W28" s="32">
        <f t="shared" si="20"/>
        <v>20.621805579795058</v>
      </c>
      <c r="X28" s="22"/>
      <c r="Y28" s="23"/>
    </row>
    <row r="29" spans="1:25" s="38" customFormat="1" x14ac:dyDescent="0.3">
      <c r="A29" s="3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40"/>
      <c r="Q29" s="40"/>
      <c r="R29" s="40"/>
      <c r="S29" s="40"/>
      <c r="T29" s="41"/>
      <c r="U29" s="41"/>
      <c r="V29" s="41"/>
      <c r="W29" s="41"/>
      <c r="X29" s="41"/>
    </row>
    <row r="30" spans="1:25" s="38" customFormat="1" x14ac:dyDescent="0.3">
      <c r="A30" s="3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40"/>
      <c r="Q30" s="40"/>
      <c r="R30" s="40"/>
      <c r="S30" s="40"/>
      <c r="T30" s="41"/>
      <c r="U30" s="41"/>
      <c r="V30" s="41"/>
      <c r="W30" s="41"/>
      <c r="X30" s="41"/>
    </row>
    <row r="31" spans="1:25" s="38" customFormat="1" x14ac:dyDescent="0.3">
      <c r="A31" s="3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40"/>
      <c r="Q31" s="40"/>
      <c r="R31" s="40"/>
      <c r="S31" s="40"/>
      <c r="T31" s="41"/>
      <c r="U31" s="41"/>
      <c r="V31" s="41"/>
      <c r="W31" s="41"/>
      <c r="X31" s="41"/>
    </row>
    <row r="32" spans="1:25" s="38" customFormat="1" x14ac:dyDescent="0.3">
      <c r="A32" s="3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40"/>
      <c r="Q32" s="40"/>
      <c r="R32" s="40"/>
      <c r="S32" s="40"/>
      <c r="T32" s="41"/>
      <c r="U32" s="41"/>
      <c r="V32" s="41"/>
      <c r="W32" s="41"/>
      <c r="X32" s="41"/>
    </row>
    <row r="33" spans="1:24" s="38" customFormat="1" x14ac:dyDescent="0.3">
      <c r="A33" s="3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40"/>
      <c r="Q33" s="40"/>
      <c r="R33" s="40"/>
      <c r="S33" s="40"/>
      <c r="T33" s="41"/>
      <c r="U33" s="41"/>
      <c r="V33" s="41"/>
      <c r="W33" s="41"/>
      <c r="X33" s="41"/>
    </row>
    <row r="34" spans="1:24" s="38" customFormat="1" x14ac:dyDescent="0.3">
      <c r="A34" s="3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40"/>
      <c r="Q34" s="40"/>
      <c r="R34" s="40"/>
      <c r="S34" s="40"/>
      <c r="T34" s="41"/>
      <c r="U34" s="41"/>
      <c r="V34" s="41"/>
      <c r="W34" s="41"/>
      <c r="X34" s="41"/>
    </row>
    <row r="35" spans="1:24" s="38" customFormat="1" x14ac:dyDescent="0.3">
      <c r="A35" s="3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40"/>
      <c r="Q35" s="40"/>
      <c r="R35" s="40"/>
      <c r="S35" s="40"/>
      <c r="T35" s="41"/>
      <c r="U35" s="41"/>
      <c r="V35" s="41"/>
      <c r="W35" s="41"/>
      <c r="X35" s="41"/>
    </row>
    <row r="36" spans="1:24" s="38" customFormat="1" x14ac:dyDescent="0.3">
      <c r="A36" s="3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40"/>
      <c r="Q36" s="40"/>
      <c r="R36" s="40"/>
      <c r="S36" s="40"/>
      <c r="T36" s="41"/>
      <c r="U36" s="41"/>
      <c r="V36" s="41"/>
      <c r="W36" s="41"/>
      <c r="X36" s="41"/>
    </row>
    <row r="37" spans="1:24" s="38" customFormat="1" x14ac:dyDescent="0.3">
      <c r="A37" s="39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40"/>
      <c r="Q37" s="40"/>
      <c r="R37" s="40"/>
      <c r="S37" s="40"/>
      <c r="T37" s="41"/>
      <c r="U37" s="41"/>
      <c r="V37" s="41"/>
      <c r="W37" s="41"/>
      <c r="X37" s="41"/>
    </row>
    <row r="38" spans="1:24" s="38" customFormat="1" x14ac:dyDescent="0.3">
      <c r="A38" s="3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40"/>
      <c r="Q38" s="40"/>
      <c r="R38" s="40"/>
      <c r="S38" s="40"/>
      <c r="T38" s="41"/>
      <c r="U38" s="41"/>
      <c r="V38" s="41"/>
      <c r="W38" s="41"/>
      <c r="X38" s="41"/>
    </row>
    <row r="39" spans="1:24" s="38" customFormat="1" x14ac:dyDescent="0.3">
      <c r="A39" s="3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40"/>
      <c r="Q39" s="40"/>
      <c r="R39" s="40"/>
      <c r="S39" s="40"/>
      <c r="T39" s="41"/>
      <c r="U39" s="41"/>
      <c r="V39" s="41"/>
      <c r="W39" s="41"/>
      <c r="X39" s="41"/>
    </row>
    <row r="40" spans="1:24" s="38" customFormat="1" x14ac:dyDescent="0.3">
      <c r="A40" s="3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40"/>
      <c r="Q40" s="40"/>
      <c r="R40" s="40"/>
      <c r="S40" s="40"/>
      <c r="T40" s="41"/>
      <c r="U40" s="41"/>
      <c r="V40" s="41"/>
      <c r="W40" s="41"/>
      <c r="X40" s="41"/>
    </row>
    <row r="41" spans="1:24" s="38" customFormat="1" x14ac:dyDescent="0.3">
      <c r="A41" s="39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40"/>
      <c r="Q41" s="40"/>
      <c r="R41" s="40"/>
      <c r="S41" s="40"/>
      <c r="T41" s="41"/>
      <c r="U41" s="41"/>
      <c r="V41" s="41"/>
      <c r="W41" s="41"/>
      <c r="X41" s="41"/>
    </row>
    <row r="42" spans="1:24" s="38" customFormat="1" x14ac:dyDescent="0.3">
      <c r="A42" s="3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40"/>
      <c r="Q42" s="40"/>
      <c r="R42" s="40"/>
      <c r="S42" s="40"/>
      <c r="T42" s="41"/>
      <c r="U42" s="41"/>
      <c r="V42" s="41"/>
      <c r="W42" s="41"/>
      <c r="X42" s="41"/>
    </row>
    <row r="43" spans="1:24" s="38" customFormat="1" x14ac:dyDescent="0.3">
      <c r="A43" s="39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40"/>
      <c r="Q43" s="40"/>
      <c r="R43" s="40"/>
      <c r="S43" s="40"/>
      <c r="T43" s="41"/>
      <c r="U43" s="41"/>
      <c r="V43" s="41"/>
      <c r="W43" s="41"/>
      <c r="X43" s="41"/>
    </row>
    <row r="44" spans="1:24" s="38" customFormat="1" x14ac:dyDescent="0.3">
      <c r="A44" s="3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40"/>
      <c r="Q44" s="40"/>
      <c r="R44" s="40"/>
      <c r="S44" s="40"/>
      <c r="T44" s="41"/>
      <c r="U44" s="41"/>
      <c r="V44" s="41"/>
      <c r="W44" s="41"/>
      <c r="X44" s="41"/>
    </row>
    <row r="45" spans="1:24" s="38" customFormat="1" x14ac:dyDescent="0.3">
      <c r="A45" s="39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40"/>
      <c r="Q45" s="40"/>
      <c r="R45" s="40"/>
      <c r="S45" s="40"/>
      <c r="T45" s="41"/>
      <c r="U45" s="41"/>
      <c r="V45" s="41"/>
      <c r="W45" s="41"/>
      <c r="X45" s="41"/>
    </row>
    <row r="46" spans="1:24" s="38" customFormat="1" x14ac:dyDescent="0.3">
      <c r="A46" s="3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40"/>
      <c r="Q46" s="40"/>
      <c r="R46" s="40"/>
      <c r="S46" s="40"/>
      <c r="T46" s="41"/>
      <c r="U46" s="41"/>
      <c r="V46" s="41"/>
      <c r="W46" s="41"/>
      <c r="X46" s="41"/>
    </row>
    <row r="47" spans="1:24" s="38" customFormat="1" x14ac:dyDescent="0.3">
      <c r="A47" s="39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40"/>
      <c r="Q47" s="40"/>
      <c r="R47" s="40"/>
      <c r="S47" s="40"/>
      <c r="T47" s="41"/>
      <c r="U47" s="41"/>
      <c r="V47" s="41"/>
      <c r="W47" s="41"/>
      <c r="X47" s="41"/>
    </row>
    <row r="48" spans="1:24" s="38" customFormat="1" x14ac:dyDescent="0.3">
      <c r="A48" s="3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40"/>
      <c r="Q48" s="40"/>
      <c r="R48" s="40"/>
      <c r="S48" s="40"/>
      <c r="T48" s="41"/>
      <c r="U48" s="41"/>
      <c r="V48" s="41"/>
      <c r="W48" s="41"/>
      <c r="X48" s="41"/>
    </row>
    <row r="49" spans="1:24" s="38" customFormat="1" x14ac:dyDescent="0.3">
      <c r="A49" s="39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40"/>
      <c r="Q49" s="40"/>
      <c r="R49" s="40"/>
      <c r="S49" s="40"/>
      <c r="T49" s="41"/>
      <c r="U49" s="41"/>
      <c r="V49" s="41"/>
      <c r="W49" s="41"/>
      <c r="X49" s="41"/>
    </row>
    <row r="50" spans="1:24" s="38" customFormat="1" x14ac:dyDescent="0.3">
      <c r="A50" s="3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40"/>
      <c r="Q50" s="40"/>
      <c r="R50" s="40"/>
      <c r="S50" s="40"/>
      <c r="T50" s="41"/>
      <c r="U50" s="41"/>
      <c r="V50" s="41"/>
      <c r="W50" s="41"/>
      <c r="X50" s="41"/>
    </row>
    <row r="51" spans="1:24" s="38" customFormat="1" x14ac:dyDescent="0.3">
      <c r="A51" s="39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40"/>
      <c r="Q51" s="40"/>
      <c r="R51" s="40"/>
      <c r="S51" s="40"/>
      <c r="T51" s="41"/>
      <c r="U51" s="41"/>
      <c r="V51" s="41"/>
      <c r="W51" s="41"/>
      <c r="X51" s="41"/>
    </row>
    <row r="52" spans="1:24" s="38" customFormat="1" x14ac:dyDescent="0.3">
      <c r="A52" s="3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40"/>
      <c r="Q52" s="40"/>
      <c r="R52" s="40"/>
      <c r="S52" s="40"/>
      <c r="T52" s="41"/>
      <c r="U52" s="41"/>
      <c r="V52" s="41"/>
      <c r="W52" s="41"/>
      <c r="X52" s="41"/>
    </row>
    <row r="53" spans="1:24" s="38" customFormat="1" x14ac:dyDescent="0.3">
      <c r="A53" s="39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40"/>
      <c r="Q53" s="40"/>
      <c r="R53" s="40"/>
      <c r="S53" s="40"/>
      <c r="T53" s="41"/>
      <c r="U53" s="41"/>
      <c r="V53" s="41"/>
      <c r="W53" s="41"/>
      <c r="X53" s="41"/>
    </row>
    <row r="54" spans="1:24" s="38" customFormat="1" x14ac:dyDescent="0.3">
      <c r="A54" s="3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40"/>
      <c r="Q54" s="40"/>
      <c r="R54" s="40"/>
      <c r="S54" s="40"/>
      <c r="T54" s="41"/>
      <c r="U54" s="41"/>
      <c r="V54" s="41"/>
      <c r="W54" s="41"/>
      <c r="X54" s="41"/>
    </row>
    <row r="55" spans="1:24" s="38" customFormat="1" x14ac:dyDescent="0.3">
      <c r="A55" s="39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40"/>
      <c r="Q55" s="40"/>
      <c r="R55" s="40"/>
      <c r="S55" s="40"/>
      <c r="T55" s="41"/>
      <c r="U55" s="41"/>
      <c r="V55" s="41"/>
      <c r="W55" s="41"/>
      <c r="X55" s="41"/>
    </row>
    <row r="56" spans="1:24" s="38" customFormat="1" x14ac:dyDescent="0.3">
      <c r="A56" s="3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40"/>
      <c r="Q56" s="40"/>
      <c r="R56" s="40"/>
      <c r="S56" s="40"/>
      <c r="T56" s="41"/>
      <c r="U56" s="41"/>
      <c r="V56" s="41"/>
      <c r="W56" s="41"/>
      <c r="X56" s="41"/>
    </row>
    <row r="57" spans="1:24" s="38" customFormat="1" x14ac:dyDescent="0.3">
      <c r="A57" s="39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40"/>
      <c r="Q57" s="40"/>
      <c r="R57" s="40"/>
      <c r="S57" s="40"/>
      <c r="T57" s="41"/>
      <c r="U57" s="41"/>
      <c r="V57" s="41"/>
      <c r="W57" s="41"/>
      <c r="X57" s="41"/>
    </row>
    <row r="58" spans="1:24" s="38" customFormat="1" x14ac:dyDescent="0.3">
      <c r="A58" s="39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40"/>
      <c r="Q58" s="40"/>
      <c r="R58" s="40"/>
      <c r="S58" s="40"/>
      <c r="T58" s="41"/>
      <c r="U58" s="41"/>
      <c r="V58" s="41"/>
      <c r="W58" s="41"/>
      <c r="X58" s="41"/>
    </row>
    <row r="59" spans="1:24" s="38" customFormat="1" x14ac:dyDescent="0.3">
      <c r="A59" s="39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40"/>
      <c r="Q59" s="40"/>
      <c r="R59" s="40"/>
      <c r="S59" s="40"/>
      <c r="T59" s="41"/>
      <c r="U59" s="41"/>
      <c r="V59" s="41"/>
      <c r="W59" s="41"/>
      <c r="X59" s="41"/>
    </row>
    <row r="60" spans="1:24" s="38" customFormat="1" x14ac:dyDescent="0.3">
      <c r="A60" s="39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40"/>
      <c r="Q60" s="40"/>
      <c r="R60" s="40"/>
      <c r="S60" s="40"/>
      <c r="T60" s="41"/>
      <c r="U60" s="41"/>
      <c r="V60" s="41"/>
      <c r="W60" s="41"/>
      <c r="X60" s="41"/>
    </row>
    <row r="61" spans="1:24" s="38" customFormat="1" x14ac:dyDescent="0.3">
      <c r="A61" s="39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40"/>
      <c r="Q61" s="40"/>
      <c r="R61" s="40"/>
      <c r="S61" s="40"/>
      <c r="T61" s="41"/>
      <c r="U61" s="41"/>
      <c r="V61" s="41"/>
      <c r="W61" s="41"/>
      <c r="X61" s="41"/>
    </row>
    <row r="62" spans="1:24" s="38" customFormat="1" x14ac:dyDescent="0.3">
      <c r="A62" s="39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40"/>
      <c r="Q62" s="40"/>
      <c r="R62" s="40"/>
      <c r="S62" s="40"/>
      <c r="T62" s="41"/>
      <c r="U62" s="41"/>
      <c r="V62" s="41"/>
      <c r="W62" s="41"/>
      <c r="X62" s="41"/>
    </row>
    <row r="63" spans="1:24" s="38" customFormat="1" x14ac:dyDescent="0.3">
      <c r="A63" s="39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40"/>
      <c r="Q63" s="40"/>
      <c r="R63" s="40"/>
      <c r="S63" s="40"/>
      <c r="T63" s="41"/>
      <c r="U63" s="41"/>
      <c r="V63" s="41"/>
      <c r="W63" s="41"/>
      <c r="X63" s="41"/>
    </row>
    <row r="64" spans="1:24" s="38" customFormat="1" x14ac:dyDescent="0.3">
      <c r="A64" s="39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40"/>
      <c r="Q64" s="40"/>
      <c r="R64" s="40"/>
      <c r="S64" s="40"/>
      <c r="T64" s="41"/>
      <c r="U64" s="41"/>
      <c r="V64" s="41"/>
      <c r="W64" s="41"/>
      <c r="X64" s="41"/>
    </row>
    <row r="65" spans="1:24" s="38" customFormat="1" x14ac:dyDescent="0.3">
      <c r="A65" s="39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40"/>
      <c r="Q65" s="40"/>
      <c r="R65" s="40"/>
      <c r="S65" s="40"/>
      <c r="T65" s="41"/>
      <c r="U65" s="41"/>
      <c r="V65" s="41"/>
      <c r="W65" s="41"/>
      <c r="X65" s="41"/>
    </row>
    <row r="66" spans="1:24" s="38" customFormat="1" x14ac:dyDescent="0.3">
      <c r="A66" s="39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40"/>
      <c r="Q66" s="40"/>
      <c r="R66" s="40"/>
      <c r="S66" s="40"/>
      <c r="T66" s="41"/>
      <c r="U66" s="41"/>
      <c r="V66" s="41"/>
      <c r="W66" s="41"/>
      <c r="X66" s="41"/>
    </row>
    <row r="67" spans="1:24" s="38" customFormat="1" x14ac:dyDescent="0.3">
      <c r="A67" s="39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40"/>
      <c r="Q67" s="40"/>
      <c r="R67" s="40"/>
      <c r="S67" s="40"/>
      <c r="T67" s="41"/>
      <c r="U67" s="41"/>
      <c r="V67" s="41"/>
      <c r="W67" s="41"/>
      <c r="X67" s="41"/>
    </row>
    <row r="68" spans="1:24" s="38" customFormat="1" x14ac:dyDescent="0.3">
      <c r="A68" s="39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40"/>
      <c r="Q68" s="40"/>
      <c r="R68" s="40"/>
      <c r="S68" s="40"/>
      <c r="T68" s="41"/>
      <c r="U68" s="41"/>
      <c r="V68" s="41"/>
      <c r="W68" s="41"/>
      <c r="X68" s="41"/>
    </row>
    <row r="69" spans="1:24" s="38" customFormat="1" x14ac:dyDescent="0.3">
      <c r="A69" s="39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40"/>
      <c r="Q69" s="40"/>
      <c r="R69" s="40"/>
      <c r="S69" s="40"/>
      <c r="T69" s="41"/>
      <c r="U69" s="41"/>
      <c r="V69" s="41"/>
      <c r="W69" s="41"/>
      <c r="X69" s="41"/>
    </row>
    <row r="70" spans="1:24" s="38" customFormat="1" x14ac:dyDescent="0.3">
      <c r="A70" s="39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40"/>
      <c r="Q70" s="40"/>
      <c r="R70" s="40"/>
      <c r="S70" s="40"/>
      <c r="T70" s="41"/>
      <c r="U70" s="41"/>
      <c r="V70" s="41"/>
      <c r="W70" s="41"/>
      <c r="X70" s="41"/>
    </row>
    <row r="71" spans="1:24" s="38" customFormat="1" x14ac:dyDescent="0.3">
      <c r="A71" s="39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40"/>
      <c r="Q71" s="40"/>
      <c r="R71" s="40"/>
      <c r="S71" s="40"/>
      <c r="T71" s="41"/>
      <c r="U71" s="41"/>
      <c r="V71" s="41"/>
      <c r="W71" s="41"/>
      <c r="X71" s="41"/>
    </row>
    <row r="72" spans="1:24" s="38" customFormat="1" x14ac:dyDescent="0.3">
      <c r="A72" s="3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40"/>
      <c r="Q72" s="40"/>
      <c r="R72" s="40"/>
      <c r="S72" s="40"/>
      <c r="T72" s="41"/>
      <c r="U72" s="41"/>
      <c r="V72" s="41"/>
      <c r="W72" s="41"/>
      <c r="X72" s="41"/>
    </row>
    <row r="73" spans="1:24" s="38" customFormat="1" x14ac:dyDescent="0.3">
      <c r="A73" s="39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40"/>
      <c r="Q73" s="40"/>
      <c r="R73" s="40"/>
      <c r="S73" s="40"/>
      <c r="T73" s="41"/>
      <c r="U73" s="41"/>
      <c r="V73" s="41"/>
      <c r="W73" s="41"/>
      <c r="X73" s="41"/>
    </row>
    <row r="74" spans="1:24" s="38" customFormat="1" x14ac:dyDescent="0.3">
      <c r="A74" s="39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40"/>
      <c r="Q74" s="40"/>
      <c r="R74" s="40"/>
      <c r="S74" s="40"/>
      <c r="T74" s="41"/>
      <c r="U74" s="41"/>
      <c r="V74" s="41"/>
      <c r="W74" s="41"/>
      <c r="X74" s="41"/>
    </row>
    <row r="75" spans="1:24" s="38" customFormat="1" x14ac:dyDescent="0.3">
      <c r="A75" s="39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40"/>
      <c r="Q75" s="40"/>
      <c r="R75" s="40"/>
      <c r="S75" s="40"/>
      <c r="T75" s="41"/>
      <c r="U75" s="41"/>
      <c r="V75" s="41"/>
      <c r="W75" s="41"/>
      <c r="X75" s="41"/>
    </row>
    <row r="76" spans="1:24" s="38" customFormat="1" x14ac:dyDescent="0.3">
      <c r="A76" s="39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40"/>
      <c r="Q76" s="40"/>
      <c r="R76" s="40"/>
      <c r="S76" s="40"/>
      <c r="T76" s="41"/>
      <c r="U76" s="41"/>
      <c r="V76" s="41"/>
      <c r="W76" s="41"/>
      <c r="X76" s="41"/>
    </row>
    <row r="77" spans="1:24" s="38" customFormat="1" x14ac:dyDescent="0.3">
      <c r="A77" s="39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40"/>
      <c r="Q77" s="40"/>
      <c r="R77" s="40"/>
      <c r="S77" s="40"/>
      <c r="T77" s="41"/>
      <c r="U77" s="41"/>
      <c r="V77" s="41"/>
      <c r="W77" s="41"/>
      <c r="X77" s="41"/>
    </row>
    <row r="78" spans="1:24" s="38" customFormat="1" x14ac:dyDescent="0.3">
      <c r="A78" s="39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40"/>
      <c r="Q78" s="40"/>
      <c r="R78" s="40"/>
      <c r="S78" s="40"/>
      <c r="T78" s="41"/>
      <c r="U78" s="41"/>
      <c r="V78" s="41"/>
      <c r="W78" s="41"/>
      <c r="X78" s="41"/>
    </row>
    <row r="79" spans="1:24" s="38" customFormat="1" x14ac:dyDescent="0.3">
      <c r="A79" s="39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40"/>
      <c r="Q79" s="40"/>
      <c r="R79" s="40"/>
      <c r="S79" s="40"/>
      <c r="T79" s="41"/>
      <c r="U79" s="41"/>
      <c r="V79" s="41"/>
      <c r="W79" s="41"/>
      <c r="X79" s="41"/>
    </row>
    <row r="80" spans="1:24" s="38" customFormat="1" x14ac:dyDescent="0.3">
      <c r="A80" s="39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40"/>
      <c r="Q80" s="40"/>
      <c r="R80" s="40"/>
      <c r="S80" s="40"/>
      <c r="T80" s="41"/>
      <c r="U80" s="41"/>
      <c r="V80" s="41"/>
      <c r="W80" s="41"/>
      <c r="X80" s="41"/>
    </row>
    <row r="81" spans="1:24" s="38" customFormat="1" x14ac:dyDescent="0.3">
      <c r="A81" s="39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40"/>
      <c r="Q81" s="40"/>
      <c r="R81" s="40"/>
      <c r="S81" s="40"/>
      <c r="T81" s="41"/>
      <c r="U81" s="41"/>
      <c r="V81" s="41"/>
      <c r="W81" s="41"/>
      <c r="X81" s="41"/>
    </row>
    <row r="82" spans="1:24" s="38" customFormat="1" x14ac:dyDescent="0.3">
      <c r="A82" s="39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40"/>
      <c r="Q82" s="40"/>
      <c r="R82" s="40"/>
      <c r="S82" s="40"/>
      <c r="T82" s="41"/>
      <c r="U82" s="41"/>
      <c r="V82" s="41"/>
      <c r="W82" s="41"/>
      <c r="X82" s="41"/>
    </row>
    <row r="83" spans="1:24" s="38" customFormat="1" x14ac:dyDescent="0.3">
      <c r="A83" s="39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40"/>
      <c r="Q83" s="40"/>
      <c r="R83" s="40"/>
      <c r="S83" s="40"/>
      <c r="T83" s="41"/>
      <c r="U83" s="41"/>
      <c r="V83" s="41"/>
      <c r="W83" s="41"/>
      <c r="X83" s="41"/>
    </row>
    <row r="84" spans="1:24" s="38" customFormat="1" x14ac:dyDescent="0.3">
      <c r="A84" s="39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40"/>
      <c r="Q84" s="40"/>
      <c r="R84" s="40"/>
      <c r="S84" s="40"/>
      <c r="T84" s="41"/>
      <c r="U84" s="41"/>
      <c r="V84" s="41"/>
      <c r="W84" s="41"/>
      <c r="X84" s="41"/>
    </row>
    <row r="85" spans="1:24" s="38" customFormat="1" x14ac:dyDescent="0.3">
      <c r="A85" s="39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40"/>
      <c r="Q85" s="40"/>
      <c r="R85" s="40"/>
      <c r="S85" s="40"/>
      <c r="T85" s="41"/>
      <c r="U85" s="41"/>
      <c r="V85" s="41"/>
      <c r="W85" s="41"/>
      <c r="X85" s="41"/>
    </row>
    <row r="86" spans="1:24" s="38" customFormat="1" x14ac:dyDescent="0.3">
      <c r="A86" s="39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40"/>
      <c r="Q86" s="40"/>
      <c r="R86" s="40"/>
      <c r="S86" s="40"/>
      <c r="T86" s="41"/>
      <c r="U86" s="41"/>
      <c r="V86" s="41"/>
      <c r="W86" s="41"/>
      <c r="X86" s="41"/>
    </row>
    <row r="87" spans="1:24" s="38" customFormat="1" x14ac:dyDescent="0.3">
      <c r="A87" s="39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40"/>
      <c r="Q87" s="40"/>
      <c r="R87" s="40"/>
      <c r="S87" s="40"/>
      <c r="T87" s="41"/>
      <c r="U87" s="41"/>
      <c r="V87" s="41"/>
      <c r="W87" s="41"/>
      <c r="X87" s="41"/>
    </row>
    <row r="88" spans="1:24" s="38" customFormat="1" x14ac:dyDescent="0.3">
      <c r="A88" s="39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40"/>
      <c r="Q88" s="40"/>
      <c r="R88" s="40"/>
      <c r="S88" s="40"/>
      <c r="T88" s="41"/>
      <c r="U88" s="41"/>
      <c r="V88" s="41"/>
      <c r="W88" s="41"/>
      <c r="X88" s="41"/>
    </row>
    <row r="89" spans="1:24" s="38" customFormat="1" x14ac:dyDescent="0.3">
      <c r="A89" s="39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40"/>
      <c r="Q89" s="40"/>
      <c r="R89" s="40"/>
      <c r="S89" s="40"/>
      <c r="T89" s="41"/>
      <c r="U89" s="41"/>
      <c r="V89" s="41"/>
      <c r="W89" s="41"/>
      <c r="X89" s="41"/>
    </row>
    <row r="90" spans="1:24" s="38" customFormat="1" x14ac:dyDescent="0.3">
      <c r="A90" s="39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40"/>
      <c r="Q90" s="40"/>
      <c r="R90" s="40"/>
      <c r="S90" s="40"/>
      <c r="T90" s="41"/>
      <c r="U90" s="41"/>
      <c r="V90" s="41"/>
      <c r="W90" s="41"/>
      <c r="X90" s="41"/>
    </row>
    <row r="91" spans="1:24" s="38" customFormat="1" x14ac:dyDescent="0.3">
      <c r="A91" s="39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40"/>
      <c r="Q91" s="40"/>
      <c r="R91" s="40"/>
      <c r="S91" s="40"/>
      <c r="T91" s="41"/>
      <c r="U91" s="41"/>
      <c r="V91" s="41"/>
      <c r="W91" s="41"/>
      <c r="X91" s="41"/>
    </row>
    <row r="92" spans="1:24" s="38" customFormat="1" x14ac:dyDescent="0.3">
      <c r="A92" s="39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40"/>
      <c r="Q92" s="40"/>
      <c r="R92" s="40"/>
      <c r="S92" s="40"/>
      <c r="T92" s="41"/>
      <c r="U92" s="41"/>
      <c r="V92" s="41"/>
      <c r="W92" s="41"/>
      <c r="X92" s="41"/>
    </row>
    <row r="93" spans="1:24" s="38" customFormat="1" x14ac:dyDescent="0.3">
      <c r="A93" s="39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40"/>
      <c r="Q93" s="40"/>
      <c r="R93" s="40"/>
      <c r="S93" s="40"/>
      <c r="T93" s="41"/>
      <c r="U93" s="41"/>
      <c r="V93" s="41"/>
      <c r="W93" s="41"/>
      <c r="X93" s="41"/>
    </row>
    <row r="94" spans="1:24" s="38" customFormat="1" x14ac:dyDescent="0.3">
      <c r="A94" s="39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40"/>
      <c r="Q94" s="40"/>
      <c r="R94" s="40"/>
      <c r="S94" s="40"/>
      <c r="T94" s="41"/>
      <c r="U94" s="41"/>
      <c r="V94" s="41"/>
      <c r="W94" s="41"/>
      <c r="X94" s="41"/>
    </row>
    <row r="95" spans="1:24" s="38" customFormat="1" x14ac:dyDescent="0.3">
      <c r="A95" s="39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40"/>
      <c r="Q95" s="40"/>
      <c r="R95" s="40"/>
      <c r="S95" s="40"/>
      <c r="T95" s="41"/>
      <c r="U95" s="41"/>
      <c r="V95" s="41"/>
      <c r="W95" s="41"/>
      <c r="X95" s="41"/>
    </row>
    <row r="96" spans="1:24" s="38" customFormat="1" x14ac:dyDescent="0.3">
      <c r="A96" s="39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40"/>
      <c r="Q96" s="40"/>
      <c r="R96" s="40"/>
      <c r="S96" s="40"/>
      <c r="T96" s="41"/>
      <c r="U96" s="41"/>
      <c r="V96" s="41"/>
      <c r="W96" s="41"/>
      <c r="X96" s="41"/>
    </row>
    <row r="97" spans="1:24" s="38" customFormat="1" x14ac:dyDescent="0.3">
      <c r="A97" s="39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40"/>
      <c r="Q97" s="40"/>
      <c r="R97" s="40"/>
      <c r="S97" s="40"/>
      <c r="T97" s="41"/>
      <c r="U97" s="41"/>
      <c r="V97" s="41"/>
      <c r="W97" s="41"/>
      <c r="X97" s="41"/>
    </row>
    <row r="98" spans="1:24" s="38" customFormat="1" x14ac:dyDescent="0.3">
      <c r="A98" s="39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40"/>
      <c r="Q98" s="40"/>
      <c r="R98" s="40"/>
      <c r="S98" s="40"/>
      <c r="T98" s="41"/>
      <c r="U98" s="41"/>
      <c r="V98" s="41"/>
      <c r="W98" s="41"/>
      <c r="X98" s="41"/>
    </row>
    <row r="99" spans="1:24" s="38" customFormat="1" x14ac:dyDescent="0.3">
      <c r="A99" s="39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40"/>
      <c r="Q99" s="40"/>
      <c r="R99" s="40"/>
      <c r="S99" s="40"/>
      <c r="T99" s="41"/>
      <c r="U99" s="41"/>
      <c r="V99" s="41"/>
      <c r="W99" s="41"/>
      <c r="X99" s="41"/>
    </row>
    <row r="100" spans="1:24" s="38" customFormat="1" x14ac:dyDescent="0.3">
      <c r="A100" s="39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40"/>
      <c r="Q100" s="40"/>
      <c r="R100" s="40"/>
      <c r="S100" s="40"/>
      <c r="T100" s="41"/>
      <c r="U100" s="41"/>
      <c r="V100" s="41"/>
      <c r="W100" s="41"/>
      <c r="X100" s="41"/>
    </row>
    <row r="101" spans="1:24" s="38" customFormat="1" x14ac:dyDescent="0.3">
      <c r="A101" s="39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40"/>
      <c r="Q101" s="40"/>
      <c r="R101" s="40"/>
      <c r="S101" s="40"/>
      <c r="T101" s="41"/>
      <c r="U101" s="41"/>
      <c r="V101" s="41"/>
      <c r="W101" s="41"/>
      <c r="X101" s="41"/>
    </row>
    <row r="102" spans="1:24" x14ac:dyDescent="0.3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24" x14ac:dyDescent="0.3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24" x14ac:dyDescent="0.3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24" x14ac:dyDescent="0.3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24" x14ac:dyDescent="0.3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24" x14ac:dyDescent="0.3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24" x14ac:dyDescent="0.3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24" x14ac:dyDescent="0.3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24" x14ac:dyDescent="0.3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24" x14ac:dyDescent="0.3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24" x14ac:dyDescent="0.3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3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3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3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3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3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3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3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3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3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3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3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3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3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3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3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3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3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3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3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3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3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3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3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3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3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3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3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3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3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3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3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3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3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3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3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3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3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3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3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3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3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3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3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3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3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3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3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3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28" x14ac:dyDescent="0.3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28" x14ac:dyDescent="0.3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28" x14ac:dyDescent="0.3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AB163" s="2" t="s">
        <v>92</v>
      </c>
    </row>
  </sheetData>
  <mergeCells count="15">
    <mergeCell ref="Y2:Y3"/>
    <mergeCell ref="X2:X3"/>
    <mergeCell ref="B5:C5"/>
    <mergeCell ref="A27:A28"/>
    <mergeCell ref="A1:W1"/>
    <mergeCell ref="A2:A3"/>
    <mergeCell ref="C2:C3"/>
    <mergeCell ref="D2:G2"/>
    <mergeCell ref="P2:S2"/>
    <mergeCell ref="T2:W2"/>
    <mergeCell ref="L2:O2"/>
    <mergeCell ref="H2:K2"/>
    <mergeCell ref="A20:A23"/>
    <mergeCell ref="B20:B23"/>
    <mergeCell ref="B27:B28"/>
  </mergeCells>
  <pageMargins left="0.19685039370078741" right="0.19685039370078741" top="0.39370078740157483" bottom="0.19685039370078741" header="0.31496062992125984" footer="0.31496062992125984"/>
  <pageSetup paperSize="8" scale="49" fitToHeight="6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2" t="s">
        <v>44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32.25" customHeight="1" x14ac:dyDescent="0.25">
      <c r="A2" s="74" t="s">
        <v>0</v>
      </c>
      <c r="B2" s="7" t="s">
        <v>1</v>
      </c>
      <c r="C2" s="75" t="s">
        <v>16</v>
      </c>
      <c r="D2" s="76" t="s">
        <v>41</v>
      </c>
      <c r="E2" s="76"/>
      <c r="F2" s="76"/>
      <c r="G2" s="77" t="s">
        <v>49</v>
      </c>
      <c r="H2" s="77"/>
      <c r="I2" s="77"/>
      <c r="J2" s="78" t="s">
        <v>47</v>
      </c>
      <c r="K2" s="79"/>
      <c r="L2" s="80"/>
      <c r="M2" s="81" t="s">
        <v>42</v>
      </c>
      <c r="N2" s="81" t="s">
        <v>43</v>
      </c>
    </row>
    <row r="3" spans="1:14" ht="25.5" x14ac:dyDescent="0.25">
      <c r="A3" s="74"/>
      <c r="B3" s="8" t="s">
        <v>2</v>
      </c>
      <c r="C3" s="75"/>
      <c r="D3" s="9" t="s">
        <v>22</v>
      </c>
      <c r="E3" s="9" t="s">
        <v>23</v>
      </c>
      <c r="F3" s="9" t="s">
        <v>24</v>
      </c>
      <c r="G3" s="9" t="s">
        <v>22</v>
      </c>
      <c r="H3" s="9" t="s">
        <v>23</v>
      </c>
      <c r="I3" s="9" t="s">
        <v>24</v>
      </c>
      <c r="J3" s="9" t="s">
        <v>22</v>
      </c>
      <c r="K3" s="9" t="s">
        <v>23</v>
      </c>
      <c r="L3" s="9" t="s">
        <v>24</v>
      </c>
      <c r="M3" s="82"/>
      <c r="N3" s="82"/>
    </row>
    <row r="4" spans="1:14" x14ac:dyDescent="0.25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71" t="s">
        <v>45</v>
      </c>
      <c r="C5" s="71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8</v>
      </c>
      <c r="B6" s="16" t="s">
        <v>18</v>
      </c>
      <c r="C6" s="16" t="s">
        <v>48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9</v>
      </c>
      <c r="B7" s="16" t="s">
        <v>46</v>
      </c>
      <c r="C7" s="16" t="s">
        <v>48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ведомственная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2017-04-07T10:48:26Z</cp:lastPrinted>
  <dcterms:created xsi:type="dcterms:W3CDTF">2012-05-22T08:33:39Z</dcterms:created>
  <dcterms:modified xsi:type="dcterms:W3CDTF">2017-04-26T11:37:21Z</dcterms:modified>
</cp:coreProperties>
</file>