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155" windowWidth="10335" windowHeight="1170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G158" i="1" l="1"/>
  <c r="G103" i="1" l="1"/>
  <c r="G102" i="1"/>
  <c r="F103" i="1"/>
  <c r="F102" i="1"/>
  <c r="F93" i="1" l="1"/>
  <c r="G93" i="1"/>
  <c r="F92" i="1"/>
  <c r="G92" i="1"/>
  <c r="F72" i="1"/>
  <c r="G72" i="1"/>
  <c r="F70" i="1"/>
  <c r="G70" i="1"/>
  <c r="C25" i="2" l="1"/>
  <c r="E64" i="2"/>
  <c r="F64" i="2"/>
  <c r="D19" i="2"/>
  <c r="C19" i="2"/>
  <c r="E13" i="2"/>
  <c r="F13" i="2"/>
  <c r="G91" i="1" l="1"/>
  <c r="G195" i="1" l="1"/>
  <c r="G196" i="1"/>
  <c r="F195" i="1"/>
  <c r="F196" i="1"/>
  <c r="G194" i="1"/>
  <c r="F194" i="1"/>
  <c r="F123" i="1"/>
  <c r="G123" i="1"/>
  <c r="F122" i="1"/>
  <c r="G122" i="1"/>
  <c r="F121" i="1"/>
  <c r="G121" i="1"/>
  <c r="F120" i="1"/>
  <c r="F119" i="1"/>
  <c r="G119" i="1"/>
  <c r="F118" i="1"/>
  <c r="G118" i="1"/>
  <c r="F117" i="1"/>
  <c r="G117" i="1"/>
  <c r="F116" i="1"/>
  <c r="G116" i="1"/>
  <c r="F115" i="1"/>
  <c r="G115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G99" i="1"/>
  <c r="G100" i="1"/>
  <c r="F99" i="1"/>
  <c r="F100" i="1"/>
  <c r="G87" i="1"/>
  <c r="G88" i="1"/>
  <c r="G89" i="1"/>
  <c r="G90" i="1"/>
  <c r="F87" i="1"/>
  <c r="F88" i="1"/>
  <c r="F89" i="1"/>
  <c r="F90" i="1"/>
  <c r="F91" i="1"/>
  <c r="F60" i="1"/>
  <c r="G60" i="1"/>
  <c r="F36" i="1"/>
  <c r="F35" i="1"/>
  <c r="G35" i="1"/>
  <c r="F34" i="1"/>
  <c r="G34" i="1"/>
  <c r="F33" i="1"/>
  <c r="G33" i="1"/>
  <c r="F32" i="1"/>
  <c r="G32" i="1"/>
  <c r="F31" i="1"/>
  <c r="F30" i="1"/>
  <c r="D26" i="2"/>
  <c r="D97" i="2"/>
  <c r="C97" i="2"/>
  <c r="F100" i="2"/>
  <c r="F99" i="2"/>
  <c r="E100" i="2"/>
  <c r="E99" i="2"/>
  <c r="D101" i="2"/>
  <c r="C101" i="2"/>
  <c r="D92" i="2"/>
  <c r="C92" i="2"/>
  <c r="E91" i="2"/>
  <c r="F101" i="2" l="1"/>
  <c r="E97" i="2"/>
  <c r="F97" i="2"/>
  <c r="E101" i="2"/>
  <c r="F74" i="2"/>
  <c r="F75" i="2"/>
  <c r="E74" i="2"/>
  <c r="E75" i="2"/>
  <c r="F59" i="2"/>
  <c r="F60" i="2"/>
  <c r="F61" i="2"/>
  <c r="F62" i="2"/>
  <c r="F63" i="2"/>
  <c r="F65" i="2"/>
  <c r="F66" i="2"/>
  <c r="E10" i="2"/>
  <c r="F10" i="2"/>
  <c r="F11" i="2"/>
  <c r="F12" i="2"/>
  <c r="F14" i="2"/>
  <c r="F15" i="2"/>
  <c r="F16" i="2"/>
  <c r="F17" i="2"/>
  <c r="F18" i="2"/>
  <c r="G186" i="1" l="1"/>
  <c r="G187" i="1"/>
  <c r="G188" i="1"/>
  <c r="G189" i="1"/>
  <c r="G190" i="1"/>
  <c r="G191" i="1"/>
  <c r="G192" i="1"/>
  <c r="F186" i="1"/>
  <c r="F187" i="1"/>
  <c r="F188" i="1"/>
  <c r="F189" i="1"/>
  <c r="F190" i="1"/>
  <c r="F191" i="1"/>
  <c r="F192" i="1"/>
  <c r="G162" i="1"/>
  <c r="G163" i="1"/>
  <c r="G164" i="1"/>
  <c r="G165" i="1"/>
  <c r="G166" i="1"/>
  <c r="G167" i="1"/>
  <c r="G168" i="1"/>
  <c r="F162" i="1"/>
  <c r="F163" i="1"/>
  <c r="F164" i="1"/>
  <c r="F165" i="1"/>
  <c r="F166" i="1"/>
  <c r="F167" i="1"/>
  <c r="F168" i="1"/>
  <c r="F152" i="1"/>
  <c r="G126" i="1"/>
  <c r="G127" i="1"/>
  <c r="G128" i="1"/>
  <c r="G129" i="1"/>
  <c r="G130" i="1"/>
  <c r="G131" i="1"/>
  <c r="F126" i="1"/>
  <c r="F127" i="1"/>
  <c r="F128" i="1"/>
  <c r="F129" i="1"/>
  <c r="F130" i="1"/>
  <c r="F131" i="1"/>
  <c r="G106" i="1"/>
  <c r="G107" i="1"/>
  <c r="G108" i="1"/>
  <c r="G109" i="1"/>
  <c r="G110" i="1"/>
  <c r="G111" i="1"/>
  <c r="G112" i="1"/>
  <c r="G113" i="1"/>
  <c r="G114" i="1"/>
  <c r="F106" i="1"/>
  <c r="F107" i="1"/>
  <c r="F108" i="1"/>
  <c r="F109" i="1"/>
  <c r="F110" i="1"/>
  <c r="F111" i="1"/>
  <c r="F112" i="1"/>
  <c r="F113" i="1"/>
  <c r="F114" i="1"/>
  <c r="G96" i="1"/>
  <c r="G97" i="1"/>
  <c r="G98" i="1"/>
  <c r="F96" i="1"/>
  <c r="F97" i="1"/>
  <c r="F98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F71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G66" i="1"/>
  <c r="G67" i="1"/>
  <c r="F66" i="1"/>
  <c r="F67" i="1"/>
  <c r="G58" i="1"/>
  <c r="G59" i="1"/>
  <c r="F58" i="1"/>
  <c r="F59" i="1"/>
  <c r="G49" i="1"/>
  <c r="G50" i="1"/>
  <c r="G51" i="1"/>
  <c r="G52" i="1"/>
  <c r="G53" i="1"/>
  <c r="G54" i="1"/>
  <c r="G55" i="1"/>
  <c r="F49" i="1"/>
  <c r="F50" i="1"/>
  <c r="F51" i="1"/>
  <c r="F52" i="1"/>
  <c r="F53" i="1"/>
  <c r="F54" i="1"/>
  <c r="F55" i="1"/>
  <c r="G39" i="1"/>
  <c r="G40" i="1"/>
  <c r="G41" i="1"/>
  <c r="G42" i="1"/>
  <c r="G43" i="1"/>
  <c r="G44" i="1"/>
  <c r="G45" i="1"/>
  <c r="F39" i="1"/>
  <c r="F40" i="1"/>
  <c r="F41" i="1"/>
  <c r="F42" i="1"/>
  <c r="F43" i="1"/>
  <c r="F44" i="1"/>
  <c r="F45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G8" i="1"/>
  <c r="G9" i="1"/>
  <c r="G10" i="1"/>
  <c r="G11" i="1"/>
  <c r="G12" i="1"/>
  <c r="G13" i="1"/>
  <c r="G14" i="1"/>
  <c r="G16" i="1"/>
  <c r="G17" i="1"/>
  <c r="G19" i="1"/>
  <c r="G21" i="1"/>
  <c r="G22" i="1"/>
  <c r="G23" i="1"/>
  <c r="G24" i="1"/>
  <c r="G25" i="1"/>
  <c r="G28" i="1"/>
  <c r="F73" i="2" l="1"/>
  <c r="F76" i="2"/>
  <c r="E73" i="2"/>
  <c r="E76" i="2"/>
  <c r="E66" i="2"/>
  <c r="G38" i="1" l="1"/>
  <c r="G7" i="1" l="1"/>
  <c r="G152" i="1"/>
  <c r="F72" i="2" l="1"/>
  <c r="F53" i="2"/>
  <c r="F30" i="2"/>
  <c r="F28" i="2"/>
  <c r="F9" i="2"/>
  <c r="E79" i="2"/>
  <c r="E30" i="2"/>
  <c r="E28" i="2"/>
  <c r="F82" i="2"/>
  <c r="E25" i="2" l="1"/>
  <c r="E24" i="2"/>
  <c r="E23" i="2"/>
  <c r="E22" i="2"/>
  <c r="E21" i="2"/>
  <c r="E18" i="2"/>
  <c r="E17" i="2"/>
  <c r="E16" i="2"/>
  <c r="E15" i="2"/>
  <c r="E14" i="2"/>
  <c r="E12" i="2"/>
  <c r="E11" i="2"/>
  <c r="E9" i="2"/>
  <c r="D35" i="2" l="1"/>
  <c r="C35" i="2"/>
  <c r="C48" i="2" l="1"/>
  <c r="F51" i="2"/>
  <c r="D48" i="2" l="1"/>
  <c r="F48" i="2" l="1"/>
  <c r="E48" i="2"/>
  <c r="E19" i="2"/>
  <c r="F19" i="2"/>
  <c r="F47" i="2"/>
  <c r="D55" i="2"/>
  <c r="C55" i="2"/>
  <c r="F52" i="2"/>
  <c r="F86" i="2"/>
  <c r="F37" i="2"/>
  <c r="F38" i="2"/>
  <c r="E94" i="2"/>
  <c r="E95" i="2"/>
  <c r="F71" i="2"/>
  <c r="E71" i="2"/>
  <c r="F23" i="2"/>
  <c r="D77" i="2" l="1"/>
  <c r="C77" i="2"/>
  <c r="F29" i="2"/>
  <c r="E29" i="2"/>
  <c r="D88" i="2"/>
  <c r="C88" i="2"/>
  <c r="F95" i="2"/>
  <c r="F94" i="2"/>
  <c r="F79" i="2"/>
  <c r="G185" i="1"/>
  <c r="F185" i="1"/>
  <c r="G161" i="1"/>
  <c r="F161" i="1"/>
  <c r="G155" i="1"/>
  <c r="G156" i="1"/>
  <c r="G157" i="1"/>
  <c r="G159" i="1"/>
  <c r="G154" i="1"/>
  <c r="F155" i="1"/>
  <c r="F156" i="1"/>
  <c r="F157" i="1"/>
  <c r="F158" i="1"/>
  <c r="F159" i="1"/>
  <c r="F154" i="1"/>
  <c r="F57" i="2" l="1"/>
  <c r="E82" i="2"/>
  <c r="D83" i="2"/>
  <c r="C83" i="2"/>
  <c r="D80" i="2"/>
  <c r="C80" i="2"/>
  <c r="D67" i="2"/>
  <c r="C67" i="2"/>
  <c r="D39" i="2"/>
  <c r="C39" i="2"/>
  <c r="D32" i="2"/>
  <c r="C32" i="2"/>
  <c r="G125" i="1"/>
  <c r="F125" i="1"/>
  <c r="G95" i="1"/>
  <c r="F95" i="1"/>
  <c r="F70" i="2"/>
  <c r="E70" i="2"/>
  <c r="E72" i="2"/>
  <c r="F69" i="2"/>
  <c r="E69" i="2"/>
  <c r="E51" i="2"/>
  <c r="E52" i="2"/>
  <c r="E53" i="2"/>
  <c r="F54" i="2"/>
  <c r="E54" i="2"/>
  <c r="F7" i="1"/>
  <c r="D102" i="2" l="1"/>
  <c r="F39" i="2"/>
  <c r="E80" i="2"/>
  <c r="F80" i="2"/>
  <c r="E77" i="2"/>
  <c r="E83" i="2"/>
  <c r="F83" i="2"/>
  <c r="E67" i="2"/>
  <c r="F32" i="2"/>
  <c r="F88" i="2"/>
  <c r="F92" i="2"/>
  <c r="E39" i="2"/>
  <c r="F35" i="2"/>
  <c r="E55" i="2"/>
  <c r="F55" i="2"/>
  <c r="E32" i="2"/>
  <c r="E35" i="2"/>
  <c r="F67" i="2"/>
  <c r="F77" i="2"/>
  <c r="E88" i="2"/>
  <c r="E92" i="2"/>
  <c r="E50" i="2"/>
  <c r="F50" i="2"/>
  <c r="C26" i="2"/>
  <c r="C102" i="2" s="1"/>
  <c r="F22" i="2"/>
  <c r="F24" i="2"/>
  <c r="F25" i="2"/>
  <c r="F21" i="2"/>
  <c r="G46" i="1"/>
  <c r="F46" i="1"/>
  <c r="F38" i="1"/>
  <c r="F42" i="2"/>
  <c r="F43" i="2"/>
  <c r="F44" i="2"/>
  <c r="F45" i="2"/>
  <c r="F46" i="2"/>
  <c r="E42" i="2"/>
  <c r="E43" i="2"/>
  <c r="E44" i="2"/>
  <c r="E45" i="2"/>
  <c r="E46" i="2"/>
  <c r="E47" i="2"/>
  <c r="F41" i="2"/>
  <c r="E41" i="2"/>
  <c r="F85" i="2"/>
  <c r="E86" i="2"/>
  <c r="E87" i="2"/>
  <c r="E85" i="2"/>
  <c r="F102" i="2" l="1"/>
  <c r="E102" i="2"/>
  <c r="E26" i="2"/>
  <c r="F26" i="2"/>
  <c r="G69" i="1" l="1"/>
  <c r="F69" i="1"/>
  <c r="G151" i="1"/>
  <c r="F151" i="1"/>
  <c r="G105" i="1"/>
  <c r="F105" i="1"/>
  <c r="F58" i="2"/>
  <c r="E58" i="2"/>
  <c r="E59" i="2"/>
  <c r="E60" i="2"/>
  <c r="E61" i="2"/>
  <c r="E62" i="2"/>
  <c r="E63" i="2"/>
  <c r="E65" i="2"/>
  <c r="E57" i="2"/>
  <c r="G48" i="1"/>
  <c r="F48" i="1"/>
  <c r="F31" i="2"/>
  <c r="E31" i="2"/>
  <c r="G65" i="1"/>
  <c r="F65" i="1"/>
  <c r="E38" i="2"/>
  <c r="E37" i="2"/>
  <c r="G57" i="1"/>
  <c r="F57" i="1"/>
  <c r="F34" i="2"/>
  <c r="E34" i="2"/>
  <c r="F96" i="2"/>
  <c r="E96" i="2"/>
  <c r="F90" i="2" l="1"/>
  <c r="E90" i="2"/>
</calcChain>
</file>

<file path=xl/sharedStrings.xml><?xml version="1.0" encoding="utf-8"?>
<sst xmlns="http://schemas.openxmlformats.org/spreadsheetml/2006/main" count="506" uniqueCount="313">
  <si>
    <t>№ п/п</t>
  </si>
  <si>
    <t xml:space="preserve">Наименование   
целевых      
показателей
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</si>
  <si>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</si>
  <si>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</si>
  <si>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</si>
  <si>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</si>
  <si>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</si>
  <si>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</si>
  <si>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</si>
  <si>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</si>
  <si>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</si>
  <si>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Развитие жилищно-коммунального комплекса в городе Нефтеюганске в 2014-2020 годах</t>
  </si>
  <si>
    <t>Обеспечение доступным и комфортным жильем жителей города Нефтеюганска</t>
  </si>
  <si>
    <t>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</si>
  <si>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Профилактика 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</si>
  <si>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</si>
  <si>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 xml:space="preserve"> Развитие образования молодежной политики в городе Нефтеюганске на 2014-2020 годы</t>
  </si>
  <si>
    <t>Развитие физической культуры и спорта в городе Нефтеюганске на 2014-2020 годы</t>
  </si>
  <si>
    <t>Развитие сферы культуры  в городе Нефтеюганске на 2014-2020 годы</t>
  </si>
  <si>
    <t>Доступная среда  в городе Нефтеюганске на 2014-2020 годы</t>
  </si>
  <si>
    <t>Поддержка социально-ориентрованных некоммерческих организаций, осуществляющих деятельность  в городе Нефтеюганске на 2014-2020 годы</t>
  </si>
  <si>
    <t>Развитие транспортной системы муниципального образования в городе Нефтеюганске на 2014-2020 годы</t>
  </si>
  <si>
    <t>Управление муниципальными финансами города Нефтеюганска в 2014-2020 годы</t>
  </si>
  <si>
    <t>Управление муниципальным имуществом  города Нефтеюганска в 2014-2020 годы</t>
  </si>
  <si>
    <t>Социально-экономическое развитие города Нефтеюганске на 2014-2020 годы</t>
  </si>
  <si>
    <t>Объем финансирования, тыс.рублей</t>
  </si>
  <si>
    <t>1.</t>
  </si>
  <si>
    <t>2.</t>
  </si>
  <si>
    <t>3.</t>
  </si>
  <si>
    <t>Процент выполнения контрольных мероприятий к общему количеству запланированных мероприятий</t>
  </si>
  <si>
    <t>да/нет</t>
  </si>
  <si>
    <t>да</t>
  </si>
  <si>
    <t>%</t>
  </si>
  <si>
    <t>4.</t>
  </si>
  <si>
    <t>5.</t>
  </si>
  <si>
    <t>6.</t>
  </si>
  <si>
    <t>7.</t>
  </si>
  <si>
    <t>8.</t>
  </si>
  <si>
    <t>Количество обучающихся муниципальных образовательных учреждений, охваченных дополнительными образовательными программами по изучению культурного наследия народов России и мира</t>
  </si>
  <si>
    <t>Количество молодежи, вовлеченной в организацию мероприятий, направленных на межнациональное единство и дружбу народов, от общего количества молодежи</t>
  </si>
  <si>
    <t>Создание и оснащение общественного спасательного поста в местах массового отдыха людей на водных объектах</t>
  </si>
  <si>
    <t>Информирование населения по действиям при возникновении чрезвычайных ситуаций и охват противопожарной пропагандой</t>
  </si>
  <si>
    <t>Количество погибших в результате дорожно-транспортных происшествий</t>
  </si>
  <si>
    <t>Уровень заболеваемости ВИЧ-инфекцией</t>
  </si>
  <si>
    <t>Реконструкция автомобильных дорог общего пользования местного значения</t>
  </si>
  <si>
    <t>Ввод жилья</t>
  </si>
  <si>
    <t>Количество молодых семей, получивших меры поддержки для улучшения жилищных условий</t>
  </si>
  <si>
    <t>Увеличение мощности станции обезжелезивания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</si>
  <si>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</si>
  <si>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</si>
  <si>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</si>
  <si>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Обеспеченность населения торговой площадью</t>
  </si>
  <si>
    <t>Обеспеченность населения посадочными местами в организациях общественного питания в общедоступной сети</t>
  </si>
  <si>
    <t>Итого по программе:</t>
  </si>
  <si>
    <t>Протяженность сетей инженерной инфраструктуры</t>
  </si>
  <si>
    <t>Среднее время ожидания в очереди при обращении  заявителя в орган местного самоуправления для получения муниципальных услуг</t>
  </si>
  <si>
    <t>км/1000 км²</t>
  </si>
  <si>
    <t>Доля протяженности автомобильных дорог общего пользования местного значения, не отвечающих нормативным требованиям и работающим в режиме перегрузки, в общей протяженности автомобильных дорог общего пользования местного значения</t>
  </si>
  <si>
    <t>км</t>
  </si>
  <si>
    <t>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</si>
  <si>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>таблица № 2</t>
  </si>
  <si>
    <t xml:space="preserve">                                               таблица № 1 </t>
  </si>
  <si>
    <t>Ремонт автомобильных дорог общего пользования местного значения</t>
  </si>
  <si>
    <t>Количество нарушений сроков исполнения гарантом муниципальных гарантий</t>
  </si>
  <si>
    <t>Увеличение протяжённости капитально отремонтированных сетей водоотведения</t>
  </si>
  <si>
    <t>Увеличение протяжённости капитально отремонтированных сетей теплоснабжения</t>
  </si>
  <si>
    <t>Увеличение протяженности капитально отремонтированных газопроводов низкого давления</t>
  </si>
  <si>
    <t>Площадь земель общего пользования, подлежащая содержанию</t>
  </si>
  <si>
    <t>Количество светильников наружного освещения, заменённых на энергосберегающие</t>
  </si>
  <si>
    <t>Увеличение мощности канализационно-очистных сооружений</t>
  </si>
  <si>
    <t>Увеличение протяжённости сетей газоснабжения в 11а микрорайоне г.Нефтеюганска</t>
  </si>
  <si>
    <t>Увеличение протяжённости капитально отремонтированных сетей водоснабжения</t>
  </si>
  <si>
    <t>Численность льготных категорий населения, пользующегося услугами городской бани</t>
  </si>
  <si>
    <t>Численность населения, проживающего в жилых помещениях, расположенных в многоквартирных домах, оборудованных автономными системами канализации</t>
  </si>
  <si>
    <t>Количество свободных жилых и нежилых помещений, находящихся в муниципальной собственности</t>
  </si>
  <si>
    <t>Площадь жилых помещений, размер платы за которые установлен ниже, чем договором управления</t>
  </si>
  <si>
    <t xml:space="preserve">Количество обследованных многоквартирных домов </t>
  </si>
  <si>
    <t>Количество снесённых многоквартирных домов за счет средств бюджета</t>
  </si>
  <si>
    <t>м3</t>
  </si>
  <si>
    <t>м2</t>
  </si>
  <si>
    <t>чел</t>
  </si>
  <si>
    <t>ед</t>
  </si>
  <si>
    <t>м3/сут</t>
  </si>
  <si>
    <t>шт</t>
  </si>
  <si>
    <t xml:space="preserve">Количество многоквартирных домов, в которых проведен капитальный ремонт общего имущества в соответствии с краткосрочным планом </t>
  </si>
  <si>
    <t>Количество высаженных деревьев и кустарников</t>
  </si>
  <si>
    <t>тыс.м2</t>
  </si>
  <si>
    <t>Площадь кладбища, подлежащая содержанию</t>
  </si>
  <si>
    <t>Площадь внутриквартальных проездов, тротуаров, подлежащая содержанию в зимний период</t>
  </si>
  <si>
    <t>Объем вывезенного снега с территории внутриквартальных проездов, тротуаров, подлежащих содержанию в зимний период</t>
  </si>
  <si>
    <t>тыс.м3</t>
  </si>
  <si>
    <t>Количество расселённых и ликвидированных строений, приспособленных для проживания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</si>
  <si>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</t>
  </si>
  <si>
    <t>Численность воспитанников в дошкольных образовательных организациях</t>
  </si>
  <si>
    <t>Численность обучающихся по программам общего образования в общеобразовательных организациях</t>
  </si>
  <si>
    <t>Число получателей услуг дополнительного образования для детей (численность детей и молодёжи в возрасте от 5 до 18 лет)</t>
  </si>
  <si>
    <t>Численность педагогических работников дошкольных образовательных организаций</t>
  </si>
  <si>
    <t>Численность педагогических работников общеобразовательных организаций</t>
  </si>
  <si>
    <t>руб</t>
  </si>
  <si>
    <t xml:space="preserve">Соотношение результатов единого государственного экзамена (в расчете на 1 предмет) в 10%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10% общеобразовательных организаций с худшими результатами единого государственного экзамена </t>
  </si>
  <si>
    <t>Численность детей в возрасте 6-17 лет,  отдохнувших в детских оздоровительных лагерях с дневным пребыванием детей</t>
  </si>
  <si>
    <t>Численность детей в возрасте 6-17 лет, охваченных отдыхом и оздоровлением  за пределами города на базе оздоровительных учреждений различных типов, санаторно-курортных учреждений</t>
  </si>
  <si>
    <t>Число социально значимых молодёжных проектов, заявленных на городские конкурсы</t>
  </si>
  <si>
    <t>Численность молодых людей в возрасте 14 - 30 лет, вовлечённых в реализуемые проекты и программы в сфере поддержки талантливой молодёжи</t>
  </si>
  <si>
    <t>Численность молодых людей 14 - 20 лет, трудоустроенных за счет создания временных и постоянных рабочих мест</t>
  </si>
  <si>
    <t>Численность молодых людей в возрасте 14 - 30 лет, участвующих в добровольческой деятельности</t>
  </si>
  <si>
    <t>Удельный вес численности молодых людей,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</t>
  </si>
  <si>
    <t>Численность воспитанников в частных организациях, осуществляющих образовательную деятельность по реализации образовательных программ дошкольного образования</t>
  </si>
  <si>
    <t>Исполнение муниципальных заданий на оказание муниципальных услуг (выполнение работ) в соответствии с перечнем</t>
  </si>
  <si>
    <t>м</t>
  </si>
  <si>
    <t>экз</t>
  </si>
  <si>
    <t>Доля библиотечных фондов, отраженных в электронных каталогах</t>
  </si>
  <si>
    <t>Количество посещений общедоступных библиотек</t>
  </si>
  <si>
    <t>Доля детей, привлекаемых к участию в творческих мероприятиях, от общего числа детей</t>
  </si>
  <si>
    <t>Количество проведенных культурно-досуговых мероприятий</t>
  </si>
  <si>
    <t>Количество клубных формирований</t>
  </si>
  <si>
    <t>Количество участников клубных формирований</t>
  </si>
  <si>
    <t>Количество объектов культуры, в которых выполнены работы по ремонту, реконструкции, техническому обследованию</t>
  </si>
  <si>
    <t>Количество обустроенных мест массового отдыха населения</t>
  </si>
  <si>
    <t>Среднемесячная заработная плата работников муниципальных учреждений культуры</t>
  </si>
  <si>
    <t>Среднемесячная заработная плата  по отдельным категориям работников муниципальных учреждений дополнительного образования</t>
  </si>
  <si>
    <t>Повышение уровня удовлетворенности населения города Нефтеюганска качеством услуг, предоставляемых муниципальными учреждениями</t>
  </si>
  <si>
    <t>Среднее отклонение по набору ключевых показателей фактических значений от прогнозируемых в предыдущем году не более 5%</t>
  </si>
  <si>
    <t>мин</t>
  </si>
  <si>
    <t>Количество отловленных безнадзорных животных</t>
  </si>
  <si>
    <t>Количество предприятий оптового звена</t>
  </si>
  <si>
    <t>Доля доступных объектов социальной, транспортной, инженерной инфраструктуры и жилищного фонда, находящихся в муниципальной собственности, от общего объёма приоритетных объектов, доступных для инвалидов</t>
  </si>
  <si>
    <t>Доля лиц с ограниченными возможностями здоровья, систематически занимающихся физической культурой и спортом, от общей численности данной категории населения</t>
  </si>
  <si>
    <t>Количество социально значимых мероприятий ежегодно проводимых социально ориентированными некоммерческими организациями</t>
  </si>
  <si>
    <t>Количество жителей города, участвующих в мероприятиях, проводимых социально ориентированными некоммерческими организациями (в процентах от общей численности населения города)</t>
  </si>
  <si>
    <t>тыс.чел</t>
  </si>
  <si>
    <t>км/1000 чел</t>
  </si>
  <si>
    <t>Достижение исполнения плановых назначений по налоговым и неналоговым доходам на уровне не менее 95%</t>
  </si>
  <si>
    <t>≥95%</t>
  </si>
  <si>
    <t>Доля бюджетных ассигнований, предусмотренных за счёт средств бюджета города в рамках муниципальных программ в общих расходах бюджета</t>
  </si>
  <si>
    <t>Доля главных распорядителей средств бюджета города представивших отчётность в сроки, установленные департаментом финансов</t>
  </si>
  <si>
    <t>Доля процессов включенных в единую автоматизированную информационную систему в сфере муниципальных финансов</t>
  </si>
  <si>
    <t>Доля размещенной в сети Интернет информации в общем объёме обязательной к размещению, в соответствии с нормативными правовыми актами Российской Федерации, автономного округа и города</t>
  </si>
  <si>
    <t>Количество лиц, охваченных мероприятиями, направленными на повышение финансовой грамотности</t>
  </si>
  <si>
    <t>Снижение удельного веса расходов на предпродажную подготовку имущества в общем объёме средств, полученных от реализации имущества, в том числе от приватизации муниципального имущества</t>
  </si>
  <si>
    <t xml:space="preserve">Увеличение доли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 </t>
  </si>
  <si>
    <t xml:space="preserve">Увеличение удельного веса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 </t>
  </si>
  <si>
    <t>Увеличение удельного веса объектов недвижимости муниципального образования, на которые зарегистрировано право хозяйственного ведения, в общем количестве объектов недвижимости по которым принято решение о закреплении в хозяйственное ведение</t>
  </si>
  <si>
    <t>Коэффициент технической готовности автомобильного транспорта, предоставляемого органам местного самоуправления</t>
  </si>
  <si>
    <t>Снижение удельного веса объектов муниципальной собственности требующих проведения капитального ремонта, реконструкции в общем количестве объектов недвижимости переданных на праве оперативного управления органам администрации города Нефтеюганска</t>
  </si>
  <si>
    <t>Граждан, проживающих в жилых помещениях, признанных непригодными (аварийными) для проживания</t>
  </si>
  <si>
    <t>Граждан, состоящих на учёте, в качестве нуждающихся в жилых помещениях, предоставляемых по договорам социального найма</t>
  </si>
  <si>
    <t>Библиотечный фонд на 1 жителя</t>
  </si>
  <si>
    <t>Количество дорожно-транспортных происшествий</t>
  </si>
  <si>
    <t>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 – культурному  взаимодействию в городе Нефтеюганске, а также  недопущение экстремистских и националистических проявлений в среде внутренних и внешних мигрантов</t>
  </si>
  <si>
    <t>Обеспечение доступным и комфортным жильем жителей города Нефтеюганска в 2014-2020 годах</t>
  </si>
  <si>
    <t>Развитие образования молодежной политики в городе Нефтеюганске на 2014-2020 годы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</si>
  <si>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</si>
  <si>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</si>
  <si>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Реконструкция, расширение, модернизация, строительство и капитальный ремонт объектов коммунального комплекса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</si>
  <si>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</si>
  <si>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</si>
  <si>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</si>
  <si>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Переселение из непригодных для проживания жилых помещений</t>
  </si>
  <si>
    <t>Обеспечение рационального использования энергетических ресурсов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</si>
  <si>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</si>
  <si>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</si>
  <si>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</si>
  <si>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</si>
  <si>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</si>
  <si>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Реализация полномочий в области строительства и жилищных отношений</t>
  </si>
  <si>
    <t>Улучшение жилищных условий отдельных категорий граждан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</si>
  <si>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</si>
  <si>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</t>
  </si>
  <si>
    <t>Повышение уровня безопасности дорожного движения</t>
  </si>
  <si>
    <t>Пропаганда здорового образа жизни (профилактика наркомании, токсикомании, алкоголизма и заболеваниями ВИЧ- инфекций)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</si>
  <si>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</si>
  <si>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</si>
  <si>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системы дошкольного, общего и дополнительного образования</t>
  </si>
  <si>
    <t>Развитие материально-технической базы образовательных организаций</t>
  </si>
  <si>
    <t>Развитие системы оценки качества образования и информационной прозрачности системы образования</t>
  </si>
  <si>
    <t>Организация летнего отдыха и оздоровления</t>
  </si>
  <si>
    <t>Обеспечение развития молодежной политики</t>
  </si>
  <si>
    <t>Обеспечение функций управления и контроля (надзора)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</si>
  <si>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</si>
  <si>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</t>
  </si>
  <si>
    <t>Организация отдыха и оздоровления детей</t>
  </si>
  <si>
    <t>Подготовка спортивного резерва и спорта высших достижений, популяризация массового спорта</t>
  </si>
  <si>
    <t>Укрепление материально-технической базы, совершенствование инфраструктуры спорта в городе Нефтеюганске</t>
  </si>
  <si>
    <t>Развитие библиотечного дела</t>
  </si>
  <si>
    <t>Развитие музейного дела</t>
  </si>
  <si>
    <t>Развитие профессионального искусства</t>
  </si>
  <si>
    <t>Развитие художественно-творческой деятельности и народных художественных промыслов и ремесел</t>
  </si>
  <si>
    <t>Развитие дополнительного образования в сфере культуры</t>
  </si>
  <si>
    <t>Развитие культурно-досуговой деятельности, массового отдыха населения, организация отдыха и оздоровления детей</t>
  </si>
  <si>
    <t>Развитие материально-технической базы учреждений культуры</t>
  </si>
  <si>
    <t>Техническое обследование, реконструкция, капитальный ремонт, строительство объектов культуры</t>
  </si>
  <si>
    <t>Обеспечение деятельности комитета культуры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</si>
  <si>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</si>
  <si>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</si>
  <si>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</si>
  <si>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</si>
  <si>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поддержка развития растениеводства и животноводства, переработки и реализации продукции</t>
  </si>
  <si>
    <t>Обеспечение стабильной благополучной эпизоотической обстановки в муниципальном образовании и защита населения от болезней, общих для человека и животных</t>
  </si>
  <si>
    <t>Информационная и финансовая поддержка Субъектов и Организаций, организация мероприятий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</si>
  <si>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</si>
  <si>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</si>
  <si>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</si>
  <si>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</si>
  <si>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</si>
  <si>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</si>
  <si>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</si>
  <si>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Модернизация информационных баз департамента финансов администрации города</t>
  </si>
  <si>
    <t>Реализация и управление муниципальным имуществом</t>
  </si>
  <si>
    <t>Обеспечение деятельности департамента имущественных и земельных отношений</t>
  </si>
  <si>
    <t>Обеспечение надлежащего уровня эксплуатации имущества казны или переданного на праве оперативного управления органам администрации</t>
  </si>
  <si>
    <t>Дополнительные меры социальной поддержки отдельных категорий граждан города Нефтеюганска с 2016 по 2020 годы</t>
  </si>
  <si>
    <t>Всего по программам:</t>
  </si>
  <si>
    <t>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</t>
  </si>
  <si>
    <t>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</t>
  </si>
  <si>
    <t>Снижение объёмов подвозимой питьевой воды для населения, проживающего в домах, не подключенных к централизованной системе водоснабжения</t>
  </si>
  <si>
    <t>Снижение численности населения, использующего для бытовых целей сжиженный газ</t>
  </si>
  <si>
    <t>Количество отремонтированных детских игровых площадок</t>
  </si>
  <si>
    <t>Количество отремонтированных детских спортивных площадок</t>
  </si>
  <si>
    <t>Количество отремонтированных контейнерных площадок</t>
  </si>
  <si>
    <t>Количество установленных мемориальных знаков на фасадах многоквартирных домов</t>
  </si>
  <si>
    <t xml:space="preserve">Результат реализации 
программы
</t>
  </si>
  <si>
    <t>Приобретение жилых помещений для (итого количество семей):</t>
  </si>
  <si>
    <t>количество семей</t>
  </si>
  <si>
    <t>количество квартир</t>
  </si>
  <si>
    <t>Формирование муниципального специализированного жилищного фонда (служебного, маневренного)</t>
  </si>
  <si>
    <t>количество строений</t>
  </si>
  <si>
    <t>Уровень общеуголовной преступности в городе</t>
  </si>
  <si>
    <t xml:space="preserve">Доля уличных  преступлений  в числе зарегистрированных общеуголовных преступлений </t>
  </si>
  <si>
    <t>Доля административных правонарушений, посягающих на общественный порядок и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</si>
  <si>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Количество дорожно-транспортных происшествий  с участием детей</t>
  </si>
  <si>
    <t>Общая распространённость наркомании на 100 тыс. человек</t>
  </si>
  <si>
    <t>Количество национальных диаспор, объединений вовлеченных в культурно-массовые и досуговые мероприятия (фестивали, конкурсы, спектакли, театрализованные представления, концерты), способствующие укреплению культуры мира и межнациональной солидарности</t>
  </si>
  <si>
    <t>Количество детей мигрантов, охваченных в образовательных учреждениях программами по социализации, от общего числа детей мигрантов</t>
  </si>
  <si>
    <t>Доля граждан, положительно оценивающих состояние межнациональных отнощений</t>
  </si>
  <si>
    <t>Доля граждан, положительно оценивающих состояние межконфессиональных отнощений</t>
  </si>
  <si>
    <t>Уровень толерантного отношения к представителям другой национальности</t>
  </si>
  <si>
    <t>Организация и проведение Исполнителями мероприятий по обеспечению первичных мер пожарной безопасности (ежегодно)</t>
  </si>
  <si>
    <t>Численность педагогических работников организаций дополнительного образования (человек)</t>
  </si>
  <si>
    <t>Размер среднемесячной заработной платы педагогических работников дошкольных образовательных организаций (рублей)</t>
  </si>
  <si>
    <t>Размер среднемесячной заработной платы педагогических работников общеобразовательных организаций (рублей)</t>
  </si>
  <si>
    <t>Размер среднемесячной заработной платы педагогических работников организаций дополнительного образования (рублей)</t>
  </si>
  <si>
    <t>Число созданных/реорганизованных и (или) ликвидированных образовательных организаций</t>
  </si>
  <si>
    <t xml:space="preserve">Численность молодых людей в возрасте 14 - 30 лет, вовлеченных в общественные объединения </t>
  </si>
  <si>
    <t>Удовлетворенность населения качеством услуг, предоставляемых учреждениями физической культуры и спорта города (%)</t>
  </si>
  <si>
    <t>Посещаемость музеев города Нефтеюганска (на 1 жителя в год)</t>
  </si>
  <si>
    <t xml:space="preserve">Рост количества выставочных проектов по отношению к 2011 году </t>
  </si>
  <si>
    <t xml:space="preserve">Минимальное количество лауреатов конкурсов из числа обучающихся детских школ искусств (по видам искусств) </t>
  </si>
  <si>
    <t xml:space="preserve">Количество детей, посетивших лагерь дневного пребывания </t>
  </si>
  <si>
    <t>Увеличение численности участников культурно-досуговых мероприятий (% по отношению к предыдущему году)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</si>
  <si>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</si>
  <si>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Удельный вес организаций, охваченных методической помощью по вопросам  труда и охраны труда, по данным государственной статистики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</si>
  <si>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</si>
  <si>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</si>
  <si>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т</t>
  </si>
  <si>
    <t>кг</t>
  </si>
  <si>
    <t>м2 на 1000 жителей</t>
  </si>
  <si>
    <t>Доля организаций, заключивших и представивших на уведомительную регистрацию коллективные договоры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</si>
  <si>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</si>
  <si>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Поголовье сельскохозяйственных животных по основной отрасли животноводства</t>
  </si>
  <si>
    <t>Производство молока</t>
  </si>
  <si>
    <t>Производство мяса в живом весе</t>
  </si>
  <si>
    <t>Молочная продуктивность коров</t>
  </si>
  <si>
    <t>Доля предприятий торговой площадью более 50 кв.м</t>
  </si>
  <si>
    <t>Число субъектов  малого и среднего предпринимательства на 10 тыс. населения</t>
  </si>
  <si>
    <t>Доля среднесписочной численности занятых на малых и средних предприятиях в общей численности работающих, %</t>
  </si>
  <si>
    <t>Доля оборота малого и среднего предпринимательства, %;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</si>
  <si>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</si>
  <si>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</si>
  <si>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</si>
  <si>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Увеличение количества посещений театрально-концертных мероприятий (% по отношению к предыдущему году)</t>
  </si>
  <si>
    <t>Количество проведенных спектаклей, театрализован-ных постановок</t>
  </si>
  <si>
    <t>Количество субсидий социально ориентированным некоммерческим организациям, не являющимся муниципальными учреждениями, на реализацию социально значимых проектов</t>
  </si>
  <si>
    <t>Количество субсидий социально ориентированным некоммерческим организациям,  не являющимся муниципальными учреждениями, осуществляющим на основании лицензии образовательную деятельность в  качестве основного вида деятельности</t>
  </si>
  <si>
    <t>Плотность сети автомобильных дорог общего пользования местного значения на 1000 км² территории</t>
  </si>
  <si>
    <t>Протяженность сети автомобильных дорог общего пользования местного значения, приходящаяся на 1000 чел. населения</t>
  </si>
  <si>
    <t>Предоставление в установленные сроки и соответствующий требованиям бюджетного законодательства проекта решения о бюджете на очередной финансовый год и плановый период (да/нет)</t>
  </si>
  <si>
    <t>Проведение мониторинга качества финансового менеджмента главных распорядителей бюджетных средств в соответствии с установленным порядком (да/нет)</t>
  </si>
  <si>
    <t>Отсутствие просроченной кредиторской задолженности (да/нет)</t>
  </si>
  <si>
    <t>Не превышение предельного объёма муниципального долга (да/нет)</t>
  </si>
  <si>
    <t>Погашение в полном объеме долговых обязательств (да/нет)</t>
  </si>
  <si>
    <t>Исполнение рекомендаций  контрольных мероприятий   при дальнейшем исполнении бюджета ()</t>
  </si>
  <si>
    <t xml:space="preserve">Увеличение доли объектов управления муниципального имущества, для которых определена целевая функция, в том числе: хозяйственные  общества, акции (доли) которых находятся в собственности муниципального образования </t>
  </si>
  <si>
    <t xml:space="preserve">Снижение удельного веса неиспользуемого недвижимого имущества  в общем количестве  недвижимого имущества города </t>
  </si>
  <si>
    <t>Количество детей-сирот и детей, оставшихся без попечения родителей, переданных на воспитание в замещающие семьи</t>
  </si>
  <si>
    <t>Численность детей-сирот, лиц из числа детей-сирот, право на обеспечение жилым помещением у которых возникло и не реализовано, по состоянию на конец соответствующего года</t>
  </si>
  <si>
    <t>Обеспечение и реализация права детей-сирот и детей, оставшихся без попечения родителей, проживающих в семьях опекунов (попечителей) на лечение (оздоровление) в детских оздоровительных лагерях, санаторно-курортных учреждениях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</si>
  <si>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</si>
  <si>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</si>
  <si>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на 1 жителя в год</t>
  </si>
  <si>
    <t>Информация по целевому показателю будет предоставлена Департаментом внутренней политики ХМАО-Югры ежегодно в 1 квартале 2017г.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</si>
  <si>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</si>
  <si>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</si>
  <si>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Отчёт о ходе реализации муниципальной  программы города Нефтеюганска  и использования финансовых средств за 2 квартал 2016 год</t>
  </si>
  <si>
    <t>Отчёт о ходе реализации муниципальной программы города Нефтеюганска  и использования финансовых средств за 2 квартал 2016 года</t>
  </si>
  <si>
    <t>Содержание объектовкоммунального комплекса</t>
  </si>
  <si>
    <t>Создание архитектурных композиций в местах массового отдыха населения, обустройство территорий учреждений культуры</t>
  </si>
  <si>
    <t>Устройство асфальтобетонного покрытия проездов (в т.ч. ремонт)</t>
  </si>
  <si>
    <t>Устройство покрытия пешеходных дорожек, тротуаров ( в т.ч. ремонт)</t>
  </si>
  <si>
    <t>Численность обучающихся по программам общего образования в частных общеобразовательных организациях (человек)</t>
  </si>
  <si>
    <t>Численность получателей услуг по организации питания обучающихся в общеобразовательных организациях (человек)</t>
  </si>
  <si>
    <t>Количество сертификатов направленных на создание условий для осуществления присмотра и ухода за детьми, содержания детей в частных организациях,  осуществляющих образовательную деятельность по реализации образовательных программ дошкольного образования</t>
  </si>
  <si>
    <t>Размер расходов на частичную оплату продуктов питания и услуг по организации питания обучающихся в общеобразовательных организациях, за исключением отдельных категорий обучающихся, которым предоставляется социальная поддержка в виде предоставления питания в учебное время, в расчете на одного ребенка в день, установленный Правительством автономного округа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</si>
  <si>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</si>
  <si>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единой пропускной способности объектов спорта</t>
  </si>
  <si>
    <t>Доля граждан, занимающихся физической культурой и спортом по месту работы, в общей численности населения, занятого в экономике</t>
  </si>
  <si>
    <t>Численность спортсменов города, включенных в список кандидатов в спортивные сборные команды автономного округа, сборные команды Российской Федерации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</si>
  <si>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</si>
  <si>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 xml:space="preserve"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</si>
  <si>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</si>
  <si>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-</t>
  </si>
  <si>
    <t>из них учащихся и студентов</t>
  </si>
  <si>
    <t>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</si>
</sst>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0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1" fillId="0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" fontId="0" fillId="0" borderId="0" xfId="0" applyNumberFormat="1" applyFill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4" fontId="10" fillId="0" borderId="13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7" fontId="6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4" fontId="6" fillId="0" borderId="21" xfId="0" applyNumberFormat="1" applyFont="1" applyFill="1" applyBorder="1" applyAlignment="1">
      <alignment horizontal="left" vertical="center" wrapText="1"/>
    </xf>
    <xf numFmtId="4" fontId="6" fillId="0" borderId="22" xfId="0" applyNumberFormat="1" applyFont="1" applyFill="1" applyBorder="1" applyAlignment="1">
      <alignment horizontal="left" vertical="center" wrapText="1"/>
    </xf>
    <xf numFmtId="4" fontId="6" fillId="0" borderId="23" xfId="0" applyNumberFormat="1" applyFont="1" applyFill="1" applyBorder="1" applyAlignment="1">
      <alignment horizontal="left" vertical="center" wrapText="1"/>
    </xf>
    <xf numFmtId="4" fontId="6" fillId="0" borderId="2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4" fontId="6" fillId="0" borderId="25" xfId="0" applyNumberFormat="1" applyFont="1" applyFill="1" applyBorder="1" applyAlignment="1">
      <alignment horizontal="left" vertical="center" wrapText="1"/>
    </xf>
    <xf numFmtId="4" fontId="6" fillId="0" borderId="26" xfId="0" applyNumberFormat="1" applyFont="1" applyFill="1" applyBorder="1" applyAlignment="1">
      <alignment horizontal="left" vertical="center" wrapText="1"/>
    </xf>
    <xf numFmtId="4" fontId="6" fillId="0" borderId="27" xfId="0" applyNumberFormat="1" applyFont="1" applyFill="1" applyBorder="1" applyAlignment="1">
      <alignment horizontal="left" vertical="center" wrapText="1"/>
    </xf>
    <xf numFmtId="4" fontId="6" fillId="0" borderId="28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tabSelected="1" topLeftCell="A127" zoomScaleNormal="100" workbookViewId="0">
      <selection activeCell="I137" sqref="I137"/>
    </sheetView>
  </sheetViews>
  <sheetFormatPr defaultRowHeight="15" x14ac:dyDescent="0.25"/>
  <cols>
    <col min="1" max="1" width="5.28515625" style="4" customWidth="1"/>
    <col min="2" max="2" width="94.140625" style="4" customWidth="1"/>
    <col min="3" max="3" width="14.5703125" style="4" customWidth="1"/>
    <col min="4" max="4" width="15" style="4" customWidth="1"/>
    <col min="5" max="5" width="15.28515625" style="4" customWidth="1"/>
    <col min="6" max="6" width="15.5703125" style="4" customWidth="1"/>
    <col min="7" max="7" width="13" style="4" customWidth="1"/>
    <col min="8" max="8" width="9.5703125" style="4" bestFit="1" customWidth="1"/>
    <col min="9" max="16384" width="9.140625" style="4"/>
  </cols>
  <sheetData>
    <row r="1" spans="1:8" ht="32.25" customHeight="1" x14ac:dyDescent="0.25">
      <c r="A1" s="67" t="s">
        <v>293</v>
      </c>
      <c r="B1" s="68"/>
      <c r="C1" s="68"/>
      <c r="D1" s="68"/>
      <c r="E1" s="68"/>
      <c r="F1" s="68"/>
      <c r="G1" s="68"/>
    </row>
    <row r="2" spans="1:8" ht="18" customHeight="1" x14ac:dyDescent="0.3">
      <c r="C2" s="5"/>
      <c r="E2" s="73" t="s">
        <v>61</v>
      </c>
      <c r="F2" s="74"/>
      <c r="G2" s="74"/>
    </row>
    <row r="3" spans="1:8" ht="30" customHeight="1" x14ac:dyDescent="0.25">
      <c r="A3" s="72" t="s">
        <v>0</v>
      </c>
      <c r="B3" s="70" t="s">
        <v>1</v>
      </c>
      <c r="C3" s="66" t="s">
        <v>7</v>
      </c>
      <c r="D3" s="65" t="s">
        <v>221</v>
      </c>
      <c r="E3" s="65"/>
      <c r="F3" s="66" t="s">
        <v>4</v>
      </c>
      <c r="G3" s="65"/>
    </row>
    <row r="4" spans="1:8" ht="56.25" customHeight="1" x14ac:dyDescent="0.25">
      <c r="A4" s="71"/>
      <c r="B4" s="71"/>
      <c r="C4" s="69"/>
      <c r="D4" s="64" t="s">
        <v>2</v>
      </c>
      <c r="E4" s="63" t="s">
        <v>3</v>
      </c>
      <c r="F4" s="62" t="s">
        <v>5</v>
      </c>
      <c r="G4" s="62" t="s">
        <v>6</v>
      </c>
    </row>
    <row r="5" spans="1:8" ht="16.5" customHeight="1" x14ac:dyDescent="0.25">
      <c r="A5" s="24">
        <v>1</v>
      </c>
      <c r="B5" s="24">
        <v>2</v>
      </c>
      <c r="C5" s="25">
        <v>3</v>
      </c>
      <c r="D5" s="24">
        <v>4</v>
      </c>
      <c r="E5" s="24">
        <v>5</v>
      </c>
      <c r="F5" s="24">
        <v>6</v>
      </c>
      <c r="G5" s="24">
        <v>7</v>
      </c>
    </row>
    <row r="6" spans="1:8" ht="15.75" x14ac:dyDescent="0.25">
      <c r="A6" s="24">
        <v>1</v>
      </c>
      <c r="B6" s="75" t="s">
        <v>11</v>
      </c>
      <c r="C6" s="76"/>
      <c r="D6" s="76"/>
      <c r="E6" s="76"/>
      <c r="F6" s="76"/>
      <c r="G6" s="76"/>
    </row>
    <row r="7" spans="1:8" ht="16.5" customHeight="1" x14ac:dyDescent="0.25">
      <c r="A7" s="60">
        <v>1</v>
      </c>
      <c r="B7" s="50" t="s">
        <v>47</v>
      </c>
      <c r="C7" s="28" t="s">
        <v>82</v>
      </c>
      <c r="D7" s="3">
        <v>22800</v>
      </c>
      <c r="E7" s="3">
        <v>0</v>
      </c>
      <c r="F7" s="3">
        <f>E7-D7</f>
        <v>-22800</v>
      </c>
      <c r="G7" s="3">
        <f t="shared" ref="G7:G35" si="0">E7/D7*100-100</f>
        <v>-100</v>
      </c>
      <c r="H7" s="31"/>
    </row>
    <row r="8" spans="1:8" ht="16.5" customHeight="1" x14ac:dyDescent="0.25">
      <c r="A8" s="60">
        <v>2</v>
      </c>
      <c r="B8" s="50" t="s">
        <v>69</v>
      </c>
      <c r="C8" s="28" t="s">
        <v>82</v>
      </c>
      <c r="D8" s="3">
        <v>25000</v>
      </c>
      <c r="E8" s="3">
        <v>0</v>
      </c>
      <c r="F8" s="3">
        <f t="shared" ref="F8:F36" si="1">E8-D8</f>
        <v>-25000</v>
      </c>
      <c r="G8" s="3">
        <f t="shared" si="0"/>
        <v>-100</v>
      </c>
      <c r="H8" s="31"/>
    </row>
    <row r="9" spans="1:8" ht="15.75" x14ac:dyDescent="0.25">
      <c r="A9" s="60">
        <v>3</v>
      </c>
      <c r="B9" s="50" t="s">
        <v>70</v>
      </c>
      <c r="C9" s="60" t="s">
        <v>58</v>
      </c>
      <c r="D9" s="3">
        <v>8.9600000000000009</v>
      </c>
      <c r="E9" s="3">
        <v>0</v>
      </c>
      <c r="F9" s="3">
        <f t="shared" si="1"/>
        <v>-8.9600000000000009</v>
      </c>
      <c r="G9" s="3">
        <f t="shared" si="0"/>
        <v>-100</v>
      </c>
      <c r="H9" s="31"/>
    </row>
    <row r="10" spans="1:8" ht="17.25" customHeight="1" x14ac:dyDescent="0.25">
      <c r="A10" s="60">
        <v>4</v>
      </c>
      <c r="B10" s="50" t="s">
        <v>71</v>
      </c>
      <c r="C10" s="60" t="s">
        <v>58</v>
      </c>
      <c r="D10" s="3">
        <v>5.8940000000000001</v>
      </c>
      <c r="E10" s="3">
        <v>0</v>
      </c>
      <c r="F10" s="3">
        <f t="shared" si="1"/>
        <v>-5.8940000000000001</v>
      </c>
      <c r="G10" s="3">
        <f t="shared" si="0"/>
        <v>-100</v>
      </c>
      <c r="H10" s="31"/>
    </row>
    <row r="11" spans="1:8" ht="18.75" customHeight="1" x14ac:dyDescent="0.25">
      <c r="A11" s="60">
        <v>5</v>
      </c>
      <c r="B11" s="50" t="s">
        <v>64</v>
      </c>
      <c r="C11" s="60" t="s">
        <v>58</v>
      </c>
      <c r="D11" s="3">
        <v>0.36399999999999999</v>
      </c>
      <c r="E11" s="3">
        <v>0</v>
      </c>
      <c r="F11" s="3">
        <f t="shared" si="1"/>
        <v>-0.36399999999999999</v>
      </c>
      <c r="G11" s="3">
        <f t="shared" si="0"/>
        <v>-100</v>
      </c>
      <c r="H11" s="31"/>
    </row>
    <row r="12" spans="1:8" ht="16.5" customHeight="1" x14ac:dyDescent="0.25">
      <c r="A12" s="60">
        <v>6</v>
      </c>
      <c r="B12" s="50" t="s">
        <v>65</v>
      </c>
      <c r="C12" s="60" t="s">
        <v>58</v>
      </c>
      <c r="D12" s="3">
        <v>1.208</v>
      </c>
      <c r="E12" s="3">
        <v>0</v>
      </c>
      <c r="F12" s="3">
        <f t="shared" si="1"/>
        <v>-1.208</v>
      </c>
      <c r="G12" s="3">
        <f t="shared" si="0"/>
        <v>-100</v>
      </c>
      <c r="H12" s="31"/>
    </row>
    <row r="13" spans="1:8" ht="19.5" customHeight="1" x14ac:dyDescent="0.25">
      <c r="A13" s="60">
        <v>7</v>
      </c>
      <c r="B13" s="50" t="s">
        <v>72</v>
      </c>
      <c r="C13" s="60" t="s">
        <v>80</v>
      </c>
      <c r="D13" s="49">
        <v>38715</v>
      </c>
      <c r="E13" s="49">
        <v>20169</v>
      </c>
      <c r="F13" s="49">
        <f t="shared" si="1"/>
        <v>-18546</v>
      </c>
      <c r="G13" s="49">
        <f t="shared" si="0"/>
        <v>-47.903913211933357</v>
      </c>
      <c r="H13" s="31"/>
    </row>
    <row r="14" spans="1:8" ht="33.75" customHeight="1" x14ac:dyDescent="0.25">
      <c r="A14" s="60">
        <v>8</v>
      </c>
      <c r="B14" s="50" t="s">
        <v>73</v>
      </c>
      <c r="C14" s="60" t="s">
        <v>80</v>
      </c>
      <c r="D14" s="49">
        <v>1017</v>
      </c>
      <c r="E14" s="3">
        <v>0</v>
      </c>
      <c r="F14" s="49">
        <f t="shared" si="1"/>
        <v>-1017</v>
      </c>
      <c r="G14" s="49">
        <f t="shared" si="0"/>
        <v>-100</v>
      </c>
      <c r="H14" s="31"/>
    </row>
    <row r="15" spans="1:8" ht="31.5" x14ac:dyDescent="0.25">
      <c r="A15" s="60">
        <v>9</v>
      </c>
      <c r="B15" s="50" t="s">
        <v>215</v>
      </c>
      <c r="C15" s="60" t="s">
        <v>78</v>
      </c>
      <c r="D15" s="3">
        <v>0</v>
      </c>
      <c r="E15" s="3">
        <v>0</v>
      </c>
      <c r="F15" s="3">
        <f t="shared" si="1"/>
        <v>0</v>
      </c>
      <c r="G15" s="3">
        <v>0</v>
      </c>
      <c r="H15" s="31"/>
    </row>
    <row r="16" spans="1:8" ht="31.5" x14ac:dyDescent="0.25">
      <c r="A16" s="60">
        <v>10</v>
      </c>
      <c r="B16" s="50" t="s">
        <v>74</v>
      </c>
      <c r="C16" s="60" t="s">
        <v>81</v>
      </c>
      <c r="D16" s="49">
        <v>257</v>
      </c>
      <c r="E16" s="49">
        <v>25</v>
      </c>
      <c r="F16" s="49">
        <f t="shared" si="1"/>
        <v>-232</v>
      </c>
      <c r="G16" s="49">
        <f t="shared" si="0"/>
        <v>-90.272373540856023</v>
      </c>
      <c r="H16" s="31"/>
    </row>
    <row r="17" spans="1:8" ht="15.75" customHeight="1" x14ac:dyDescent="0.25">
      <c r="A17" s="60">
        <v>11</v>
      </c>
      <c r="B17" s="50" t="s">
        <v>75</v>
      </c>
      <c r="C17" s="60" t="s">
        <v>79</v>
      </c>
      <c r="D17" s="3">
        <v>64237</v>
      </c>
      <c r="E17" s="3">
        <v>0</v>
      </c>
      <c r="F17" s="3">
        <f t="shared" si="1"/>
        <v>-64237</v>
      </c>
      <c r="G17" s="3">
        <f t="shared" si="0"/>
        <v>-100</v>
      </c>
      <c r="H17" s="31"/>
    </row>
    <row r="18" spans="1:8" ht="16.5" customHeight="1" x14ac:dyDescent="0.25">
      <c r="A18" s="60">
        <v>12</v>
      </c>
      <c r="B18" s="50" t="s">
        <v>216</v>
      </c>
      <c r="C18" s="60" t="s">
        <v>80</v>
      </c>
      <c r="D18" s="49">
        <v>0</v>
      </c>
      <c r="E18" s="47">
        <v>0</v>
      </c>
      <c r="F18" s="49">
        <f t="shared" si="1"/>
        <v>0</v>
      </c>
      <c r="G18" s="49">
        <v>0</v>
      </c>
      <c r="H18" s="31"/>
    </row>
    <row r="19" spans="1:8" ht="18" customHeight="1" x14ac:dyDescent="0.25">
      <c r="A19" s="60">
        <v>13</v>
      </c>
      <c r="B19" s="50" t="s">
        <v>48</v>
      </c>
      <c r="C19" s="60" t="s">
        <v>81</v>
      </c>
      <c r="D19" s="49">
        <v>35</v>
      </c>
      <c r="E19" s="47">
        <v>9</v>
      </c>
      <c r="F19" s="49">
        <f t="shared" si="1"/>
        <v>-26</v>
      </c>
      <c r="G19" s="49">
        <f t="shared" si="0"/>
        <v>-74.285714285714292</v>
      </c>
      <c r="H19" s="31"/>
    </row>
    <row r="20" spans="1:8" ht="15.75" customHeight="1" x14ac:dyDescent="0.25">
      <c r="A20" s="60">
        <v>14</v>
      </c>
      <c r="B20" s="50" t="s">
        <v>76</v>
      </c>
      <c r="C20" s="60" t="s">
        <v>83</v>
      </c>
      <c r="D20" s="49">
        <v>0</v>
      </c>
      <c r="E20" s="47">
        <v>0</v>
      </c>
      <c r="F20" s="49">
        <f t="shared" si="1"/>
        <v>0</v>
      </c>
      <c r="G20" s="49">
        <v>0</v>
      </c>
      <c r="H20" s="31"/>
    </row>
    <row r="21" spans="1:8" ht="18" customHeight="1" x14ac:dyDescent="0.25">
      <c r="A21" s="60">
        <v>15</v>
      </c>
      <c r="B21" s="50" t="s">
        <v>77</v>
      </c>
      <c r="C21" s="60" t="s">
        <v>83</v>
      </c>
      <c r="D21" s="49">
        <v>21</v>
      </c>
      <c r="E21" s="47">
        <v>13</v>
      </c>
      <c r="F21" s="49">
        <f t="shared" si="1"/>
        <v>-8</v>
      </c>
      <c r="G21" s="49">
        <f t="shared" si="0"/>
        <v>-38.095238095238095</v>
      </c>
      <c r="H21" s="31"/>
    </row>
    <row r="22" spans="1:8" ht="16.5" customHeight="1" x14ac:dyDescent="0.25">
      <c r="A22" s="60">
        <v>16</v>
      </c>
      <c r="B22" s="50" t="s">
        <v>66</v>
      </c>
      <c r="C22" s="60" t="s">
        <v>58</v>
      </c>
      <c r="D22" s="3">
        <v>0.05</v>
      </c>
      <c r="E22" s="3">
        <v>0</v>
      </c>
      <c r="F22" s="3">
        <f t="shared" si="1"/>
        <v>-0.05</v>
      </c>
      <c r="G22" s="3">
        <f t="shared" si="0"/>
        <v>-100</v>
      </c>
      <c r="H22" s="31"/>
    </row>
    <row r="23" spans="1:8" ht="32.25" customHeight="1" x14ac:dyDescent="0.25">
      <c r="A23" s="60">
        <v>17</v>
      </c>
      <c r="B23" s="50" t="s">
        <v>84</v>
      </c>
      <c r="C23" s="60" t="s">
        <v>83</v>
      </c>
      <c r="D23" s="49">
        <v>35</v>
      </c>
      <c r="E23" s="49">
        <v>7</v>
      </c>
      <c r="F23" s="49">
        <f t="shared" si="1"/>
        <v>-28</v>
      </c>
      <c r="G23" s="49">
        <f t="shared" si="0"/>
        <v>-80</v>
      </c>
      <c r="H23" s="31"/>
    </row>
    <row r="24" spans="1:8" ht="15.75" x14ac:dyDescent="0.25">
      <c r="A24" s="60">
        <v>18</v>
      </c>
      <c r="B24" s="50" t="s">
        <v>67</v>
      </c>
      <c r="C24" s="60" t="s">
        <v>86</v>
      </c>
      <c r="D24" s="47">
        <v>2432.4</v>
      </c>
      <c r="E24" s="47">
        <v>2432.4</v>
      </c>
      <c r="F24" s="3">
        <f t="shared" si="1"/>
        <v>0</v>
      </c>
      <c r="G24" s="3">
        <f t="shared" si="0"/>
        <v>0</v>
      </c>
      <c r="H24" s="31"/>
    </row>
    <row r="25" spans="1:8" ht="15.75" x14ac:dyDescent="0.25">
      <c r="A25" s="60">
        <v>19</v>
      </c>
      <c r="B25" s="50" t="s">
        <v>49</v>
      </c>
      <c r="C25" s="28" t="s">
        <v>78</v>
      </c>
      <c r="D25" s="3">
        <v>374</v>
      </c>
      <c r="E25" s="3">
        <v>180</v>
      </c>
      <c r="F25" s="3">
        <f t="shared" si="1"/>
        <v>-194</v>
      </c>
      <c r="G25" s="3">
        <f t="shared" si="0"/>
        <v>-51.871657754010698</v>
      </c>
      <c r="H25" s="31"/>
    </row>
    <row r="26" spans="1:8" ht="15.75" x14ac:dyDescent="0.25">
      <c r="A26" s="60">
        <v>20</v>
      </c>
      <c r="B26" s="50" t="s">
        <v>297</v>
      </c>
      <c r="C26" s="60" t="s">
        <v>86</v>
      </c>
      <c r="D26" s="3">
        <v>41.2</v>
      </c>
      <c r="E26" s="3">
        <v>0</v>
      </c>
      <c r="F26" s="3">
        <f t="shared" si="1"/>
        <v>-41.2</v>
      </c>
      <c r="G26" s="3">
        <v>0</v>
      </c>
      <c r="H26" s="31"/>
    </row>
    <row r="27" spans="1:8" ht="15.75" x14ac:dyDescent="0.25">
      <c r="A27" s="60">
        <v>21</v>
      </c>
      <c r="B27" s="50" t="s">
        <v>298</v>
      </c>
      <c r="C27" s="60" t="s">
        <v>86</v>
      </c>
      <c r="D27" s="3">
        <v>10.6</v>
      </c>
      <c r="E27" s="3">
        <v>0.3</v>
      </c>
      <c r="F27" s="3">
        <f t="shared" si="1"/>
        <v>-10.299999999999999</v>
      </c>
      <c r="G27" s="3">
        <v>0</v>
      </c>
      <c r="H27" s="31"/>
    </row>
    <row r="28" spans="1:8" ht="20.25" customHeight="1" x14ac:dyDescent="0.25">
      <c r="A28" s="60">
        <v>22</v>
      </c>
      <c r="B28" s="50" t="s">
        <v>85</v>
      </c>
      <c r="C28" s="60" t="s">
        <v>83</v>
      </c>
      <c r="D28" s="49">
        <v>1025</v>
      </c>
      <c r="E28" s="49">
        <v>0</v>
      </c>
      <c r="F28" s="49">
        <f t="shared" si="1"/>
        <v>-1025</v>
      </c>
      <c r="G28" s="49">
        <f t="shared" si="0"/>
        <v>-100</v>
      </c>
      <c r="H28" s="31"/>
    </row>
    <row r="29" spans="1:8" ht="15.75" x14ac:dyDescent="0.25">
      <c r="A29" s="60">
        <v>23</v>
      </c>
      <c r="B29" s="50" t="s">
        <v>217</v>
      </c>
      <c r="C29" s="60" t="s">
        <v>83</v>
      </c>
      <c r="D29" s="49">
        <v>0</v>
      </c>
      <c r="E29" s="49">
        <v>0</v>
      </c>
      <c r="F29" s="49">
        <f t="shared" si="1"/>
        <v>0</v>
      </c>
      <c r="G29" s="49">
        <v>0</v>
      </c>
      <c r="H29" s="31"/>
    </row>
    <row r="30" spans="1:8" ht="15.75" x14ac:dyDescent="0.25">
      <c r="A30" s="60">
        <v>24</v>
      </c>
      <c r="B30" s="50" t="s">
        <v>218</v>
      </c>
      <c r="C30" s="60" t="s">
        <v>83</v>
      </c>
      <c r="D30" s="49">
        <v>0</v>
      </c>
      <c r="E30" s="49">
        <v>0</v>
      </c>
      <c r="F30" s="49">
        <f t="shared" si="1"/>
        <v>0</v>
      </c>
      <c r="G30" s="49">
        <v>0</v>
      </c>
      <c r="H30" s="31"/>
    </row>
    <row r="31" spans="1:8" ht="15.75" x14ac:dyDescent="0.25">
      <c r="A31" s="60">
        <v>25</v>
      </c>
      <c r="B31" s="50" t="s">
        <v>219</v>
      </c>
      <c r="C31" s="60" t="s">
        <v>83</v>
      </c>
      <c r="D31" s="49">
        <v>0</v>
      </c>
      <c r="E31" s="49">
        <v>0</v>
      </c>
      <c r="F31" s="49">
        <f t="shared" si="1"/>
        <v>0</v>
      </c>
      <c r="G31" s="49">
        <v>0</v>
      </c>
      <c r="H31" s="31"/>
    </row>
    <row r="32" spans="1:8" ht="15.75" x14ac:dyDescent="0.25">
      <c r="A32" s="60">
        <v>26</v>
      </c>
      <c r="B32" s="50" t="s">
        <v>87</v>
      </c>
      <c r="C32" s="60" t="s">
        <v>86</v>
      </c>
      <c r="D32" s="48">
        <v>53.366</v>
      </c>
      <c r="E32" s="48">
        <v>53.366</v>
      </c>
      <c r="F32" s="48">
        <f t="shared" si="1"/>
        <v>0</v>
      </c>
      <c r="G32" s="3">
        <f t="shared" si="0"/>
        <v>0</v>
      </c>
      <c r="H32" s="31"/>
    </row>
    <row r="33" spans="1:10" ht="18.75" customHeight="1" x14ac:dyDescent="0.25">
      <c r="A33" s="60">
        <v>27</v>
      </c>
      <c r="B33" s="50" t="s">
        <v>88</v>
      </c>
      <c r="C33" s="60" t="s">
        <v>90</v>
      </c>
      <c r="D33" s="48">
        <v>862.33399999999995</v>
      </c>
      <c r="E33" s="48">
        <v>862.33399999999995</v>
      </c>
      <c r="F33" s="48">
        <f t="shared" si="1"/>
        <v>0</v>
      </c>
      <c r="G33" s="3">
        <f t="shared" si="0"/>
        <v>0</v>
      </c>
      <c r="H33" s="31"/>
    </row>
    <row r="34" spans="1:10" ht="31.5" x14ac:dyDescent="0.25">
      <c r="A34" s="60">
        <v>28</v>
      </c>
      <c r="B34" s="50" t="s">
        <v>89</v>
      </c>
      <c r="C34" s="60" t="s">
        <v>90</v>
      </c>
      <c r="D34" s="48">
        <v>150.05600000000001</v>
      </c>
      <c r="E34" s="48">
        <v>257.66300000000001</v>
      </c>
      <c r="F34" s="48">
        <f t="shared" si="1"/>
        <v>107.607</v>
      </c>
      <c r="G34" s="3">
        <f t="shared" si="0"/>
        <v>71.711227808284889</v>
      </c>
      <c r="H34" s="31"/>
    </row>
    <row r="35" spans="1:10" ht="15.75" x14ac:dyDescent="0.25">
      <c r="A35" s="60">
        <v>29</v>
      </c>
      <c r="B35" s="50" t="s">
        <v>68</v>
      </c>
      <c r="C35" s="60" t="s">
        <v>83</v>
      </c>
      <c r="D35" s="49">
        <v>35</v>
      </c>
      <c r="E35" s="49">
        <v>0</v>
      </c>
      <c r="F35" s="49">
        <f t="shared" si="1"/>
        <v>-35</v>
      </c>
      <c r="G35" s="49">
        <f t="shared" si="0"/>
        <v>-100</v>
      </c>
      <c r="H35" s="31"/>
    </row>
    <row r="36" spans="1:10" ht="15.75" x14ac:dyDescent="0.25">
      <c r="A36" s="60">
        <v>30</v>
      </c>
      <c r="B36" s="50" t="s">
        <v>220</v>
      </c>
      <c r="C36" s="60" t="s">
        <v>83</v>
      </c>
      <c r="D36" s="49">
        <v>0</v>
      </c>
      <c r="E36" s="49">
        <v>0</v>
      </c>
      <c r="F36" s="49">
        <f t="shared" si="1"/>
        <v>0</v>
      </c>
      <c r="G36" s="49">
        <v>0</v>
      </c>
      <c r="H36" s="31"/>
    </row>
    <row r="37" spans="1:10" ht="15.75" x14ac:dyDescent="0.25">
      <c r="A37" s="24">
        <v>2</v>
      </c>
      <c r="B37" s="75" t="s">
        <v>150</v>
      </c>
      <c r="C37" s="80"/>
      <c r="D37" s="80"/>
      <c r="E37" s="80"/>
      <c r="F37" s="80"/>
      <c r="G37" s="80"/>
    </row>
    <row r="38" spans="1:10" ht="15.75" x14ac:dyDescent="0.25">
      <c r="A38" s="60">
        <v>1</v>
      </c>
      <c r="B38" s="50" t="s">
        <v>45</v>
      </c>
      <c r="C38" s="28" t="s">
        <v>86</v>
      </c>
      <c r="D38" s="57">
        <v>43</v>
      </c>
      <c r="E38" s="57">
        <v>4.6158000000000001</v>
      </c>
      <c r="F38" s="57">
        <f>E38-D38</f>
        <v>-38.3842</v>
      </c>
      <c r="G38" s="57">
        <f>E38/D38*100-100</f>
        <v>-89.265581395348832</v>
      </c>
      <c r="H38" s="31"/>
    </row>
    <row r="39" spans="1:10" ht="15.75" x14ac:dyDescent="0.25">
      <c r="A39" s="60">
        <v>2</v>
      </c>
      <c r="B39" s="50" t="s">
        <v>54</v>
      </c>
      <c r="C39" s="28" t="s">
        <v>109</v>
      </c>
      <c r="D39" s="3">
        <v>2082.8000000000002</v>
      </c>
      <c r="E39" s="6">
        <v>0</v>
      </c>
      <c r="F39" s="3">
        <f t="shared" ref="F39:F45" si="2">E39-D39</f>
        <v>-2082.8000000000002</v>
      </c>
      <c r="G39" s="3">
        <f t="shared" ref="G39:G45" si="3">E39/D39*100-100</f>
        <v>-100</v>
      </c>
      <c r="H39" s="31"/>
    </row>
    <row r="40" spans="1:10" ht="28.5" customHeight="1" x14ac:dyDescent="0.25">
      <c r="A40" s="60">
        <v>3</v>
      </c>
      <c r="B40" s="50" t="s">
        <v>46</v>
      </c>
      <c r="C40" s="28" t="s">
        <v>223</v>
      </c>
      <c r="D40" s="49">
        <v>15</v>
      </c>
      <c r="E40" s="49">
        <v>0</v>
      </c>
      <c r="F40" s="49">
        <f t="shared" si="2"/>
        <v>-15</v>
      </c>
      <c r="G40" s="49">
        <f t="shared" si="3"/>
        <v>-100</v>
      </c>
      <c r="H40" s="31"/>
    </row>
    <row r="41" spans="1:10" ht="30.75" customHeight="1" x14ac:dyDescent="0.25">
      <c r="A41" s="60">
        <v>4</v>
      </c>
      <c r="B41" s="50" t="s">
        <v>222</v>
      </c>
      <c r="C41" s="28" t="s">
        <v>223</v>
      </c>
      <c r="D41" s="49">
        <v>55</v>
      </c>
      <c r="E41" s="49">
        <v>10</v>
      </c>
      <c r="F41" s="49">
        <f t="shared" si="2"/>
        <v>-45</v>
      </c>
      <c r="G41" s="49">
        <f t="shared" si="3"/>
        <v>-81.818181818181813</v>
      </c>
      <c r="H41" s="31"/>
    </row>
    <row r="42" spans="1:10" ht="32.25" customHeight="1" x14ac:dyDescent="0.25">
      <c r="A42" s="60">
        <v>5</v>
      </c>
      <c r="B42" s="50" t="s">
        <v>145</v>
      </c>
      <c r="C42" s="28" t="s">
        <v>223</v>
      </c>
      <c r="D42" s="49">
        <v>39</v>
      </c>
      <c r="E42" s="49">
        <v>7</v>
      </c>
      <c r="F42" s="49">
        <f t="shared" si="2"/>
        <v>-32</v>
      </c>
      <c r="G42" s="49">
        <f t="shared" si="3"/>
        <v>-82.051282051282044</v>
      </c>
      <c r="H42" s="31"/>
    </row>
    <row r="43" spans="1:10" ht="32.25" customHeight="1" x14ac:dyDescent="0.25">
      <c r="A43" s="60">
        <v>6</v>
      </c>
      <c r="B43" s="50" t="s">
        <v>146</v>
      </c>
      <c r="C43" s="28" t="s">
        <v>223</v>
      </c>
      <c r="D43" s="49">
        <v>8</v>
      </c>
      <c r="E43" s="49">
        <v>1</v>
      </c>
      <c r="F43" s="49">
        <f t="shared" si="2"/>
        <v>-7</v>
      </c>
      <c r="G43" s="49">
        <f t="shared" si="3"/>
        <v>-87.5</v>
      </c>
      <c r="H43" s="31"/>
    </row>
    <row r="44" spans="1:10" ht="38.25" customHeight="1" x14ac:dyDescent="0.25">
      <c r="A44" s="60">
        <v>7</v>
      </c>
      <c r="B44" s="50" t="s">
        <v>225</v>
      </c>
      <c r="C44" s="28" t="s">
        <v>224</v>
      </c>
      <c r="D44" s="49">
        <v>8</v>
      </c>
      <c r="E44" s="49">
        <v>2</v>
      </c>
      <c r="F44" s="49">
        <f t="shared" si="2"/>
        <v>-6</v>
      </c>
      <c r="G44" s="49">
        <f t="shared" si="3"/>
        <v>-75</v>
      </c>
      <c r="H44" s="31"/>
      <c r="J44" s="31"/>
    </row>
    <row r="45" spans="1:10" ht="33" customHeight="1" x14ac:dyDescent="0.25">
      <c r="A45" s="60">
        <v>8</v>
      </c>
      <c r="B45" s="50" t="s">
        <v>91</v>
      </c>
      <c r="C45" s="28" t="s">
        <v>226</v>
      </c>
      <c r="D45" s="49">
        <v>14</v>
      </c>
      <c r="E45" s="49">
        <v>25</v>
      </c>
      <c r="F45" s="49">
        <f t="shared" si="2"/>
        <v>11</v>
      </c>
      <c r="G45" s="49">
        <f t="shared" si="3"/>
        <v>78.571428571428584</v>
      </c>
      <c r="H45" s="31"/>
    </row>
    <row r="46" spans="1:10" ht="33.75" customHeight="1" x14ac:dyDescent="0.25">
      <c r="A46" s="60">
        <v>9</v>
      </c>
      <c r="B46" s="50" t="s">
        <v>92</v>
      </c>
      <c r="C46" s="28" t="s">
        <v>80</v>
      </c>
      <c r="D46" s="49">
        <v>29</v>
      </c>
      <c r="E46" s="49">
        <v>4</v>
      </c>
      <c r="F46" s="49">
        <f t="shared" ref="F46" si="4">E46-D46</f>
        <v>-25</v>
      </c>
      <c r="G46" s="49">
        <f t="shared" ref="G46" si="5">E46/D46*100-100</f>
        <v>-86.206896551724142</v>
      </c>
    </row>
    <row r="47" spans="1:10" ht="34.5" customHeight="1" x14ac:dyDescent="0.25">
      <c r="A47" s="24">
        <v>3</v>
      </c>
      <c r="B47" s="75" t="s">
        <v>13</v>
      </c>
      <c r="C47" s="76"/>
      <c r="D47" s="76"/>
      <c r="E47" s="76"/>
      <c r="F47" s="76"/>
      <c r="G47" s="76"/>
    </row>
    <row r="48" spans="1:10" ht="24" customHeight="1" x14ac:dyDescent="0.25">
      <c r="A48" s="60">
        <v>1</v>
      </c>
      <c r="B48" s="51" t="s">
        <v>227</v>
      </c>
      <c r="C48" s="60" t="s">
        <v>81</v>
      </c>
      <c r="D48" s="49">
        <v>1670</v>
      </c>
      <c r="E48" s="49">
        <v>770</v>
      </c>
      <c r="F48" s="49">
        <f>E48-D48</f>
        <v>-900</v>
      </c>
      <c r="G48" s="49">
        <f>E48/D48*100-100</f>
        <v>-53.892215568862269</v>
      </c>
      <c r="H48" s="31"/>
    </row>
    <row r="49" spans="1:8" ht="23.25" customHeight="1" x14ac:dyDescent="0.25">
      <c r="A49" s="60">
        <v>2</v>
      </c>
      <c r="B49" s="51" t="s">
        <v>228</v>
      </c>
      <c r="C49" s="60" t="s">
        <v>32</v>
      </c>
      <c r="D49" s="3">
        <v>18</v>
      </c>
      <c r="E49" s="3">
        <v>20.399999999999999</v>
      </c>
      <c r="F49" s="3">
        <f t="shared" ref="F49:F55" si="6">E49-D49</f>
        <v>2.3999999999999986</v>
      </c>
      <c r="G49" s="3">
        <f t="shared" ref="G49:G55" si="7">E49/D49*100-100</f>
        <v>13.333333333333329</v>
      </c>
      <c r="H49" s="31"/>
    </row>
    <row r="50" spans="1:8" ht="51.75" customHeight="1" x14ac:dyDescent="0.25">
      <c r="A50" s="60">
        <v>3</v>
      </c>
      <c r="B50" s="51" t="s">
        <v>229</v>
      </c>
      <c r="C50" s="60" t="s">
        <v>32</v>
      </c>
      <c r="D50" s="47">
        <v>5</v>
      </c>
      <c r="E50" s="47">
        <v>2.9</v>
      </c>
      <c r="F50" s="3">
        <f t="shared" si="6"/>
        <v>-2.1</v>
      </c>
      <c r="G50" s="3">
        <f t="shared" si="7"/>
        <v>-42.000000000000007</v>
      </c>
      <c r="H50" s="31"/>
    </row>
    <row r="51" spans="1:8" ht="18.75" customHeight="1" x14ac:dyDescent="0.25">
      <c r="A51" s="60">
        <v>4</v>
      </c>
      <c r="B51" s="51" t="s">
        <v>148</v>
      </c>
      <c r="C51" s="60" t="s">
        <v>81</v>
      </c>
      <c r="D51" s="49">
        <v>60</v>
      </c>
      <c r="E51" s="49">
        <v>33</v>
      </c>
      <c r="F51" s="49">
        <f t="shared" si="6"/>
        <v>-27</v>
      </c>
      <c r="G51" s="49">
        <f t="shared" si="7"/>
        <v>-44.999999999999993</v>
      </c>
      <c r="H51" s="31"/>
    </row>
    <row r="52" spans="1:8" ht="16.5" customHeight="1" x14ac:dyDescent="0.25">
      <c r="A52" s="60">
        <v>5</v>
      </c>
      <c r="B52" s="51" t="s">
        <v>230</v>
      </c>
      <c r="C52" s="60" t="s">
        <v>81</v>
      </c>
      <c r="D52" s="49">
        <v>5</v>
      </c>
      <c r="E52" s="49">
        <v>3</v>
      </c>
      <c r="F52" s="49">
        <f t="shared" si="6"/>
        <v>-2</v>
      </c>
      <c r="G52" s="49">
        <f t="shared" si="7"/>
        <v>-40</v>
      </c>
      <c r="H52" s="31"/>
    </row>
    <row r="53" spans="1:8" ht="18" customHeight="1" x14ac:dyDescent="0.25">
      <c r="A53" s="60">
        <v>6</v>
      </c>
      <c r="B53" s="51" t="s">
        <v>42</v>
      </c>
      <c r="C53" s="60" t="s">
        <v>80</v>
      </c>
      <c r="D53" s="49">
        <v>8</v>
      </c>
      <c r="E53" s="49">
        <v>2</v>
      </c>
      <c r="F53" s="49">
        <f t="shared" si="6"/>
        <v>-6</v>
      </c>
      <c r="G53" s="49">
        <f t="shared" si="7"/>
        <v>-75</v>
      </c>
      <c r="H53" s="31"/>
    </row>
    <row r="54" spans="1:8" ht="15.75" customHeight="1" x14ac:dyDescent="0.25">
      <c r="A54" s="60">
        <v>7</v>
      </c>
      <c r="B54" s="51" t="s">
        <v>231</v>
      </c>
      <c r="C54" s="60" t="s">
        <v>81</v>
      </c>
      <c r="D54" s="49">
        <v>300</v>
      </c>
      <c r="E54" s="49">
        <v>262</v>
      </c>
      <c r="F54" s="49">
        <f t="shared" si="6"/>
        <v>-38</v>
      </c>
      <c r="G54" s="49">
        <f t="shared" si="7"/>
        <v>-12.666666666666671</v>
      </c>
      <c r="H54" s="31"/>
    </row>
    <row r="55" spans="1:8" ht="21.75" customHeight="1" x14ac:dyDescent="0.25">
      <c r="A55" s="60">
        <v>8</v>
      </c>
      <c r="B55" s="51" t="s">
        <v>43</v>
      </c>
      <c r="C55" s="60" t="s">
        <v>32</v>
      </c>
      <c r="D55" s="3">
        <v>2</v>
      </c>
      <c r="E55" s="3">
        <v>0.06</v>
      </c>
      <c r="F55" s="3">
        <f t="shared" si="6"/>
        <v>-1.94</v>
      </c>
      <c r="G55" s="3">
        <f t="shared" si="7"/>
        <v>-97</v>
      </c>
      <c r="H55" s="31"/>
    </row>
    <row r="56" spans="1:8" ht="25.5" customHeight="1" x14ac:dyDescent="0.25">
      <c r="A56" s="24">
        <v>4</v>
      </c>
      <c r="B56" s="75" t="s">
        <v>14</v>
      </c>
      <c r="C56" s="76"/>
      <c r="D56" s="76"/>
      <c r="E56" s="76"/>
      <c r="F56" s="76"/>
      <c r="G56" s="76"/>
    </row>
    <row r="57" spans="1:8" ht="47.25" customHeight="1" x14ac:dyDescent="0.25">
      <c r="A57" s="60">
        <v>1</v>
      </c>
      <c r="B57" s="52" t="s">
        <v>38</v>
      </c>
      <c r="C57" s="3" t="s">
        <v>80</v>
      </c>
      <c r="D57" s="49">
        <v>4900</v>
      </c>
      <c r="E57" s="49">
        <v>4900</v>
      </c>
      <c r="F57" s="3">
        <f>E57-D57</f>
        <v>0</v>
      </c>
      <c r="G57" s="3">
        <f>E57/D57*100-100</f>
        <v>0</v>
      </c>
    </row>
    <row r="58" spans="1:8" ht="55.5" customHeight="1" x14ac:dyDescent="0.25">
      <c r="A58" s="60">
        <v>2</v>
      </c>
      <c r="B58" s="52" t="s">
        <v>232</v>
      </c>
      <c r="C58" s="3" t="s">
        <v>81</v>
      </c>
      <c r="D58" s="49">
        <v>6</v>
      </c>
      <c r="E58" s="49">
        <v>7</v>
      </c>
      <c r="F58" s="3">
        <f t="shared" ref="F58:F60" si="8">E58-D58</f>
        <v>1</v>
      </c>
      <c r="G58" s="3">
        <f t="shared" ref="G58:G60" si="9">E58/D58*100-100</f>
        <v>16.666666666666671</v>
      </c>
    </row>
    <row r="59" spans="1:8" ht="39.75" customHeight="1" x14ac:dyDescent="0.25">
      <c r="A59" s="60">
        <v>3</v>
      </c>
      <c r="B59" s="52" t="s">
        <v>233</v>
      </c>
      <c r="C59" s="3" t="s">
        <v>32</v>
      </c>
      <c r="D59" s="3">
        <v>96.5</v>
      </c>
      <c r="E59" s="3">
        <v>96.5</v>
      </c>
      <c r="F59" s="3">
        <f t="shared" si="8"/>
        <v>0</v>
      </c>
      <c r="G59" s="3">
        <f t="shared" si="9"/>
        <v>0</v>
      </c>
    </row>
    <row r="60" spans="1:8" ht="32.25" customHeight="1" x14ac:dyDescent="0.25">
      <c r="A60" s="60"/>
      <c r="B60" s="52" t="s">
        <v>39</v>
      </c>
      <c r="C60" s="3" t="s">
        <v>32</v>
      </c>
      <c r="D60" s="3">
        <v>17</v>
      </c>
      <c r="E60" s="3">
        <v>15</v>
      </c>
      <c r="F60" s="3">
        <f t="shared" si="8"/>
        <v>-2</v>
      </c>
      <c r="G60" s="3">
        <f t="shared" si="9"/>
        <v>-11.764705882352942</v>
      </c>
    </row>
    <row r="61" spans="1:8" ht="23.25" customHeight="1" x14ac:dyDescent="0.25">
      <c r="A61" s="60"/>
      <c r="B61" s="52" t="s">
        <v>234</v>
      </c>
      <c r="C61" s="3" t="s">
        <v>32</v>
      </c>
      <c r="D61" s="3">
        <v>82.3</v>
      </c>
      <c r="E61" s="82" t="s">
        <v>290</v>
      </c>
      <c r="F61" s="83"/>
      <c r="G61" s="84"/>
    </row>
    <row r="62" spans="1:8" ht="22.5" customHeight="1" x14ac:dyDescent="0.25">
      <c r="A62" s="60"/>
      <c r="B62" s="52" t="s">
        <v>235</v>
      </c>
      <c r="C62" s="3" t="s">
        <v>32</v>
      </c>
      <c r="D62" s="3">
        <v>91.2</v>
      </c>
      <c r="E62" s="85"/>
      <c r="F62" s="86"/>
      <c r="G62" s="87"/>
    </row>
    <row r="63" spans="1:8" ht="25.5" customHeight="1" x14ac:dyDescent="0.25">
      <c r="A63" s="60">
        <v>4</v>
      </c>
      <c r="B63" s="52" t="s">
        <v>236</v>
      </c>
      <c r="C63" s="3" t="s">
        <v>32</v>
      </c>
      <c r="D63" s="3">
        <v>71.900000000000006</v>
      </c>
      <c r="E63" s="88"/>
      <c r="F63" s="89"/>
      <c r="G63" s="90"/>
    </row>
    <row r="64" spans="1:8" ht="30.75" customHeight="1" x14ac:dyDescent="0.25">
      <c r="A64" s="24">
        <v>5</v>
      </c>
      <c r="B64" s="75" t="s">
        <v>15</v>
      </c>
      <c r="C64" s="76"/>
      <c r="D64" s="76"/>
      <c r="E64" s="76"/>
      <c r="F64" s="76"/>
      <c r="G64" s="76"/>
    </row>
    <row r="65" spans="1:7" ht="32.25" customHeight="1" x14ac:dyDescent="0.25">
      <c r="A65" s="60">
        <v>1</v>
      </c>
      <c r="B65" s="50" t="s">
        <v>40</v>
      </c>
      <c r="C65" s="60" t="s">
        <v>32</v>
      </c>
      <c r="D65" s="3">
        <v>100</v>
      </c>
      <c r="E65" s="3">
        <v>100</v>
      </c>
      <c r="F65" s="3">
        <f>E65-D65</f>
        <v>0</v>
      </c>
      <c r="G65" s="3">
        <f>E65/D65*100-100</f>
        <v>0</v>
      </c>
    </row>
    <row r="66" spans="1:7" ht="32.25" customHeight="1" x14ac:dyDescent="0.25">
      <c r="A66" s="60">
        <v>2</v>
      </c>
      <c r="B66" s="50" t="s">
        <v>237</v>
      </c>
      <c r="C66" s="60" t="s">
        <v>32</v>
      </c>
      <c r="D66" s="3">
        <v>100</v>
      </c>
      <c r="E66" s="3">
        <v>97.29</v>
      </c>
      <c r="F66" s="3">
        <f t="shared" ref="F66:F67" si="10">E66-D66</f>
        <v>-2.7099999999999937</v>
      </c>
      <c r="G66" s="3">
        <f t="shared" ref="G66:G67" si="11">E66/D66*100-100</f>
        <v>-2.7099999999999937</v>
      </c>
    </row>
    <row r="67" spans="1:7" ht="33" customHeight="1" x14ac:dyDescent="0.25">
      <c r="A67" s="60">
        <v>3</v>
      </c>
      <c r="B67" s="50" t="s">
        <v>41</v>
      </c>
      <c r="C67" s="60" t="s">
        <v>32</v>
      </c>
      <c r="D67" s="3">
        <v>80</v>
      </c>
      <c r="E67" s="3">
        <v>77</v>
      </c>
      <c r="F67" s="3">
        <f t="shared" si="10"/>
        <v>-3</v>
      </c>
      <c r="G67" s="3">
        <f t="shared" si="11"/>
        <v>-3.75</v>
      </c>
    </row>
    <row r="68" spans="1:7" ht="23.25" customHeight="1" x14ac:dyDescent="0.25">
      <c r="A68" s="24">
        <v>6</v>
      </c>
      <c r="B68" s="75" t="s">
        <v>16</v>
      </c>
      <c r="C68" s="76"/>
      <c r="D68" s="76"/>
      <c r="E68" s="76"/>
      <c r="F68" s="76"/>
      <c r="G68" s="76"/>
    </row>
    <row r="69" spans="1:7" ht="21.75" customHeight="1" x14ac:dyDescent="0.25">
      <c r="A69" s="60">
        <v>1</v>
      </c>
      <c r="B69" s="50" t="s">
        <v>93</v>
      </c>
      <c r="C69" s="60" t="s">
        <v>80</v>
      </c>
      <c r="D69" s="49">
        <v>6682</v>
      </c>
      <c r="E69" s="49">
        <v>7141</v>
      </c>
      <c r="F69" s="49">
        <f>E69-D69</f>
        <v>459</v>
      </c>
      <c r="G69" s="49">
        <f>E69/D69*100-100</f>
        <v>6.8692008380724303</v>
      </c>
    </row>
    <row r="70" spans="1:7" ht="30.75" customHeight="1" x14ac:dyDescent="0.25">
      <c r="A70" s="60">
        <v>2</v>
      </c>
      <c r="B70" s="50" t="s">
        <v>107</v>
      </c>
      <c r="C70" s="60" t="s">
        <v>80</v>
      </c>
      <c r="D70" s="49">
        <v>190</v>
      </c>
      <c r="E70" s="49">
        <v>190</v>
      </c>
      <c r="F70" s="49">
        <f>E70-D70</f>
        <v>0</v>
      </c>
      <c r="G70" s="49">
        <f>E70/D70*100-100</f>
        <v>0</v>
      </c>
    </row>
    <row r="71" spans="1:7" ht="31.5" customHeight="1" x14ac:dyDescent="0.25">
      <c r="A71" s="60">
        <v>3</v>
      </c>
      <c r="B71" s="50" t="s">
        <v>94</v>
      </c>
      <c r="C71" s="60" t="s">
        <v>80</v>
      </c>
      <c r="D71" s="49">
        <v>12636</v>
      </c>
      <c r="E71" s="49">
        <v>12345</v>
      </c>
      <c r="F71" s="49">
        <f t="shared" ref="F71:F93" si="12">E71-D71</f>
        <v>-291</v>
      </c>
      <c r="G71" s="49">
        <f t="shared" ref="G71:G93" si="13">E71/D71*100-100</f>
        <v>-2.302943969610638</v>
      </c>
    </row>
    <row r="72" spans="1:7" ht="31.5" customHeight="1" x14ac:dyDescent="0.25">
      <c r="A72" s="60">
        <v>4</v>
      </c>
      <c r="B72" s="50" t="s">
        <v>299</v>
      </c>
      <c r="C72" s="60" t="s">
        <v>80</v>
      </c>
      <c r="D72" s="49">
        <v>196</v>
      </c>
      <c r="E72" s="49">
        <v>196</v>
      </c>
      <c r="F72" s="49">
        <f t="shared" si="12"/>
        <v>0</v>
      </c>
      <c r="G72" s="49">
        <f t="shared" si="13"/>
        <v>0</v>
      </c>
    </row>
    <row r="73" spans="1:7" ht="33.75" customHeight="1" x14ac:dyDescent="0.25">
      <c r="A73" s="60">
        <v>5</v>
      </c>
      <c r="B73" s="50" t="s">
        <v>95</v>
      </c>
      <c r="C73" s="60" t="s">
        <v>80</v>
      </c>
      <c r="D73" s="49">
        <v>21415</v>
      </c>
      <c r="E73" s="49">
        <v>21415</v>
      </c>
      <c r="F73" s="49">
        <f t="shared" si="12"/>
        <v>0</v>
      </c>
      <c r="G73" s="49">
        <f t="shared" si="13"/>
        <v>0</v>
      </c>
    </row>
    <row r="74" spans="1:7" ht="23.25" customHeight="1" x14ac:dyDescent="0.25">
      <c r="A74" s="60">
        <v>6</v>
      </c>
      <c r="B74" s="50" t="s">
        <v>96</v>
      </c>
      <c r="C74" s="60" t="s">
        <v>80</v>
      </c>
      <c r="D74" s="49">
        <v>532</v>
      </c>
      <c r="E74" s="49">
        <v>479</v>
      </c>
      <c r="F74" s="49">
        <f t="shared" si="12"/>
        <v>-53</v>
      </c>
      <c r="G74" s="49">
        <f t="shared" si="13"/>
        <v>-9.962406015037601</v>
      </c>
    </row>
    <row r="75" spans="1:7" ht="19.5" customHeight="1" x14ac:dyDescent="0.25">
      <c r="A75" s="60">
        <v>7</v>
      </c>
      <c r="B75" s="50" t="s">
        <v>97</v>
      </c>
      <c r="C75" s="60" t="s">
        <v>80</v>
      </c>
      <c r="D75" s="49">
        <v>855</v>
      </c>
      <c r="E75" s="49">
        <v>944</v>
      </c>
      <c r="F75" s="49">
        <f t="shared" si="12"/>
        <v>89</v>
      </c>
      <c r="G75" s="49">
        <f t="shared" si="13"/>
        <v>10.409356725146196</v>
      </c>
    </row>
    <row r="76" spans="1:7" ht="21" customHeight="1" x14ac:dyDescent="0.25">
      <c r="A76" s="60">
        <v>8</v>
      </c>
      <c r="B76" s="50" t="s">
        <v>238</v>
      </c>
      <c r="C76" s="60" t="s">
        <v>80</v>
      </c>
      <c r="D76" s="49">
        <v>284</v>
      </c>
      <c r="E76" s="49">
        <v>80</v>
      </c>
      <c r="F76" s="49">
        <f t="shared" si="12"/>
        <v>-204</v>
      </c>
      <c r="G76" s="49">
        <f t="shared" si="13"/>
        <v>-71.83098591549296</v>
      </c>
    </row>
    <row r="77" spans="1:7" ht="34.5" customHeight="1" x14ac:dyDescent="0.25">
      <c r="A77" s="60">
        <v>9</v>
      </c>
      <c r="B77" s="50" t="s">
        <v>239</v>
      </c>
      <c r="C77" s="60" t="s">
        <v>98</v>
      </c>
      <c r="D77" s="3">
        <v>59304</v>
      </c>
      <c r="E77" s="3">
        <v>55526.96</v>
      </c>
      <c r="F77" s="3">
        <f t="shared" si="12"/>
        <v>-3777.0400000000009</v>
      </c>
      <c r="G77" s="3">
        <f t="shared" si="13"/>
        <v>-6.3689464454336928</v>
      </c>
    </row>
    <row r="78" spans="1:7" ht="33" customHeight="1" x14ac:dyDescent="0.25">
      <c r="A78" s="60">
        <v>10</v>
      </c>
      <c r="B78" s="50" t="s">
        <v>240</v>
      </c>
      <c r="C78" s="60" t="s">
        <v>98</v>
      </c>
      <c r="D78" s="3">
        <v>69908</v>
      </c>
      <c r="E78" s="3">
        <v>71659.22</v>
      </c>
      <c r="F78" s="3">
        <f t="shared" si="12"/>
        <v>1751.2200000000012</v>
      </c>
      <c r="G78" s="3">
        <f t="shared" si="13"/>
        <v>2.5050351891056692</v>
      </c>
    </row>
    <row r="79" spans="1:7" ht="32.25" customHeight="1" x14ac:dyDescent="0.25">
      <c r="A79" s="60">
        <v>11</v>
      </c>
      <c r="B79" s="50" t="s">
        <v>241</v>
      </c>
      <c r="C79" s="60" t="s">
        <v>98</v>
      </c>
      <c r="D79" s="3">
        <v>72999</v>
      </c>
      <c r="E79" s="3">
        <v>58645.11</v>
      </c>
      <c r="F79" s="3">
        <f t="shared" si="12"/>
        <v>-14353.89</v>
      </c>
      <c r="G79" s="3">
        <f t="shared" si="13"/>
        <v>-19.663132371676326</v>
      </c>
    </row>
    <row r="80" spans="1:7" ht="24.75" customHeight="1" x14ac:dyDescent="0.25">
      <c r="A80" s="60">
        <v>12</v>
      </c>
      <c r="B80" s="50" t="s">
        <v>242</v>
      </c>
      <c r="C80" s="60" t="s">
        <v>83</v>
      </c>
      <c r="D80" s="49">
        <v>1</v>
      </c>
      <c r="E80" s="49">
        <v>0</v>
      </c>
      <c r="F80" s="49">
        <f t="shared" si="12"/>
        <v>-1</v>
      </c>
      <c r="G80" s="49">
        <f t="shared" si="13"/>
        <v>-100</v>
      </c>
    </row>
    <row r="81" spans="1:8" ht="78" customHeight="1" x14ac:dyDescent="0.25">
      <c r="A81" s="60">
        <v>13</v>
      </c>
      <c r="B81" s="50" t="s">
        <v>99</v>
      </c>
      <c r="C81" s="60" t="s">
        <v>32</v>
      </c>
      <c r="D81" s="3">
        <v>1.48</v>
      </c>
      <c r="E81" s="3">
        <v>1.62</v>
      </c>
      <c r="F81" s="3">
        <f t="shared" si="12"/>
        <v>0.14000000000000012</v>
      </c>
      <c r="G81" s="3">
        <f t="shared" si="13"/>
        <v>9.459459459459481</v>
      </c>
      <c r="H81" s="32"/>
    </row>
    <row r="82" spans="1:8" ht="36" customHeight="1" x14ac:dyDescent="0.25">
      <c r="A82" s="60">
        <v>14</v>
      </c>
      <c r="B82" s="50" t="s">
        <v>100</v>
      </c>
      <c r="C82" s="60" t="s">
        <v>80</v>
      </c>
      <c r="D82" s="49">
        <v>3630</v>
      </c>
      <c r="E82" s="49">
        <v>3657</v>
      </c>
      <c r="F82" s="49">
        <f t="shared" si="12"/>
        <v>27</v>
      </c>
      <c r="G82" s="49">
        <f t="shared" si="13"/>
        <v>0.74380165289255729</v>
      </c>
    </row>
    <row r="83" spans="1:8" ht="48" customHeight="1" x14ac:dyDescent="0.25">
      <c r="A83" s="60">
        <v>15</v>
      </c>
      <c r="B83" s="50" t="s">
        <v>101</v>
      </c>
      <c r="C83" s="60" t="s">
        <v>80</v>
      </c>
      <c r="D83" s="49">
        <v>580</v>
      </c>
      <c r="E83" s="49">
        <v>165</v>
      </c>
      <c r="F83" s="49">
        <f t="shared" si="12"/>
        <v>-415</v>
      </c>
      <c r="G83" s="49">
        <f t="shared" si="13"/>
        <v>-71.551724137931032</v>
      </c>
    </row>
    <row r="84" spans="1:8" ht="22.5" customHeight="1" x14ac:dyDescent="0.25">
      <c r="A84" s="60">
        <v>16</v>
      </c>
      <c r="B84" s="50" t="s">
        <v>102</v>
      </c>
      <c r="C84" s="60" t="s">
        <v>81</v>
      </c>
      <c r="D84" s="49">
        <v>36</v>
      </c>
      <c r="E84" s="49">
        <v>31</v>
      </c>
      <c r="F84" s="49">
        <f t="shared" si="12"/>
        <v>-5</v>
      </c>
      <c r="G84" s="49">
        <f t="shared" si="13"/>
        <v>-13.888888888888886</v>
      </c>
    </row>
    <row r="85" spans="1:8" ht="33" customHeight="1" x14ac:dyDescent="0.25">
      <c r="A85" s="60">
        <v>17</v>
      </c>
      <c r="B85" s="50" t="s">
        <v>103</v>
      </c>
      <c r="C85" s="60" t="s">
        <v>80</v>
      </c>
      <c r="D85" s="49">
        <v>760</v>
      </c>
      <c r="E85" s="49">
        <v>467</v>
      </c>
      <c r="F85" s="49">
        <f t="shared" si="12"/>
        <v>-293</v>
      </c>
      <c r="G85" s="49">
        <f t="shared" si="13"/>
        <v>-38.55263157894737</v>
      </c>
    </row>
    <row r="86" spans="1:8" ht="32.25" customHeight="1" x14ac:dyDescent="0.25">
      <c r="A86" s="60">
        <v>18</v>
      </c>
      <c r="B86" s="50" t="s">
        <v>104</v>
      </c>
      <c r="C86" s="60" t="s">
        <v>80</v>
      </c>
      <c r="D86" s="49">
        <v>1116</v>
      </c>
      <c r="E86" s="49">
        <v>705</v>
      </c>
      <c r="F86" s="49">
        <f t="shared" si="12"/>
        <v>-411</v>
      </c>
      <c r="G86" s="49">
        <f t="shared" si="13"/>
        <v>-36.827956989247312</v>
      </c>
    </row>
    <row r="87" spans="1:8" ht="32.25" customHeight="1" x14ac:dyDescent="0.25">
      <c r="A87" s="60">
        <v>19</v>
      </c>
      <c r="B87" s="50" t="s">
        <v>243</v>
      </c>
      <c r="C87" s="60" t="s">
        <v>80</v>
      </c>
      <c r="D87" s="49">
        <v>560</v>
      </c>
      <c r="E87" s="49">
        <v>542</v>
      </c>
      <c r="F87" s="49">
        <f t="shared" si="12"/>
        <v>-18</v>
      </c>
      <c r="G87" s="49">
        <f t="shared" si="13"/>
        <v>-3.2142857142857082</v>
      </c>
    </row>
    <row r="88" spans="1:8" ht="32.25" customHeight="1" x14ac:dyDescent="0.25">
      <c r="A88" s="60">
        <v>20</v>
      </c>
      <c r="B88" s="50" t="s">
        <v>105</v>
      </c>
      <c r="C88" s="60" t="s">
        <v>80</v>
      </c>
      <c r="D88" s="49">
        <v>195</v>
      </c>
      <c r="E88" s="49">
        <v>426</v>
      </c>
      <c r="F88" s="49">
        <f t="shared" si="12"/>
        <v>231</v>
      </c>
      <c r="G88" s="49">
        <f t="shared" si="13"/>
        <v>118.46153846153845</v>
      </c>
    </row>
    <row r="89" spans="1:8" ht="54.75" customHeight="1" x14ac:dyDescent="0.25">
      <c r="A89" s="60">
        <v>21</v>
      </c>
      <c r="B89" s="50" t="s">
        <v>106</v>
      </c>
      <c r="C89" s="60" t="s">
        <v>32</v>
      </c>
      <c r="D89" s="3">
        <v>22.8</v>
      </c>
      <c r="E89" s="3">
        <v>22.8</v>
      </c>
      <c r="F89" s="3">
        <f t="shared" si="12"/>
        <v>0</v>
      </c>
      <c r="G89" s="3">
        <f t="shared" si="13"/>
        <v>0</v>
      </c>
    </row>
    <row r="90" spans="1:8" ht="32.25" customHeight="1" x14ac:dyDescent="0.25">
      <c r="A90" s="60">
        <v>22</v>
      </c>
      <c r="B90" s="50" t="s">
        <v>108</v>
      </c>
      <c r="C90" s="60" t="s">
        <v>32</v>
      </c>
      <c r="D90" s="3">
        <v>95</v>
      </c>
      <c r="E90" s="3">
        <v>95</v>
      </c>
      <c r="F90" s="3">
        <f t="shared" si="12"/>
        <v>0</v>
      </c>
      <c r="G90" s="3">
        <f t="shared" si="13"/>
        <v>0</v>
      </c>
    </row>
    <row r="91" spans="1:8" ht="34.5" customHeight="1" x14ac:dyDescent="0.25">
      <c r="A91" s="60">
        <v>23</v>
      </c>
      <c r="B91" s="50" t="s">
        <v>300</v>
      </c>
      <c r="C91" s="60" t="s">
        <v>80</v>
      </c>
      <c r="D91" s="49">
        <v>10587</v>
      </c>
      <c r="E91" s="49">
        <v>10587</v>
      </c>
      <c r="F91" s="49">
        <f t="shared" si="12"/>
        <v>0</v>
      </c>
      <c r="G91" s="49">
        <f t="shared" si="13"/>
        <v>0</v>
      </c>
    </row>
    <row r="92" spans="1:8" ht="54" customHeight="1" x14ac:dyDescent="0.25">
      <c r="A92" s="60">
        <v>24</v>
      </c>
      <c r="B92" s="50" t="s">
        <v>301</v>
      </c>
      <c r="C92" s="60" t="s">
        <v>83</v>
      </c>
      <c r="D92" s="49">
        <v>190</v>
      </c>
      <c r="E92" s="49">
        <v>190</v>
      </c>
      <c r="F92" s="49">
        <f t="shared" si="12"/>
        <v>0</v>
      </c>
      <c r="G92" s="49">
        <f t="shared" si="13"/>
        <v>0</v>
      </c>
    </row>
    <row r="93" spans="1:8" ht="78.75" customHeight="1" x14ac:dyDescent="0.25">
      <c r="A93" s="60">
        <v>25</v>
      </c>
      <c r="B93" s="50" t="s">
        <v>302</v>
      </c>
      <c r="C93" s="60" t="s">
        <v>98</v>
      </c>
      <c r="D93" s="3">
        <v>65.84</v>
      </c>
      <c r="E93" s="3">
        <v>65.84</v>
      </c>
      <c r="F93" s="49">
        <f t="shared" si="12"/>
        <v>0</v>
      </c>
      <c r="G93" s="49">
        <f t="shared" si="13"/>
        <v>0</v>
      </c>
    </row>
    <row r="94" spans="1:8" ht="24" customHeight="1" x14ac:dyDescent="0.25">
      <c r="A94" s="24" t="s">
        <v>36</v>
      </c>
      <c r="B94" s="75" t="s">
        <v>17</v>
      </c>
      <c r="C94" s="76"/>
      <c r="D94" s="76"/>
      <c r="E94" s="76"/>
      <c r="F94" s="76"/>
      <c r="G94" s="76"/>
    </row>
    <row r="95" spans="1:8" ht="31.5" x14ac:dyDescent="0.25">
      <c r="A95" s="60">
        <v>1</v>
      </c>
      <c r="B95" s="50" t="s">
        <v>303</v>
      </c>
      <c r="C95" s="60" t="s">
        <v>32</v>
      </c>
      <c r="D95" s="47">
        <v>24</v>
      </c>
      <c r="E95" s="47">
        <v>21</v>
      </c>
      <c r="F95" s="49">
        <f t="shared" ref="F95:F103" si="14">E95-D95</f>
        <v>-3</v>
      </c>
      <c r="G95" s="49">
        <f t="shared" ref="G95:G103" si="15">E95/D95*100-100</f>
        <v>-12.5</v>
      </c>
    </row>
    <row r="96" spans="1:8" ht="31.5" x14ac:dyDescent="0.25">
      <c r="A96" s="60">
        <v>2</v>
      </c>
      <c r="B96" s="50" t="s">
        <v>304</v>
      </c>
      <c r="C96" s="60" t="s">
        <v>32</v>
      </c>
      <c r="D96" s="47">
        <v>18</v>
      </c>
      <c r="E96" s="47">
        <v>13</v>
      </c>
      <c r="F96" s="49">
        <f t="shared" si="14"/>
        <v>-5</v>
      </c>
      <c r="G96" s="49">
        <f t="shared" si="15"/>
        <v>-27.777777777777786</v>
      </c>
    </row>
    <row r="97" spans="1:7" ht="32.25" customHeight="1" x14ac:dyDescent="0.25">
      <c r="A97" s="60">
        <v>3</v>
      </c>
      <c r="B97" s="50" t="s">
        <v>305</v>
      </c>
      <c r="C97" s="60" t="s">
        <v>32</v>
      </c>
      <c r="D97" s="47">
        <v>19.5</v>
      </c>
      <c r="E97" s="47">
        <v>16.5</v>
      </c>
      <c r="F97" s="49">
        <f t="shared" si="14"/>
        <v>-3</v>
      </c>
      <c r="G97" s="49">
        <f t="shared" si="15"/>
        <v>-15.384615384615387</v>
      </c>
    </row>
    <row r="98" spans="1:7" ht="32.25" customHeight="1" x14ac:dyDescent="0.25">
      <c r="A98" s="60">
        <v>4</v>
      </c>
      <c r="B98" s="50" t="s">
        <v>306</v>
      </c>
      <c r="C98" s="60" t="s">
        <v>80</v>
      </c>
      <c r="D98" s="49">
        <v>173</v>
      </c>
      <c r="E98" s="49">
        <v>173</v>
      </c>
      <c r="F98" s="49">
        <f t="shared" si="14"/>
        <v>0</v>
      </c>
      <c r="G98" s="49">
        <f t="shared" si="15"/>
        <v>0</v>
      </c>
    </row>
    <row r="99" spans="1:7" ht="36" customHeight="1" x14ac:dyDescent="0.25">
      <c r="A99" s="60">
        <v>5</v>
      </c>
      <c r="B99" s="50" t="s">
        <v>307</v>
      </c>
      <c r="C99" s="60" t="s">
        <v>32</v>
      </c>
      <c r="D99" s="47">
        <v>64</v>
      </c>
      <c r="E99" s="47">
        <v>60</v>
      </c>
      <c r="F99" s="49">
        <f t="shared" si="14"/>
        <v>-4</v>
      </c>
      <c r="G99" s="49">
        <f t="shared" si="15"/>
        <v>-6.25</v>
      </c>
    </row>
    <row r="100" spans="1:7" ht="48.75" customHeight="1" x14ac:dyDescent="0.25">
      <c r="A100" s="60">
        <v>6</v>
      </c>
      <c r="B100" s="50" t="s">
        <v>308</v>
      </c>
      <c r="C100" s="60" t="s">
        <v>32</v>
      </c>
      <c r="D100" s="3">
        <v>8.32</v>
      </c>
      <c r="E100" s="3">
        <v>5.26</v>
      </c>
      <c r="F100" s="3">
        <f t="shared" si="14"/>
        <v>-3.0600000000000005</v>
      </c>
      <c r="G100" s="3">
        <f t="shared" si="15"/>
        <v>-36.778846153846153</v>
      </c>
    </row>
    <row r="101" spans="1:7" ht="66.75" customHeight="1" x14ac:dyDescent="0.25">
      <c r="A101" s="60">
        <v>7</v>
      </c>
      <c r="B101" s="50" t="s">
        <v>309</v>
      </c>
      <c r="C101" s="60" t="s">
        <v>32</v>
      </c>
      <c r="D101" s="3" t="s">
        <v>310</v>
      </c>
      <c r="E101" s="3" t="s">
        <v>310</v>
      </c>
      <c r="F101" s="3" t="s">
        <v>310</v>
      </c>
      <c r="G101" s="3" t="s">
        <v>310</v>
      </c>
    </row>
    <row r="102" spans="1:7" ht="21" customHeight="1" x14ac:dyDescent="0.25">
      <c r="A102" s="61" t="s">
        <v>312</v>
      </c>
      <c r="B102" s="50" t="s">
        <v>311</v>
      </c>
      <c r="C102" s="60" t="s">
        <v>32</v>
      </c>
      <c r="D102" s="47">
        <v>30</v>
      </c>
      <c r="E102" s="47">
        <v>0</v>
      </c>
      <c r="F102" s="3">
        <f t="shared" si="14"/>
        <v>-30</v>
      </c>
      <c r="G102" s="3">
        <f t="shared" si="15"/>
        <v>-100</v>
      </c>
    </row>
    <row r="103" spans="1:7" ht="33" customHeight="1" x14ac:dyDescent="0.25">
      <c r="A103" s="60">
        <v>8</v>
      </c>
      <c r="B103" s="50" t="s">
        <v>244</v>
      </c>
      <c r="C103" s="60" t="s">
        <v>32</v>
      </c>
      <c r="D103" s="47">
        <v>58</v>
      </c>
      <c r="E103" s="47">
        <v>50</v>
      </c>
      <c r="F103" s="3">
        <f t="shared" si="14"/>
        <v>-8</v>
      </c>
      <c r="G103" s="3">
        <f t="shared" si="15"/>
        <v>-13.793103448275872</v>
      </c>
    </row>
    <row r="104" spans="1:7" ht="26.25" customHeight="1" x14ac:dyDescent="0.25">
      <c r="A104" s="24">
        <v>8</v>
      </c>
      <c r="B104" s="75" t="s">
        <v>18</v>
      </c>
      <c r="C104" s="76"/>
      <c r="D104" s="76"/>
      <c r="E104" s="76"/>
      <c r="F104" s="76"/>
      <c r="G104" s="76"/>
    </row>
    <row r="105" spans="1:7" ht="20.25" customHeight="1" x14ac:dyDescent="0.25">
      <c r="A105" s="49">
        <v>1</v>
      </c>
      <c r="B105" s="54" t="s">
        <v>147</v>
      </c>
      <c r="C105" s="1" t="s">
        <v>110</v>
      </c>
      <c r="D105" s="3">
        <v>2</v>
      </c>
      <c r="E105" s="3">
        <v>2</v>
      </c>
      <c r="F105" s="1">
        <f>E105-D105</f>
        <v>0</v>
      </c>
      <c r="G105" s="1">
        <f>E105/D105*100-100</f>
        <v>0</v>
      </c>
    </row>
    <row r="106" spans="1:7" ht="20.25" customHeight="1" x14ac:dyDescent="0.25">
      <c r="A106" s="49">
        <v>2</v>
      </c>
      <c r="B106" s="54" t="s">
        <v>111</v>
      </c>
      <c r="C106" s="1" t="s">
        <v>32</v>
      </c>
      <c r="D106" s="3">
        <v>100</v>
      </c>
      <c r="E106" s="3">
        <v>100</v>
      </c>
      <c r="F106" s="1">
        <f t="shared" ref="F106:F123" si="16">E106-D106</f>
        <v>0</v>
      </c>
      <c r="G106" s="1">
        <f t="shared" ref="G106:G123" si="17">E106/D106*100-100</f>
        <v>0</v>
      </c>
    </row>
    <row r="107" spans="1:7" ht="18.75" customHeight="1" x14ac:dyDescent="0.25">
      <c r="A107" s="49">
        <v>3</v>
      </c>
      <c r="B107" s="54" t="s">
        <v>112</v>
      </c>
      <c r="C107" s="1" t="s">
        <v>81</v>
      </c>
      <c r="D107" s="1">
        <v>200000</v>
      </c>
      <c r="E107" s="1">
        <v>109258</v>
      </c>
      <c r="F107" s="1">
        <f t="shared" si="16"/>
        <v>-90742</v>
      </c>
      <c r="G107" s="1">
        <f t="shared" si="17"/>
        <v>-45.370999999999995</v>
      </c>
    </row>
    <row r="108" spans="1:7" ht="30.75" customHeight="1" x14ac:dyDescent="0.25">
      <c r="A108" s="49">
        <v>4</v>
      </c>
      <c r="B108" s="50" t="s">
        <v>245</v>
      </c>
      <c r="C108" s="1" t="s">
        <v>289</v>
      </c>
      <c r="D108" s="1">
        <v>0.24</v>
      </c>
      <c r="E108" s="1">
        <v>0.12</v>
      </c>
      <c r="F108" s="1">
        <f t="shared" si="16"/>
        <v>-0.12</v>
      </c>
      <c r="G108" s="1">
        <f t="shared" si="17"/>
        <v>-50</v>
      </c>
    </row>
    <row r="109" spans="1:7" ht="21.75" customHeight="1" x14ac:dyDescent="0.25">
      <c r="A109" s="49">
        <v>5</v>
      </c>
      <c r="B109" s="50" t="s">
        <v>246</v>
      </c>
      <c r="C109" s="1" t="s">
        <v>32</v>
      </c>
      <c r="D109" s="1">
        <v>10.7</v>
      </c>
      <c r="E109" s="1">
        <v>11.4</v>
      </c>
      <c r="F109" s="1">
        <f t="shared" si="16"/>
        <v>0.70000000000000107</v>
      </c>
      <c r="G109" s="1">
        <f t="shared" si="17"/>
        <v>6.5420560747663643</v>
      </c>
    </row>
    <row r="110" spans="1:7" ht="33.75" customHeight="1" x14ac:dyDescent="0.25">
      <c r="A110" s="49">
        <v>6</v>
      </c>
      <c r="B110" s="50" t="s">
        <v>247</v>
      </c>
      <c r="C110" s="1" t="s">
        <v>80</v>
      </c>
      <c r="D110" s="55">
        <v>200</v>
      </c>
      <c r="E110" s="55">
        <v>355</v>
      </c>
      <c r="F110" s="55">
        <f t="shared" si="16"/>
        <v>155</v>
      </c>
      <c r="G110" s="55">
        <f t="shared" si="17"/>
        <v>77.5</v>
      </c>
    </row>
    <row r="111" spans="1:7" ht="21" customHeight="1" x14ac:dyDescent="0.25">
      <c r="A111" s="49">
        <v>7</v>
      </c>
      <c r="B111" s="50" t="s">
        <v>113</v>
      </c>
      <c r="C111" s="1" t="s">
        <v>32</v>
      </c>
      <c r="D111" s="1">
        <v>6</v>
      </c>
      <c r="E111" s="1">
        <v>10.7</v>
      </c>
      <c r="F111" s="1">
        <f t="shared" si="16"/>
        <v>4.6999999999999993</v>
      </c>
      <c r="G111" s="1">
        <f t="shared" si="17"/>
        <v>78.333333333333314</v>
      </c>
    </row>
    <row r="112" spans="1:7" ht="15.75" x14ac:dyDescent="0.25">
      <c r="A112" s="49">
        <v>8</v>
      </c>
      <c r="B112" s="50" t="s">
        <v>248</v>
      </c>
      <c r="C112" s="1" t="s">
        <v>80</v>
      </c>
      <c r="D112" s="55">
        <v>245</v>
      </c>
      <c r="E112" s="55">
        <v>245</v>
      </c>
      <c r="F112" s="55">
        <f t="shared" si="16"/>
        <v>0</v>
      </c>
      <c r="G112" s="55">
        <f t="shared" si="17"/>
        <v>0</v>
      </c>
    </row>
    <row r="113" spans="1:8" ht="15.75" x14ac:dyDescent="0.25">
      <c r="A113" s="49">
        <v>9</v>
      </c>
      <c r="B113" s="50" t="s">
        <v>114</v>
      </c>
      <c r="C113" s="1" t="s">
        <v>81</v>
      </c>
      <c r="D113" s="55">
        <v>603</v>
      </c>
      <c r="E113" s="55">
        <v>304</v>
      </c>
      <c r="F113" s="55">
        <f t="shared" si="16"/>
        <v>-299</v>
      </c>
      <c r="G113" s="55">
        <f t="shared" si="17"/>
        <v>-49.585406301824207</v>
      </c>
    </row>
    <row r="114" spans="1:8" ht="31.5" x14ac:dyDescent="0.25">
      <c r="A114" s="49">
        <v>10</v>
      </c>
      <c r="B114" s="50" t="s">
        <v>249</v>
      </c>
      <c r="C114" s="1" t="s">
        <v>32</v>
      </c>
      <c r="D114" s="1">
        <v>1</v>
      </c>
      <c r="E114" s="1">
        <v>0</v>
      </c>
      <c r="F114" s="1">
        <f t="shared" si="16"/>
        <v>-1</v>
      </c>
      <c r="G114" s="1">
        <f t="shared" si="17"/>
        <v>-100</v>
      </c>
    </row>
    <row r="115" spans="1:8" ht="15.75" x14ac:dyDescent="0.25">
      <c r="A115" s="49">
        <v>11</v>
      </c>
      <c r="B115" s="50" t="s">
        <v>115</v>
      </c>
      <c r="C115" s="1" t="s">
        <v>81</v>
      </c>
      <c r="D115" s="55">
        <v>63</v>
      </c>
      <c r="E115" s="55">
        <v>61</v>
      </c>
      <c r="F115" s="55">
        <f t="shared" si="16"/>
        <v>-2</v>
      </c>
      <c r="G115" s="55">
        <f t="shared" si="17"/>
        <v>-3.1746031746031775</v>
      </c>
    </row>
    <row r="116" spans="1:8" ht="15.75" x14ac:dyDescent="0.25">
      <c r="A116" s="49">
        <v>12</v>
      </c>
      <c r="B116" s="50" t="s">
        <v>116</v>
      </c>
      <c r="C116" s="1" t="s">
        <v>80</v>
      </c>
      <c r="D116" s="55">
        <v>1360</v>
      </c>
      <c r="E116" s="55">
        <v>1245</v>
      </c>
      <c r="F116" s="55">
        <f t="shared" si="16"/>
        <v>-115</v>
      </c>
      <c r="G116" s="55">
        <f t="shared" si="17"/>
        <v>-8.455882352941174</v>
      </c>
    </row>
    <row r="117" spans="1:8" ht="15.75" x14ac:dyDescent="0.25">
      <c r="A117" s="49">
        <v>13</v>
      </c>
      <c r="B117" s="50" t="s">
        <v>271</v>
      </c>
      <c r="C117" s="1" t="s">
        <v>81</v>
      </c>
      <c r="D117" s="55">
        <v>245</v>
      </c>
      <c r="E117" s="55">
        <v>153</v>
      </c>
      <c r="F117" s="55">
        <f t="shared" si="16"/>
        <v>-92</v>
      </c>
      <c r="G117" s="55">
        <f t="shared" si="17"/>
        <v>-37.551020408163261</v>
      </c>
    </row>
    <row r="118" spans="1:8" ht="31.5" x14ac:dyDescent="0.25">
      <c r="A118" s="49">
        <v>14</v>
      </c>
      <c r="B118" s="50" t="s">
        <v>270</v>
      </c>
      <c r="C118" s="1" t="s">
        <v>32</v>
      </c>
      <c r="D118" s="1">
        <v>1</v>
      </c>
      <c r="E118" s="1">
        <v>0</v>
      </c>
      <c r="F118" s="1">
        <f t="shared" si="16"/>
        <v>-1</v>
      </c>
      <c r="G118" s="1">
        <f t="shared" si="17"/>
        <v>-100</v>
      </c>
    </row>
    <row r="119" spans="1:8" ht="31.5" x14ac:dyDescent="0.25">
      <c r="A119" s="49">
        <v>15</v>
      </c>
      <c r="B119" s="50" t="s">
        <v>117</v>
      </c>
      <c r="C119" s="1" t="s">
        <v>81</v>
      </c>
      <c r="D119" s="55">
        <v>1</v>
      </c>
      <c r="E119" s="55">
        <v>1</v>
      </c>
      <c r="F119" s="55">
        <f t="shared" si="16"/>
        <v>0</v>
      </c>
      <c r="G119" s="55">
        <f t="shared" si="17"/>
        <v>0</v>
      </c>
    </row>
    <row r="120" spans="1:8" ht="22.5" customHeight="1" x14ac:dyDescent="0.25">
      <c r="A120" s="49">
        <v>16</v>
      </c>
      <c r="B120" s="50" t="s">
        <v>118</v>
      </c>
      <c r="C120" s="1" t="s">
        <v>81</v>
      </c>
      <c r="D120" s="55">
        <v>1</v>
      </c>
      <c r="E120" s="55">
        <v>0</v>
      </c>
      <c r="F120" s="55">
        <f t="shared" si="16"/>
        <v>-1</v>
      </c>
      <c r="G120" s="55">
        <v>0</v>
      </c>
    </row>
    <row r="121" spans="1:8" ht="21" customHeight="1" x14ac:dyDescent="0.25">
      <c r="A121" s="49">
        <v>17</v>
      </c>
      <c r="B121" s="50" t="s">
        <v>119</v>
      </c>
      <c r="C121" s="1" t="s">
        <v>98</v>
      </c>
      <c r="D121" s="1">
        <v>52430</v>
      </c>
      <c r="E121" s="1">
        <v>43700.6</v>
      </c>
      <c r="F121" s="1">
        <f t="shared" si="16"/>
        <v>-8729.4000000000015</v>
      </c>
      <c r="G121" s="1">
        <f t="shared" si="17"/>
        <v>-16.649628075529279</v>
      </c>
    </row>
    <row r="122" spans="1:8" ht="31.5" x14ac:dyDescent="0.25">
      <c r="A122" s="49">
        <v>18</v>
      </c>
      <c r="B122" s="50" t="s">
        <v>120</v>
      </c>
      <c r="C122" s="1" t="s">
        <v>98</v>
      </c>
      <c r="D122" s="1">
        <v>72999</v>
      </c>
      <c r="E122" s="1">
        <v>64964.7</v>
      </c>
      <c r="F122" s="1">
        <f t="shared" si="16"/>
        <v>-8034.3000000000029</v>
      </c>
      <c r="G122" s="1">
        <f t="shared" si="17"/>
        <v>-11.006041178646285</v>
      </c>
    </row>
    <row r="123" spans="1:8" ht="31.5" x14ac:dyDescent="0.25">
      <c r="A123" s="49">
        <v>19</v>
      </c>
      <c r="B123" s="50" t="s">
        <v>121</v>
      </c>
      <c r="C123" s="1" t="s">
        <v>32</v>
      </c>
      <c r="D123" s="1">
        <v>85</v>
      </c>
      <c r="E123" s="1">
        <v>89.7</v>
      </c>
      <c r="F123" s="1">
        <f t="shared" si="16"/>
        <v>4.7000000000000028</v>
      </c>
      <c r="G123" s="1">
        <f t="shared" si="17"/>
        <v>5.5294117647058982</v>
      </c>
    </row>
    <row r="124" spans="1:8" ht="23.25" customHeight="1" x14ac:dyDescent="0.25">
      <c r="A124" s="24">
        <v>9</v>
      </c>
      <c r="B124" s="75" t="s">
        <v>24</v>
      </c>
      <c r="C124" s="76"/>
      <c r="D124" s="76"/>
      <c r="E124" s="76"/>
      <c r="F124" s="76"/>
      <c r="G124" s="76"/>
    </row>
    <row r="125" spans="1:8" ht="31.5" customHeight="1" x14ac:dyDescent="0.25">
      <c r="A125" s="60">
        <v>1</v>
      </c>
      <c r="B125" s="50" t="s">
        <v>122</v>
      </c>
      <c r="C125" s="60" t="s">
        <v>32</v>
      </c>
      <c r="D125" s="3">
        <v>8</v>
      </c>
      <c r="E125" s="6">
        <v>1.3</v>
      </c>
      <c r="F125" s="3">
        <f>E125-D125</f>
        <v>-6.7</v>
      </c>
      <c r="G125" s="3">
        <f>E125/D125*100-100</f>
        <v>-83.75</v>
      </c>
      <c r="H125" s="31"/>
    </row>
    <row r="126" spans="1:8" ht="36" customHeight="1" x14ac:dyDescent="0.25">
      <c r="A126" s="60">
        <v>2</v>
      </c>
      <c r="B126" s="50" t="s">
        <v>50</v>
      </c>
      <c r="C126" s="60" t="s">
        <v>32</v>
      </c>
      <c r="D126" s="3">
        <v>83.5</v>
      </c>
      <c r="E126" s="3">
        <v>83.5</v>
      </c>
      <c r="F126" s="3">
        <f t="shared" ref="F126:F149" si="18">E126-D126</f>
        <v>0</v>
      </c>
      <c r="G126" s="3">
        <f t="shared" ref="G126:G149" si="19">E126/D126*100-100</f>
        <v>0</v>
      </c>
      <c r="H126" s="31"/>
    </row>
    <row r="127" spans="1:8" ht="31.5" x14ac:dyDescent="0.25">
      <c r="A127" s="60">
        <v>3</v>
      </c>
      <c r="B127" s="50" t="s">
        <v>55</v>
      </c>
      <c r="C127" s="28" t="s">
        <v>123</v>
      </c>
      <c r="D127" s="49">
        <v>15</v>
      </c>
      <c r="E127" s="49">
        <v>15</v>
      </c>
      <c r="F127" s="49">
        <f t="shared" si="18"/>
        <v>0</v>
      </c>
      <c r="G127" s="49">
        <f t="shared" si="19"/>
        <v>0</v>
      </c>
      <c r="H127" s="31"/>
    </row>
    <row r="128" spans="1:8" ht="35.25" customHeight="1" x14ac:dyDescent="0.25">
      <c r="A128" s="60">
        <v>4</v>
      </c>
      <c r="B128" s="50" t="s">
        <v>250</v>
      </c>
      <c r="C128" s="28" t="s">
        <v>32</v>
      </c>
      <c r="D128" s="3">
        <v>100</v>
      </c>
      <c r="E128" s="3">
        <v>100</v>
      </c>
      <c r="F128" s="3">
        <f t="shared" si="18"/>
        <v>0</v>
      </c>
      <c r="G128" s="3">
        <f t="shared" si="19"/>
        <v>0</v>
      </c>
      <c r="H128" s="31"/>
    </row>
    <row r="129" spans="1:8" ht="33.75" customHeight="1" x14ac:dyDescent="0.25">
      <c r="A129" s="60">
        <v>5</v>
      </c>
      <c r="B129" s="50" t="s">
        <v>251</v>
      </c>
      <c r="C129" s="28" t="s">
        <v>32</v>
      </c>
      <c r="D129" s="3">
        <v>24</v>
      </c>
      <c r="E129" s="3">
        <v>26.2</v>
      </c>
      <c r="F129" s="3">
        <f t="shared" si="18"/>
        <v>2.1999999999999993</v>
      </c>
      <c r="G129" s="3">
        <f t="shared" si="19"/>
        <v>9.1666666666666572</v>
      </c>
      <c r="H129" s="31"/>
    </row>
    <row r="130" spans="1:8" ht="31.5" x14ac:dyDescent="0.25">
      <c r="A130" s="60">
        <v>6</v>
      </c>
      <c r="B130" s="50" t="s">
        <v>252</v>
      </c>
      <c r="C130" s="28" t="s">
        <v>32</v>
      </c>
      <c r="D130" s="3">
        <v>12.2</v>
      </c>
      <c r="E130" s="3">
        <v>48.5</v>
      </c>
      <c r="F130" s="3">
        <f t="shared" si="18"/>
        <v>36.299999999999997</v>
      </c>
      <c r="G130" s="3">
        <f t="shared" si="19"/>
        <v>297.5409836065574</v>
      </c>
      <c r="H130" s="31"/>
    </row>
    <row r="131" spans="1:8" ht="49.5" customHeight="1" x14ac:dyDescent="0.25">
      <c r="A131" s="60">
        <v>7</v>
      </c>
      <c r="B131" s="50" t="s">
        <v>253</v>
      </c>
      <c r="C131" s="28" t="s">
        <v>80</v>
      </c>
      <c r="D131" s="49">
        <v>7824</v>
      </c>
      <c r="E131" s="49">
        <v>7993</v>
      </c>
      <c r="F131" s="49">
        <f t="shared" si="18"/>
        <v>169</v>
      </c>
      <c r="G131" s="49">
        <f t="shared" si="19"/>
        <v>2.1600204498977575</v>
      </c>
      <c r="H131" s="31"/>
    </row>
    <row r="132" spans="1:8" ht="30" customHeight="1" x14ac:dyDescent="0.25">
      <c r="A132" s="60">
        <v>8</v>
      </c>
      <c r="B132" s="50" t="s">
        <v>257</v>
      </c>
      <c r="C132" s="28" t="s">
        <v>32</v>
      </c>
      <c r="D132" s="3">
        <v>5.6</v>
      </c>
      <c r="E132" s="3">
        <v>18.5</v>
      </c>
      <c r="F132" s="3">
        <f t="shared" si="18"/>
        <v>12.9</v>
      </c>
      <c r="G132" s="3">
        <f t="shared" si="19"/>
        <v>230.35714285714289</v>
      </c>
      <c r="H132" s="31"/>
    </row>
    <row r="133" spans="1:8" ht="33" customHeight="1" x14ac:dyDescent="0.25">
      <c r="A133" s="60">
        <v>9</v>
      </c>
      <c r="B133" s="50" t="s">
        <v>258</v>
      </c>
      <c r="C133" s="28" t="s">
        <v>83</v>
      </c>
      <c r="D133" s="49">
        <v>2</v>
      </c>
      <c r="E133" s="49">
        <v>12</v>
      </c>
      <c r="F133" s="49">
        <f t="shared" si="18"/>
        <v>10</v>
      </c>
      <c r="G133" s="49">
        <f t="shared" si="19"/>
        <v>500</v>
      </c>
      <c r="H133" s="31"/>
    </row>
    <row r="134" spans="1:8" ht="19.5" customHeight="1" x14ac:dyDescent="0.25">
      <c r="A134" s="60">
        <v>10</v>
      </c>
      <c r="B134" s="50" t="s">
        <v>259</v>
      </c>
      <c r="C134" s="28" t="s">
        <v>83</v>
      </c>
      <c r="D134" s="49">
        <v>6697</v>
      </c>
      <c r="E134" s="49">
        <v>6040</v>
      </c>
      <c r="F134" s="49">
        <f t="shared" si="18"/>
        <v>-657</v>
      </c>
      <c r="G134" s="49">
        <f t="shared" si="19"/>
        <v>-9.8103628490368777</v>
      </c>
      <c r="H134" s="31"/>
    </row>
    <row r="135" spans="1:8" ht="19.5" customHeight="1" x14ac:dyDescent="0.25">
      <c r="A135" s="60">
        <v>11</v>
      </c>
      <c r="B135" s="50" t="s">
        <v>260</v>
      </c>
      <c r="C135" s="28" t="s">
        <v>254</v>
      </c>
      <c r="D135" s="3">
        <v>1371.23</v>
      </c>
      <c r="E135" s="3">
        <v>612.04999999999995</v>
      </c>
      <c r="F135" s="3">
        <f t="shared" si="18"/>
        <v>-759.18000000000006</v>
      </c>
      <c r="G135" s="3">
        <f t="shared" si="19"/>
        <v>-55.364891374896999</v>
      </c>
      <c r="H135" s="31"/>
    </row>
    <row r="136" spans="1:8" ht="19.5" customHeight="1" x14ac:dyDescent="0.25">
      <c r="A136" s="60">
        <v>12</v>
      </c>
      <c r="B136" s="50" t="s">
        <v>261</v>
      </c>
      <c r="C136" s="28" t="s">
        <v>254</v>
      </c>
      <c r="D136" s="3">
        <v>303.95</v>
      </c>
      <c r="E136" s="3">
        <v>182.64</v>
      </c>
      <c r="F136" s="3">
        <f t="shared" si="18"/>
        <v>-121.31</v>
      </c>
      <c r="G136" s="3">
        <f t="shared" si="19"/>
        <v>-39.911169600263207</v>
      </c>
      <c r="H136" s="31"/>
    </row>
    <row r="137" spans="1:8" ht="19.5" customHeight="1" x14ac:dyDescent="0.25">
      <c r="A137" s="60">
        <v>13</v>
      </c>
      <c r="B137" s="50" t="s">
        <v>262</v>
      </c>
      <c r="C137" s="28" t="s">
        <v>255</v>
      </c>
      <c r="D137" s="3">
        <v>4707</v>
      </c>
      <c r="E137" s="3">
        <v>2210</v>
      </c>
      <c r="F137" s="3">
        <f t="shared" si="18"/>
        <v>-2497</v>
      </c>
      <c r="G137" s="3">
        <f t="shared" si="19"/>
        <v>-53.048650945400468</v>
      </c>
      <c r="H137" s="31"/>
    </row>
    <row r="138" spans="1:8" ht="19.5" customHeight="1" x14ac:dyDescent="0.25">
      <c r="A138" s="60">
        <v>14</v>
      </c>
      <c r="B138" s="50" t="s">
        <v>124</v>
      </c>
      <c r="C138" s="28" t="s">
        <v>83</v>
      </c>
      <c r="D138" s="49">
        <v>136</v>
      </c>
      <c r="E138" s="49">
        <v>223</v>
      </c>
      <c r="F138" s="49">
        <f t="shared" si="18"/>
        <v>87</v>
      </c>
      <c r="G138" s="49">
        <f t="shared" si="19"/>
        <v>63.970588235294116</v>
      </c>
      <c r="H138" s="31"/>
    </row>
    <row r="139" spans="1:8" ht="29.25" customHeight="1" x14ac:dyDescent="0.25">
      <c r="A139" s="60">
        <v>15</v>
      </c>
      <c r="B139" s="50" t="s">
        <v>51</v>
      </c>
      <c r="C139" s="28" t="s">
        <v>256</v>
      </c>
      <c r="D139" s="3">
        <v>510</v>
      </c>
      <c r="E139" s="3">
        <v>585</v>
      </c>
      <c r="F139" s="3">
        <f t="shared" si="18"/>
        <v>75</v>
      </c>
      <c r="G139" s="3">
        <f t="shared" si="19"/>
        <v>14.705882352941174</v>
      </c>
      <c r="H139" s="31"/>
    </row>
    <row r="140" spans="1:8" ht="34.5" customHeight="1" x14ac:dyDescent="0.25">
      <c r="A140" s="60">
        <v>16</v>
      </c>
      <c r="B140" s="50" t="s">
        <v>52</v>
      </c>
      <c r="C140" s="28" t="s">
        <v>81</v>
      </c>
      <c r="D140" s="49">
        <v>52</v>
      </c>
      <c r="E140" s="49">
        <v>50</v>
      </c>
      <c r="F140" s="49">
        <f t="shared" si="18"/>
        <v>-2</v>
      </c>
      <c r="G140" s="49">
        <f t="shared" si="19"/>
        <v>-3.8461538461538396</v>
      </c>
      <c r="H140" s="31"/>
    </row>
    <row r="141" spans="1:8" ht="19.5" customHeight="1" x14ac:dyDescent="0.25">
      <c r="A141" s="60">
        <v>17</v>
      </c>
      <c r="B141" s="50" t="s">
        <v>263</v>
      </c>
      <c r="C141" s="28" t="s">
        <v>32</v>
      </c>
      <c r="D141" s="3">
        <v>81</v>
      </c>
      <c r="E141" s="49">
        <v>80</v>
      </c>
      <c r="F141" s="47">
        <f t="shared" si="18"/>
        <v>-1</v>
      </c>
      <c r="G141" s="47">
        <f t="shared" si="19"/>
        <v>-1.2345679012345698</v>
      </c>
      <c r="H141" s="31"/>
    </row>
    <row r="142" spans="1:8" ht="19.5" customHeight="1" x14ac:dyDescent="0.25">
      <c r="A142" s="60">
        <v>18</v>
      </c>
      <c r="B142" s="50" t="s">
        <v>125</v>
      </c>
      <c r="C142" s="28" t="s">
        <v>81</v>
      </c>
      <c r="D142" s="49">
        <v>26</v>
      </c>
      <c r="E142" s="49">
        <v>26</v>
      </c>
      <c r="F142" s="49">
        <f t="shared" si="18"/>
        <v>0</v>
      </c>
      <c r="G142" s="49">
        <f t="shared" si="19"/>
        <v>0</v>
      </c>
      <c r="H142" s="31"/>
    </row>
    <row r="143" spans="1:8" ht="19.5" customHeight="1" x14ac:dyDescent="0.25">
      <c r="A143" s="60">
        <v>19</v>
      </c>
      <c r="B143" s="50" t="s">
        <v>264</v>
      </c>
      <c r="C143" s="28" t="s">
        <v>81</v>
      </c>
      <c r="D143" s="47">
        <v>366.9</v>
      </c>
      <c r="E143" s="47">
        <v>357.81</v>
      </c>
      <c r="F143" s="47">
        <f t="shared" si="18"/>
        <v>-9.089999999999975</v>
      </c>
      <c r="G143" s="47">
        <f t="shared" si="19"/>
        <v>-2.4775143090760281</v>
      </c>
      <c r="H143" s="31"/>
    </row>
    <row r="144" spans="1:8" ht="33.75" customHeight="1" x14ac:dyDescent="0.25">
      <c r="A144" s="60">
        <v>20</v>
      </c>
      <c r="B144" s="50" t="s">
        <v>265</v>
      </c>
      <c r="C144" s="28" t="s">
        <v>32</v>
      </c>
      <c r="D144" s="3">
        <v>26.5</v>
      </c>
      <c r="E144" s="3">
        <v>29.41</v>
      </c>
      <c r="F144" s="3">
        <f t="shared" si="18"/>
        <v>2.91</v>
      </c>
      <c r="G144" s="3">
        <f t="shared" si="19"/>
        <v>10.981132075471692</v>
      </c>
      <c r="H144" s="31"/>
    </row>
    <row r="145" spans="1:8" ht="23.25" customHeight="1" x14ac:dyDescent="0.25">
      <c r="A145" s="60">
        <v>21</v>
      </c>
      <c r="B145" s="50" t="s">
        <v>266</v>
      </c>
      <c r="C145" s="28" t="s">
        <v>32</v>
      </c>
      <c r="D145" s="3">
        <v>27.7</v>
      </c>
      <c r="E145" s="3">
        <v>27.83</v>
      </c>
      <c r="F145" s="3">
        <f t="shared" si="18"/>
        <v>0.12999999999999901</v>
      </c>
      <c r="G145" s="3">
        <f t="shared" si="19"/>
        <v>0.46931407942238934</v>
      </c>
      <c r="H145" s="31"/>
    </row>
    <row r="146" spans="1:8" ht="38.25" customHeight="1" x14ac:dyDescent="0.25">
      <c r="A146" s="60">
        <v>22</v>
      </c>
      <c r="B146" s="50" t="s">
        <v>267</v>
      </c>
      <c r="C146" s="28" t="s">
        <v>32</v>
      </c>
      <c r="D146" s="3">
        <v>82</v>
      </c>
      <c r="E146" s="3">
        <v>78</v>
      </c>
      <c r="F146" s="3">
        <f t="shared" si="18"/>
        <v>-4</v>
      </c>
      <c r="G146" s="3">
        <f t="shared" si="19"/>
        <v>-4.8780487804878021</v>
      </c>
      <c r="H146" s="31"/>
    </row>
    <row r="147" spans="1:8" ht="38.25" customHeight="1" x14ac:dyDescent="0.25">
      <c r="A147" s="60">
        <v>23</v>
      </c>
      <c r="B147" s="50" t="s">
        <v>268</v>
      </c>
      <c r="C147" s="28" t="s">
        <v>32</v>
      </c>
      <c r="D147" s="3">
        <v>65</v>
      </c>
      <c r="E147" s="3">
        <v>62</v>
      </c>
      <c r="F147" s="3">
        <f t="shared" si="18"/>
        <v>-3</v>
      </c>
      <c r="G147" s="3">
        <f t="shared" si="19"/>
        <v>-4.6153846153846132</v>
      </c>
      <c r="H147" s="31"/>
    </row>
    <row r="148" spans="1:8" ht="38.25" customHeight="1" x14ac:dyDescent="0.25">
      <c r="A148" s="60">
        <v>24</v>
      </c>
      <c r="B148" s="50" t="s">
        <v>287</v>
      </c>
      <c r="C148" s="28" t="s">
        <v>123</v>
      </c>
      <c r="D148" s="49">
        <v>28958</v>
      </c>
      <c r="E148" s="49">
        <v>14479</v>
      </c>
      <c r="F148" s="49">
        <f t="shared" si="18"/>
        <v>-14479</v>
      </c>
      <c r="G148" s="49">
        <f t="shared" si="19"/>
        <v>-50</v>
      </c>
      <c r="H148" s="31"/>
    </row>
    <row r="149" spans="1:8" ht="33" customHeight="1" x14ac:dyDescent="0.25">
      <c r="A149" s="60">
        <v>25</v>
      </c>
      <c r="B149" s="50" t="s">
        <v>288</v>
      </c>
      <c r="C149" s="28" t="s">
        <v>269</v>
      </c>
      <c r="D149" s="49">
        <v>52</v>
      </c>
      <c r="E149" s="49">
        <v>25</v>
      </c>
      <c r="F149" s="49">
        <f t="shared" si="18"/>
        <v>-27</v>
      </c>
      <c r="G149" s="49">
        <f t="shared" si="19"/>
        <v>-51.92307692307692</v>
      </c>
      <c r="H149" s="31"/>
    </row>
    <row r="150" spans="1:8" ht="24" customHeight="1" x14ac:dyDescent="0.25">
      <c r="A150" s="24">
        <v>10</v>
      </c>
      <c r="B150" s="75" t="s">
        <v>19</v>
      </c>
      <c r="C150" s="81"/>
      <c r="D150" s="81"/>
      <c r="E150" s="81"/>
      <c r="F150" s="81"/>
      <c r="G150" s="81"/>
    </row>
    <row r="151" spans="1:8" ht="47.25" x14ac:dyDescent="0.25">
      <c r="A151" s="60">
        <v>1</v>
      </c>
      <c r="B151" s="50" t="s">
        <v>126</v>
      </c>
      <c r="C151" s="60" t="s">
        <v>32</v>
      </c>
      <c r="D151" s="2">
        <v>45.5</v>
      </c>
      <c r="E151" s="2">
        <v>43.4</v>
      </c>
      <c r="F151" s="2">
        <f>E151-D151</f>
        <v>-2.1000000000000014</v>
      </c>
      <c r="G151" s="2">
        <f>E151/D151*100-100</f>
        <v>-4.6153846153846274</v>
      </c>
    </row>
    <row r="152" spans="1:8" ht="31.5" customHeight="1" x14ac:dyDescent="0.25">
      <c r="A152" s="60">
        <v>2</v>
      </c>
      <c r="B152" s="50" t="s">
        <v>127</v>
      </c>
      <c r="C152" s="60" t="s">
        <v>32</v>
      </c>
      <c r="D152" s="2">
        <v>2.5</v>
      </c>
      <c r="E152" s="2">
        <v>9.91</v>
      </c>
      <c r="F152" s="2">
        <f>E152-D152</f>
        <v>7.41</v>
      </c>
      <c r="G152" s="2">
        <f>E152/D152*100-100</f>
        <v>296.39999999999998</v>
      </c>
    </row>
    <row r="153" spans="1:8" ht="22.5" customHeight="1" x14ac:dyDescent="0.25">
      <c r="A153" s="24">
        <v>11</v>
      </c>
      <c r="B153" s="75" t="s">
        <v>20</v>
      </c>
      <c r="C153" s="76"/>
      <c r="D153" s="76"/>
      <c r="E153" s="76"/>
      <c r="F153" s="76"/>
      <c r="G153" s="76"/>
    </row>
    <row r="154" spans="1:8" ht="35.25" customHeight="1" x14ac:dyDescent="0.25">
      <c r="A154" s="60">
        <v>1</v>
      </c>
      <c r="B154" s="50" t="s">
        <v>272</v>
      </c>
      <c r="C154" s="60" t="s">
        <v>81</v>
      </c>
      <c r="D154" s="29">
        <v>10</v>
      </c>
      <c r="E154" s="29">
        <v>0</v>
      </c>
      <c r="F154" s="29">
        <f t="shared" ref="F154:F159" si="20">E154-D154</f>
        <v>-10</v>
      </c>
      <c r="G154" s="29">
        <f t="shared" ref="G154:G159" si="21">E154/D154*100-100</f>
        <v>-100</v>
      </c>
    </row>
    <row r="155" spans="1:8" ht="48.75" customHeight="1" x14ac:dyDescent="0.25">
      <c r="A155" s="60">
        <v>2</v>
      </c>
      <c r="B155" s="50" t="s">
        <v>273</v>
      </c>
      <c r="C155" s="60" t="s">
        <v>81</v>
      </c>
      <c r="D155" s="29">
        <v>1</v>
      </c>
      <c r="E155" s="29">
        <v>1</v>
      </c>
      <c r="F155" s="29">
        <f t="shared" si="20"/>
        <v>0</v>
      </c>
      <c r="G155" s="29">
        <f t="shared" si="21"/>
        <v>0</v>
      </c>
    </row>
    <row r="156" spans="1:8" ht="32.25" customHeight="1" x14ac:dyDescent="0.25">
      <c r="A156" s="60">
        <v>3</v>
      </c>
      <c r="B156" s="50" t="s">
        <v>128</v>
      </c>
      <c r="C156" s="60" t="s">
        <v>81</v>
      </c>
      <c r="D156" s="29">
        <v>10</v>
      </c>
      <c r="E156" s="29">
        <v>10</v>
      </c>
      <c r="F156" s="29">
        <f t="shared" si="20"/>
        <v>0</v>
      </c>
      <c r="G156" s="29">
        <f t="shared" si="21"/>
        <v>0</v>
      </c>
    </row>
    <row r="157" spans="1:8" ht="46.5" customHeight="1" x14ac:dyDescent="0.25">
      <c r="A157" s="60">
        <v>4</v>
      </c>
      <c r="B157" s="50" t="s">
        <v>129</v>
      </c>
      <c r="C157" s="60" t="s">
        <v>32</v>
      </c>
      <c r="D157" s="30">
        <v>7.1</v>
      </c>
      <c r="E157" s="30">
        <v>7.1</v>
      </c>
      <c r="F157" s="29">
        <f t="shared" si="20"/>
        <v>0</v>
      </c>
      <c r="G157" s="29">
        <f t="shared" si="21"/>
        <v>0</v>
      </c>
    </row>
    <row r="158" spans="1:8" ht="32.25" customHeight="1" x14ac:dyDescent="0.25">
      <c r="A158" s="60">
        <v>5</v>
      </c>
      <c r="B158" s="50" t="s">
        <v>152</v>
      </c>
      <c r="C158" s="60" t="s">
        <v>81</v>
      </c>
      <c r="D158" s="29">
        <v>1</v>
      </c>
      <c r="E158" s="29">
        <v>3</v>
      </c>
      <c r="F158" s="29">
        <f t="shared" si="20"/>
        <v>2</v>
      </c>
      <c r="G158" s="29">
        <f>E158/D158*100-100</f>
        <v>200</v>
      </c>
    </row>
    <row r="159" spans="1:8" ht="34.5" customHeight="1" x14ac:dyDescent="0.25">
      <c r="A159" s="60">
        <v>6</v>
      </c>
      <c r="B159" s="50" t="s">
        <v>153</v>
      </c>
      <c r="C159" s="60" t="s">
        <v>81</v>
      </c>
      <c r="D159" s="29">
        <v>15</v>
      </c>
      <c r="E159" s="29">
        <v>15</v>
      </c>
      <c r="F159" s="29">
        <f t="shared" si="20"/>
        <v>0</v>
      </c>
      <c r="G159" s="29">
        <f t="shared" si="21"/>
        <v>0</v>
      </c>
    </row>
    <row r="160" spans="1:8" ht="21" customHeight="1" x14ac:dyDescent="0.25">
      <c r="A160" s="24">
        <v>12</v>
      </c>
      <c r="B160" s="75" t="s">
        <v>21</v>
      </c>
      <c r="C160" s="76"/>
      <c r="D160" s="76"/>
      <c r="E160" s="76"/>
      <c r="F160" s="76"/>
      <c r="G160" s="76"/>
    </row>
    <row r="161" spans="1:8" ht="15.75" x14ac:dyDescent="0.25">
      <c r="A161" s="60">
        <v>1</v>
      </c>
      <c r="B161" s="50" t="s">
        <v>291</v>
      </c>
      <c r="C161" s="60" t="s">
        <v>130</v>
      </c>
      <c r="D161" s="3">
        <v>5862.93</v>
      </c>
      <c r="E161" s="3">
        <v>2474.3139999999999</v>
      </c>
      <c r="F161" s="3">
        <f>E161-D161</f>
        <v>-3388.6160000000004</v>
      </c>
      <c r="G161" s="3">
        <f>E161/D161*100-100</f>
        <v>-57.797312947621762</v>
      </c>
      <c r="H161" s="31"/>
    </row>
    <row r="162" spans="1:8" ht="15.75" x14ac:dyDescent="0.25">
      <c r="A162" s="60">
        <v>2</v>
      </c>
      <c r="B162" s="50" t="s">
        <v>292</v>
      </c>
      <c r="C162" s="60" t="s">
        <v>58</v>
      </c>
      <c r="D162" s="3">
        <v>54.4</v>
      </c>
      <c r="E162" s="3">
        <v>53.06</v>
      </c>
      <c r="F162" s="3">
        <f t="shared" ref="F162:F168" si="22">E162-D162</f>
        <v>-1.3399999999999963</v>
      </c>
      <c r="G162" s="3">
        <f t="shared" ref="G162:G168" si="23">E162/D162*100-100</f>
        <v>-2.4632352941176379</v>
      </c>
      <c r="H162" s="31"/>
    </row>
    <row r="163" spans="1:8" ht="31.5" x14ac:dyDescent="0.25">
      <c r="A163" s="53">
        <v>3</v>
      </c>
      <c r="B163" s="50" t="s">
        <v>275</v>
      </c>
      <c r="C163" s="60" t="s">
        <v>131</v>
      </c>
      <c r="D163" s="3">
        <v>0.45</v>
      </c>
      <c r="E163" s="3">
        <v>0.45</v>
      </c>
      <c r="F163" s="3">
        <f t="shared" si="22"/>
        <v>0</v>
      </c>
      <c r="G163" s="3">
        <f t="shared" si="23"/>
        <v>0</v>
      </c>
      <c r="H163" s="31"/>
    </row>
    <row r="164" spans="1:8" ht="15.75" x14ac:dyDescent="0.25">
      <c r="A164" s="60">
        <v>4</v>
      </c>
      <c r="B164" s="50" t="s">
        <v>44</v>
      </c>
      <c r="C164" s="60" t="s">
        <v>58</v>
      </c>
      <c r="D164" s="48">
        <v>0.53</v>
      </c>
      <c r="E164" s="48">
        <v>0.17</v>
      </c>
      <c r="F164" s="3">
        <f t="shared" si="22"/>
        <v>-0.36</v>
      </c>
      <c r="G164" s="3">
        <f t="shared" si="23"/>
        <v>-67.924528301886795</v>
      </c>
      <c r="H164" s="31"/>
    </row>
    <row r="165" spans="1:8" ht="15.75" x14ac:dyDescent="0.25">
      <c r="A165" s="60">
        <v>5</v>
      </c>
      <c r="B165" s="50" t="s">
        <v>62</v>
      </c>
      <c r="C165" s="60" t="s">
        <v>58</v>
      </c>
      <c r="D165" s="48">
        <v>4.6900000000000004</v>
      </c>
      <c r="E165" s="48">
        <v>3.7309999999999999</v>
      </c>
      <c r="F165" s="3">
        <f t="shared" si="22"/>
        <v>-0.95900000000000052</v>
      </c>
      <c r="G165" s="3">
        <f t="shared" si="23"/>
        <v>-20.447761194029852</v>
      </c>
      <c r="H165" s="31"/>
    </row>
    <row r="166" spans="1:8" ht="31.5" x14ac:dyDescent="0.25">
      <c r="A166" s="53">
        <v>6</v>
      </c>
      <c r="B166" s="50" t="s">
        <v>274</v>
      </c>
      <c r="C166" s="28" t="s">
        <v>56</v>
      </c>
      <c r="D166" s="48">
        <v>0.35399999999999998</v>
      </c>
      <c r="E166" s="48">
        <v>0.34499999999999997</v>
      </c>
      <c r="F166" s="3">
        <f t="shared" si="22"/>
        <v>-9.000000000000008E-3</v>
      </c>
      <c r="G166" s="3">
        <f t="shared" si="23"/>
        <v>-2.5423728813559308</v>
      </c>
      <c r="H166" s="31"/>
    </row>
    <row r="167" spans="1:8" ht="47.25" x14ac:dyDescent="0.25">
      <c r="A167" s="60">
        <v>7</v>
      </c>
      <c r="B167" s="50" t="s">
        <v>57</v>
      </c>
      <c r="C167" s="60" t="s">
        <v>32</v>
      </c>
      <c r="D167" s="3">
        <v>32.6</v>
      </c>
      <c r="E167" s="3">
        <v>34.5</v>
      </c>
      <c r="F167" s="3">
        <f t="shared" si="22"/>
        <v>1.8999999999999986</v>
      </c>
      <c r="G167" s="3">
        <f t="shared" si="23"/>
        <v>5.8282208588956905</v>
      </c>
      <c r="H167" s="31"/>
    </row>
    <row r="168" spans="1:8" ht="33.75" customHeight="1" x14ac:dyDescent="0.25">
      <c r="A168" s="60">
        <v>8</v>
      </c>
      <c r="B168" s="50" t="s">
        <v>59</v>
      </c>
      <c r="C168" s="60" t="s">
        <v>58</v>
      </c>
      <c r="D168" s="3">
        <v>36.6</v>
      </c>
      <c r="E168" s="3">
        <v>34.799999999999997</v>
      </c>
      <c r="F168" s="3">
        <f t="shared" si="22"/>
        <v>-1.8000000000000043</v>
      </c>
      <c r="G168" s="3">
        <f t="shared" si="23"/>
        <v>-4.9180327868852629</v>
      </c>
      <c r="H168" s="31"/>
    </row>
    <row r="169" spans="1:8" ht="20.25" customHeight="1" x14ac:dyDescent="0.25">
      <c r="A169" s="24">
        <v>13</v>
      </c>
      <c r="B169" s="75" t="s">
        <v>22</v>
      </c>
      <c r="C169" s="80"/>
      <c r="D169" s="80"/>
      <c r="E169" s="80"/>
      <c r="F169" s="80"/>
      <c r="G169" s="80"/>
    </row>
    <row r="170" spans="1:8" ht="47.25" x14ac:dyDescent="0.25">
      <c r="A170" s="60">
        <v>1</v>
      </c>
      <c r="B170" s="50" t="s">
        <v>276</v>
      </c>
      <c r="C170" s="60" t="s">
        <v>30</v>
      </c>
      <c r="D170" s="60" t="s">
        <v>31</v>
      </c>
      <c r="E170" s="60"/>
      <c r="F170" s="2"/>
      <c r="G170" s="3"/>
    </row>
    <row r="171" spans="1:8" ht="33.75" customHeight="1" x14ac:dyDescent="0.25">
      <c r="A171" s="60">
        <v>2</v>
      </c>
      <c r="B171" s="50" t="s">
        <v>277</v>
      </c>
      <c r="C171" s="60" t="s">
        <v>30</v>
      </c>
      <c r="D171" s="60" t="s">
        <v>31</v>
      </c>
      <c r="E171" s="2"/>
      <c r="F171" s="2"/>
      <c r="G171" s="3"/>
    </row>
    <row r="172" spans="1:8" ht="33.75" customHeight="1" x14ac:dyDescent="0.25">
      <c r="A172" s="60">
        <v>3</v>
      </c>
      <c r="B172" s="50" t="s">
        <v>29</v>
      </c>
      <c r="C172" s="60" t="s">
        <v>32</v>
      </c>
      <c r="D172" s="60">
        <v>100</v>
      </c>
      <c r="E172" s="60"/>
      <c r="F172" s="2"/>
      <c r="G172" s="3"/>
    </row>
    <row r="173" spans="1:8" ht="31.5" x14ac:dyDescent="0.25">
      <c r="A173" s="60">
        <v>4</v>
      </c>
      <c r="B173" s="50" t="s">
        <v>132</v>
      </c>
      <c r="C173" s="60" t="s">
        <v>32</v>
      </c>
      <c r="D173" s="2" t="s">
        <v>133</v>
      </c>
      <c r="E173" s="2"/>
      <c r="F173" s="2"/>
      <c r="G173" s="3"/>
    </row>
    <row r="174" spans="1:8" ht="31.5" x14ac:dyDescent="0.25">
      <c r="A174" s="60">
        <v>5</v>
      </c>
      <c r="B174" s="50" t="s">
        <v>134</v>
      </c>
      <c r="C174" s="60" t="s">
        <v>32</v>
      </c>
      <c r="D174" s="29">
        <v>40</v>
      </c>
      <c r="E174" s="30"/>
      <c r="F174" s="2"/>
      <c r="G174" s="3"/>
    </row>
    <row r="175" spans="1:8" ht="33" customHeight="1" x14ac:dyDescent="0.25">
      <c r="A175" s="60">
        <v>6</v>
      </c>
      <c r="B175" s="50" t="s">
        <v>281</v>
      </c>
      <c r="C175" s="60" t="s">
        <v>30</v>
      </c>
      <c r="D175" s="2" t="s">
        <v>31</v>
      </c>
      <c r="E175" s="2"/>
      <c r="F175" s="2"/>
      <c r="G175" s="3"/>
    </row>
    <row r="176" spans="1:8" ht="33" customHeight="1" x14ac:dyDescent="0.25">
      <c r="A176" s="60">
        <v>7</v>
      </c>
      <c r="B176" s="50" t="s">
        <v>135</v>
      </c>
      <c r="C176" s="60" t="s">
        <v>32</v>
      </c>
      <c r="D176" s="29">
        <v>100</v>
      </c>
      <c r="E176" s="2"/>
      <c r="F176" s="2"/>
      <c r="G176" s="3"/>
    </row>
    <row r="177" spans="1:10" ht="20.25" customHeight="1" x14ac:dyDescent="0.25">
      <c r="A177" s="60">
        <v>8</v>
      </c>
      <c r="B177" s="50" t="s">
        <v>278</v>
      </c>
      <c r="C177" s="60" t="s">
        <v>30</v>
      </c>
      <c r="D177" s="2" t="s">
        <v>31</v>
      </c>
      <c r="E177" s="2"/>
      <c r="F177" s="2"/>
      <c r="G177" s="3"/>
    </row>
    <row r="178" spans="1:10" ht="20.25" customHeight="1" x14ac:dyDescent="0.25">
      <c r="A178" s="60">
        <v>9</v>
      </c>
      <c r="B178" s="50" t="s">
        <v>63</v>
      </c>
      <c r="C178" s="60" t="s">
        <v>83</v>
      </c>
      <c r="D178" s="29">
        <v>0</v>
      </c>
      <c r="E178" s="2"/>
      <c r="F178" s="2"/>
      <c r="G178" s="3"/>
    </row>
    <row r="179" spans="1:10" ht="18.75" customHeight="1" x14ac:dyDescent="0.25">
      <c r="A179" s="60">
        <v>10</v>
      </c>
      <c r="B179" s="50" t="s">
        <v>279</v>
      </c>
      <c r="C179" s="60" t="s">
        <v>30</v>
      </c>
      <c r="D179" s="2" t="s">
        <v>31</v>
      </c>
      <c r="E179" s="2"/>
      <c r="F179" s="2"/>
      <c r="G179" s="3"/>
    </row>
    <row r="180" spans="1:10" ht="18" customHeight="1" x14ac:dyDescent="0.25">
      <c r="A180" s="60">
        <v>11</v>
      </c>
      <c r="B180" s="50" t="s">
        <v>280</v>
      </c>
      <c r="C180" s="60" t="s">
        <v>30</v>
      </c>
      <c r="D180" s="2" t="s">
        <v>31</v>
      </c>
      <c r="E180" s="2"/>
      <c r="F180" s="2"/>
      <c r="G180" s="3"/>
    </row>
    <row r="181" spans="1:10" ht="31.5" x14ac:dyDescent="0.25">
      <c r="A181" s="60">
        <v>12</v>
      </c>
      <c r="B181" s="50" t="s">
        <v>136</v>
      </c>
      <c r="C181" s="60" t="s">
        <v>32</v>
      </c>
      <c r="D181" s="29">
        <v>80</v>
      </c>
      <c r="E181" s="2"/>
      <c r="F181" s="2"/>
      <c r="G181" s="3"/>
    </row>
    <row r="182" spans="1:10" ht="47.25" x14ac:dyDescent="0.25">
      <c r="A182" s="60">
        <v>13</v>
      </c>
      <c r="B182" s="50" t="s">
        <v>137</v>
      </c>
      <c r="C182" s="60" t="s">
        <v>32</v>
      </c>
      <c r="D182" s="29">
        <v>100</v>
      </c>
      <c r="E182" s="2"/>
      <c r="F182" s="2"/>
      <c r="G182" s="3"/>
    </row>
    <row r="183" spans="1:10" ht="31.5" x14ac:dyDescent="0.25">
      <c r="A183" s="60">
        <v>14</v>
      </c>
      <c r="B183" s="50" t="s">
        <v>138</v>
      </c>
      <c r="C183" s="60" t="s">
        <v>80</v>
      </c>
      <c r="D183" s="60">
        <v>1450</v>
      </c>
      <c r="E183" s="60"/>
      <c r="F183" s="2"/>
      <c r="G183" s="3"/>
    </row>
    <row r="184" spans="1:10" ht="26.25" customHeight="1" x14ac:dyDescent="0.25">
      <c r="A184" s="24">
        <v>14</v>
      </c>
      <c r="B184" s="75" t="s">
        <v>23</v>
      </c>
      <c r="C184" s="76"/>
      <c r="D184" s="76"/>
      <c r="E184" s="76"/>
      <c r="F184" s="76"/>
      <c r="G184" s="76"/>
    </row>
    <row r="185" spans="1:10" ht="50.25" customHeight="1" x14ac:dyDescent="0.25">
      <c r="A185" s="60" t="s">
        <v>26</v>
      </c>
      <c r="B185" s="50" t="s">
        <v>282</v>
      </c>
      <c r="C185" s="60" t="s">
        <v>32</v>
      </c>
      <c r="D185" s="2">
        <v>100</v>
      </c>
      <c r="E185" s="2">
        <v>85</v>
      </c>
      <c r="F185" s="2">
        <f>E185-D185</f>
        <v>-15</v>
      </c>
      <c r="G185" s="2">
        <f>E185/D185*100-100</f>
        <v>-15</v>
      </c>
      <c r="H185" s="31"/>
    </row>
    <row r="186" spans="1:10" ht="31.5" x14ac:dyDescent="0.25">
      <c r="A186" s="60" t="s">
        <v>27</v>
      </c>
      <c r="B186" s="50" t="s">
        <v>283</v>
      </c>
      <c r="C186" s="60" t="s">
        <v>32</v>
      </c>
      <c r="D186" s="2">
        <v>0.3</v>
      </c>
      <c r="E186" s="2">
        <v>0.4</v>
      </c>
      <c r="F186" s="2">
        <f t="shared" ref="F186:F196" si="24">E186-D186</f>
        <v>0.10000000000000003</v>
      </c>
      <c r="G186" s="2">
        <f t="shared" ref="G186:G196" si="25">E186/D186*100-100</f>
        <v>33.333333333333343</v>
      </c>
      <c r="H186" s="31"/>
    </row>
    <row r="187" spans="1:10" ht="49.5" customHeight="1" x14ac:dyDescent="0.25">
      <c r="A187" s="60" t="s">
        <v>28</v>
      </c>
      <c r="B187" s="51" t="s">
        <v>139</v>
      </c>
      <c r="C187" s="60" t="s">
        <v>32</v>
      </c>
      <c r="D187" s="2">
        <v>0.2</v>
      </c>
      <c r="E187" s="2">
        <v>0.2</v>
      </c>
      <c r="F187" s="2">
        <f t="shared" si="24"/>
        <v>0</v>
      </c>
      <c r="G187" s="2">
        <f t="shared" si="25"/>
        <v>0</v>
      </c>
      <c r="H187" s="31"/>
    </row>
    <row r="188" spans="1:10" ht="50.25" customHeight="1" x14ac:dyDescent="0.25">
      <c r="A188" s="60" t="s">
        <v>33</v>
      </c>
      <c r="B188" s="51" t="s">
        <v>140</v>
      </c>
      <c r="C188" s="60" t="s">
        <v>32</v>
      </c>
      <c r="D188" s="2">
        <v>95</v>
      </c>
      <c r="E188" s="2">
        <v>92.14</v>
      </c>
      <c r="F188" s="2">
        <f t="shared" si="24"/>
        <v>-2.8599999999999994</v>
      </c>
      <c r="G188" s="2">
        <f t="shared" si="25"/>
        <v>-3.0105263157894768</v>
      </c>
      <c r="H188" s="31"/>
    </row>
    <row r="189" spans="1:10" ht="49.5" customHeight="1" x14ac:dyDescent="0.25">
      <c r="A189" s="60" t="s">
        <v>34</v>
      </c>
      <c r="B189" s="51" t="s">
        <v>141</v>
      </c>
      <c r="C189" s="60" t="s">
        <v>32</v>
      </c>
      <c r="D189" s="2">
        <v>85</v>
      </c>
      <c r="E189" s="2">
        <v>84</v>
      </c>
      <c r="F189" s="2">
        <f t="shared" si="24"/>
        <v>-1</v>
      </c>
      <c r="G189" s="2">
        <f t="shared" si="25"/>
        <v>-1.1764705882352899</v>
      </c>
      <c r="H189" s="31"/>
    </row>
    <row r="190" spans="1:10" ht="48.75" customHeight="1" x14ac:dyDescent="0.25">
      <c r="A190" s="60" t="s">
        <v>35</v>
      </c>
      <c r="B190" s="51" t="s">
        <v>142</v>
      </c>
      <c r="C190" s="60" t="s">
        <v>32</v>
      </c>
      <c r="D190" s="2">
        <v>50</v>
      </c>
      <c r="E190" s="2">
        <v>8.86</v>
      </c>
      <c r="F190" s="2">
        <f t="shared" si="24"/>
        <v>-41.14</v>
      </c>
      <c r="G190" s="2">
        <f t="shared" si="25"/>
        <v>-82.28</v>
      </c>
      <c r="H190" s="31"/>
      <c r="J190" s="31"/>
    </row>
    <row r="191" spans="1:10" ht="30.75" customHeight="1" x14ac:dyDescent="0.25">
      <c r="A191" s="60" t="s">
        <v>36</v>
      </c>
      <c r="B191" s="51" t="s">
        <v>143</v>
      </c>
      <c r="C191" s="60" t="s">
        <v>32</v>
      </c>
      <c r="D191" s="2">
        <v>0.98</v>
      </c>
      <c r="E191" s="2">
        <v>0.96</v>
      </c>
      <c r="F191" s="2">
        <f t="shared" si="24"/>
        <v>-2.0000000000000018E-2</v>
      </c>
      <c r="G191" s="2">
        <f t="shared" si="25"/>
        <v>-2.0408163265306172</v>
      </c>
      <c r="H191" s="31"/>
    </row>
    <row r="192" spans="1:10" ht="50.25" customHeight="1" x14ac:dyDescent="0.25">
      <c r="A192" s="60" t="s">
        <v>37</v>
      </c>
      <c r="B192" s="51" t="s">
        <v>144</v>
      </c>
      <c r="C192" s="60" t="s">
        <v>32</v>
      </c>
      <c r="D192" s="2">
        <v>36</v>
      </c>
      <c r="E192" s="2">
        <v>54</v>
      </c>
      <c r="F192" s="2">
        <f t="shared" si="24"/>
        <v>18</v>
      </c>
      <c r="G192" s="2">
        <f t="shared" si="25"/>
        <v>50</v>
      </c>
      <c r="H192" s="31"/>
    </row>
    <row r="193" spans="1:7" s="56" customFormat="1" ht="23.25" customHeight="1" x14ac:dyDescent="0.25">
      <c r="A193" s="24">
        <v>15</v>
      </c>
      <c r="B193" s="77" t="s">
        <v>211</v>
      </c>
      <c r="C193" s="78"/>
      <c r="D193" s="78"/>
      <c r="E193" s="78"/>
      <c r="F193" s="78"/>
      <c r="G193" s="79"/>
    </row>
    <row r="194" spans="1:7" ht="31.5" x14ac:dyDescent="0.25">
      <c r="A194" s="60">
        <v>1</v>
      </c>
      <c r="B194" s="50" t="s">
        <v>284</v>
      </c>
      <c r="C194" s="60" t="s">
        <v>80</v>
      </c>
      <c r="D194" s="60">
        <v>40</v>
      </c>
      <c r="E194" s="60">
        <v>37</v>
      </c>
      <c r="F194" s="29">
        <f t="shared" si="24"/>
        <v>-3</v>
      </c>
      <c r="G194" s="29">
        <f t="shared" si="25"/>
        <v>-7.5</v>
      </c>
    </row>
    <row r="195" spans="1:7" ht="47.25" x14ac:dyDescent="0.25">
      <c r="A195" s="60">
        <v>2</v>
      </c>
      <c r="B195" s="50" t="s">
        <v>285</v>
      </c>
      <c r="C195" s="60" t="s">
        <v>80</v>
      </c>
      <c r="D195" s="60">
        <v>22</v>
      </c>
      <c r="E195" s="60">
        <v>20</v>
      </c>
      <c r="F195" s="29">
        <f t="shared" si="24"/>
        <v>-2</v>
      </c>
      <c r="G195" s="29">
        <f t="shared" si="25"/>
        <v>-9.0909090909090935</v>
      </c>
    </row>
    <row r="196" spans="1:7" ht="47.25" x14ac:dyDescent="0.25">
      <c r="A196" s="60">
        <v>3</v>
      </c>
      <c r="B196" s="50" t="s">
        <v>286</v>
      </c>
      <c r="C196" s="60" t="s">
        <v>80</v>
      </c>
      <c r="D196" s="60">
        <v>90</v>
      </c>
      <c r="E196" s="60">
        <v>67</v>
      </c>
      <c r="F196" s="29">
        <f t="shared" si="24"/>
        <v>-23</v>
      </c>
      <c r="G196" s="29">
        <f t="shared" si="25"/>
        <v>-25.555555555555557</v>
      </c>
    </row>
  </sheetData>
  <mergeCells count="23">
    <mergeCell ref="B193:G193"/>
    <mergeCell ref="B56:G56"/>
    <mergeCell ref="B47:G47"/>
    <mergeCell ref="B37:G37"/>
    <mergeCell ref="B169:G169"/>
    <mergeCell ref="B184:G184"/>
    <mergeCell ref="B160:G160"/>
    <mergeCell ref="B153:G153"/>
    <mergeCell ref="B150:G150"/>
    <mergeCell ref="E61:G63"/>
    <mergeCell ref="B6:G6"/>
    <mergeCell ref="B124:G124"/>
    <mergeCell ref="B104:G104"/>
    <mergeCell ref="B94:G94"/>
    <mergeCell ref="B68:G68"/>
    <mergeCell ref="B64:G64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workbookViewId="0">
      <selection activeCell="B15" sqref="B15"/>
    </sheetView>
  </sheetViews>
  <sheetFormatPr defaultColWidth="9.140625" defaultRowHeight="15" x14ac:dyDescent="0.25"/>
  <cols>
    <col min="1" max="1" width="8.42578125" style="7" customWidth="1"/>
    <col min="2" max="2" width="84.7109375" style="7" customWidth="1"/>
    <col min="3" max="4" width="16.140625" style="7" customWidth="1"/>
    <col min="5" max="5" width="17.28515625" style="7" customWidth="1"/>
    <col min="6" max="6" width="18.28515625" style="7" customWidth="1"/>
    <col min="7" max="7" width="10.5703125" style="7" bestFit="1" customWidth="1"/>
    <col min="8" max="16384" width="9.140625" style="7"/>
  </cols>
  <sheetData>
    <row r="1" spans="1:7" x14ac:dyDescent="0.25">
      <c r="A1" s="94" t="s">
        <v>294</v>
      </c>
      <c r="B1" s="94"/>
      <c r="C1" s="94"/>
      <c r="D1" s="94"/>
      <c r="E1" s="94"/>
      <c r="F1" s="94"/>
    </row>
    <row r="2" spans="1:7" ht="14.25" customHeight="1" x14ac:dyDescent="0.25">
      <c r="A2" s="94"/>
      <c r="B2" s="94"/>
      <c r="C2" s="94"/>
      <c r="D2" s="94"/>
      <c r="E2" s="94"/>
      <c r="F2" s="94"/>
    </row>
    <row r="3" spans="1:7" ht="15.75" thickBot="1" x14ac:dyDescent="0.3">
      <c r="E3" s="93" t="s">
        <v>60</v>
      </c>
      <c r="F3" s="93"/>
    </row>
    <row r="4" spans="1:7" ht="15.75" x14ac:dyDescent="0.25">
      <c r="A4" s="95" t="s">
        <v>0</v>
      </c>
      <c r="B4" s="98" t="s">
        <v>10</v>
      </c>
      <c r="C4" s="104" t="s">
        <v>25</v>
      </c>
      <c r="D4" s="104"/>
      <c r="E4" s="104"/>
      <c r="F4" s="105"/>
    </row>
    <row r="5" spans="1:7" ht="15.75" customHeight="1" x14ac:dyDescent="0.25">
      <c r="A5" s="96"/>
      <c r="B5" s="99"/>
      <c r="C5" s="101" t="s">
        <v>9</v>
      </c>
      <c r="D5" s="101" t="s">
        <v>3</v>
      </c>
      <c r="E5" s="91" t="s">
        <v>4</v>
      </c>
      <c r="F5" s="92"/>
    </row>
    <row r="6" spans="1:7" ht="30.75" customHeight="1" x14ac:dyDescent="0.25">
      <c r="A6" s="97"/>
      <c r="B6" s="100"/>
      <c r="C6" s="102"/>
      <c r="D6" s="103"/>
      <c r="E6" s="36" t="s">
        <v>8</v>
      </c>
      <c r="F6" s="8" t="s">
        <v>6</v>
      </c>
    </row>
    <row r="7" spans="1:7" ht="15.75" x14ac:dyDescent="0.25">
      <c r="A7" s="9">
        <v>1</v>
      </c>
      <c r="B7" s="34">
        <v>2</v>
      </c>
      <c r="C7" s="34">
        <v>3</v>
      </c>
      <c r="D7" s="34">
        <v>4</v>
      </c>
      <c r="E7" s="34">
        <v>5</v>
      </c>
      <c r="F7" s="35">
        <v>6</v>
      </c>
    </row>
    <row r="8" spans="1:7" ht="23.25" customHeight="1" x14ac:dyDescent="0.25">
      <c r="A8" s="18">
        <v>1</v>
      </c>
      <c r="B8" s="109" t="s">
        <v>11</v>
      </c>
      <c r="C8" s="112"/>
      <c r="D8" s="112"/>
      <c r="E8" s="112"/>
      <c r="F8" s="113"/>
    </row>
    <row r="9" spans="1:7" ht="31.5" x14ac:dyDescent="0.25">
      <c r="A9" s="19">
        <v>1</v>
      </c>
      <c r="B9" s="27" t="s">
        <v>154</v>
      </c>
      <c r="C9" s="58">
        <v>120774.501</v>
      </c>
      <c r="D9" s="58">
        <v>52243.900999999998</v>
      </c>
      <c r="E9" s="6">
        <f t="shared" ref="E9:E18" si="0">D9-C9</f>
        <v>-68530.600000000006</v>
      </c>
      <c r="F9" s="10">
        <f t="shared" ref="F9:F18" si="1">D9/C9*100-100</f>
        <v>-56.742606620250086</v>
      </c>
      <c r="G9" s="26"/>
    </row>
    <row r="10" spans="1:7" ht="31.5" x14ac:dyDescent="0.25">
      <c r="A10" s="19">
        <v>2</v>
      </c>
      <c r="B10" s="27" t="s">
        <v>155</v>
      </c>
      <c r="C10" s="58">
        <v>749.9</v>
      </c>
      <c r="D10" s="58">
        <v>196.66300000000001</v>
      </c>
      <c r="E10" s="6">
        <f t="shared" si="0"/>
        <v>-553.23699999999997</v>
      </c>
      <c r="F10" s="10">
        <f t="shared" si="1"/>
        <v>-73.774769969329242</v>
      </c>
      <c r="G10" s="26"/>
    </row>
    <row r="11" spans="1:7" ht="31.5" customHeight="1" x14ac:dyDescent="0.25">
      <c r="A11" s="19">
        <v>3</v>
      </c>
      <c r="B11" s="27" t="s">
        <v>156</v>
      </c>
      <c r="C11" s="58">
        <v>7120.4</v>
      </c>
      <c r="D11" s="58">
        <v>3137.1759999999999</v>
      </c>
      <c r="E11" s="6">
        <f t="shared" si="0"/>
        <v>-3983.2239999999997</v>
      </c>
      <c r="F11" s="10">
        <f t="shared" si="1"/>
        <v>-55.941014549744395</v>
      </c>
      <c r="G11" s="26"/>
    </row>
    <row r="12" spans="1:7" ht="24" customHeight="1" x14ac:dyDescent="0.25">
      <c r="A12" s="19">
        <v>4</v>
      </c>
      <c r="B12" s="27" t="s">
        <v>157</v>
      </c>
      <c r="C12" s="58">
        <v>45680.88</v>
      </c>
      <c r="D12" s="58">
        <v>7513.2129999999997</v>
      </c>
      <c r="E12" s="6">
        <f t="shared" si="0"/>
        <v>-38167.667000000001</v>
      </c>
      <c r="F12" s="10">
        <f t="shared" si="1"/>
        <v>-83.552827791408575</v>
      </c>
      <c r="G12" s="26"/>
    </row>
    <row r="13" spans="1:7" ht="24" customHeight="1" x14ac:dyDescent="0.25">
      <c r="A13" s="19">
        <v>5</v>
      </c>
      <c r="B13" s="27" t="s">
        <v>295</v>
      </c>
      <c r="C13" s="58">
        <v>15730.519</v>
      </c>
      <c r="D13" s="58">
        <v>12684.675999999999</v>
      </c>
      <c r="E13" s="6">
        <f t="shared" si="0"/>
        <v>-3045.8430000000008</v>
      </c>
      <c r="F13" s="10">
        <f t="shared" si="1"/>
        <v>-19.36263514255316</v>
      </c>
      <c r="G13" s="26"/>
    </row>
    <row r="14" spans="1:7" ht="21.75" customHeight="1" x14ac:dyDescent="0.25">
      <c r="A14" s="19">
        <v>6</v>
      </c>
      <c r="B14" s="27" t="s">
        <v>158</v>
      </c>
      <c r="C14" s="58">
        <v>3631</v>
      </c>
      <c r="D14" s="58">
        <v>784.57799999999997</v>
      </c>
      <c r="E14" s="6">
        <f t="shared" si="0"/>
        <v>-2846.422</v>
      </c>
      <c r="F14" s="10">
        <f t="shared" si="1"/>
        <v>-78.392233544478103</v>
      </c>
      <c r="G14" s="26"/>
    </row>
    <row r="15" spans="1:7" ht="24.75" customHeight="1" x14ac:dyDescent="0.25">
      <c r="A15" s="19">
        <v>7</v>
      </c>
      <c r="B15" s="27" t="s">
        <v>159</v>
      </c>
      <c r="C15" s="58">
        <v>7626.5959999999995</v>
      </c>
      <c r="D15" s="58">
        <v>5911.5950000000003</v>
      </c>
      <c r="E15" s="6">
        <f t="shared" si="0"/>
        <v>-1715.0009999999993</v>
      </c>
      <c r="F15" s="10">
        <f t="shared" si="1"/>
        <v>-22.48710958335802</v>
      </c>
      <c r="G15" s="26"/>
    </row>
    <row r="16" spans="1:7" ht="19.5" customHeight="1" x14ac:dyDescent="0.25">
      <c r="A16" s="19">
        <v>8</v>
      </c>
      <c r="B16" s="27" t="s">
        <v>160</v>
      </c>
      <c r="C16" s="58">
        <v>119804.61500000001</v>
      </c>
      <c r="D16" s="58">
        <v>62076.267999999996</v>
      </c>
      <c r="E16" s="6">
        <f t="shared" si="0"/>
        <v>-57728.347000000009</v>
      </c>
      <c r="F16" s="10">
        <f t="shared" si="1"/>
        <v>-48.185411722244595</v>
      </c>
      <c r="G16" s="26"/>
    </row>
    <row r="17" spans="1:7" ht="20.25" customHeight="1" x14ac:dyDescent="0.25">
      <c r="A17" s="19">
        <v>9</v>
      </c>
      <c r="B17" s="27" t="s">
        <v>161</v>
      </c>
      <c r="C17" s="58">
        <v>228799.87700000001</v>
      </c>
      <c r="D17" s="58">
        <v>12528.203</v>
      </c>
      <c r="E17" s="6">
        <f t="shared" si="0"/>
        <v>-216271.674</v>
      </c>
      <c r="F17" s="10">
        <f t="shared" si="1"/>
        <v>-94.524383857076984</v>
      </c>
      <c r="G17" s="26"/>
    </row>
    <row r="18" spans="1:7" ht="20.25" customHeight="1" x14ac:dyDescent="0.25">
      <c r="A18" s="19">
        <v>10</v>
      </c>
      <c r="B18" s="27" t="s">
        <v>162</v>
      </c>
      <c r="C18" s="58">
        <v>198197.88200000001</v>
      </c>
      <c r="D18" s="58">
        <v>99556.014999999999</v>
      </c>
      <c r="E18" s="6">
        <f t="shared" si="0"/>
        <v>-98641.867000000013</v>
      </c>
      <c r="F18" s="10">
        <f t="shared" si="1"/>
        <v>-49.769385022994349</v>
      </c>
      <c r="G18" s="26"/>
    </row>
    <row r="19" spans="1:7" ht="15.75" x14ac:dyDescent="0.25">
      <c r="A19" s="18"/>
      <c r="B19" s="33" t="s">
        <v>53</v>
      </c>
      <c r="C19" s="11">
        <f>SUM(C9:C18)</f>
        <v>748116.16999999993</v>
      </c>
      <c r="D19" s="11">
        <f>SUM(D9:D18)</f>
        <v>256632.288</v>
      </c>
      <c r="E19" s="11">
        <f t="shared" ref="E19" si="2">D19-C19</f>
        <v>-491483.88199999993</v>
      </c>
      <c r="F19" s="12">
        <f>D19/C19*100-100</f>
        <v>-65.696198225470781</v>
      </c>
    </row>
    <row r="20" spans="1:7" ht="22.5" customHeight="1" x14ac:dyDescent="0.25">
      <c r="A20" s="18">
        <v>2</v>
      </c>
      <c r="B20" s="109" t="s">
        <v>12</v>
      </c>
      <c r="C20" s="112"/>
      <c r="D20" s="112"/>
      <c r="E20" s="112"/>
      <c r="F20" s="113"/>
    </row>
    <row r="21" spans="1:7" ht="19.5" customHeight="1" x14ac:dyDescent="0.25">
      <c r="A21" s="19">
        <v>1</v>
      </c>
      <c r="B21" s="27" t="s">
        <v>163</v>
      </c>
      <c r="C21" s="58">
        <v>11834.227000000001</v>
      </c>
      <c r="D21" s="58">
        <v>1744.1579999999999</v>
      </c>
      <c r="E21" s="37">
        <f t="shared" ref="E21:E25" si="3">D21-C21</f>
        <v>-10090.069000000001</v>
      </c>
      <c r="F21" s="38">
        <f>D21/C21*100-100</f>
        <v>-85.261749668989793</v>
      </c>
      <c r="G21" s="26"/>
    </row>
    <row r="22" spans="1:7" ht="21" customHeight="1" x14ac:dyDescent="0.25">
      <c r="A22" s="19">
        <v>2</v>
      </c>
      <c r="B22" s="27" t="s">
        <v>162</v>
      </c>
      <c r="C22" s="58">
        <v>84547.737999999998</v>
      </c>
      <c r="D22" s="58">
        <v>40345.046000000002</v>
      </c>
      <c r="E22" s="37">
        <f t="shared" si="3"/>
        <v>-44202.691999999995</v>
      </c>
      <c r="F22" s="38">
        <f t="shared" ref="F22:F25" si="4">D22/C22*100-100</f>
        <v>-52.281341932530466</v>
      </c>
      <c r="G22" s="26"/>
    </row>
    <row r="23" spans="1:7" ht="49.5" customHeight="1" x14ac:dyDescent="0.25">
      <c r="A23" s="19">
        <v>3</v>
      </c>
      <c r="B23" s="27" t="s">
        <v>164</v>
      </c>
      <c r="C23" s="58">
        <v>141638.6</v>
      </c>
      <c r="D23" s="58">
        <v>32.28</v>
      </c>
      <c r="E23" s="37">
        <f t="shared" si="3"/>
        <v>-141606.32</v>
      </c>
      <c r="F23" s="38">
        <f t="shared" si="4"/>
        <v>-99.977209602467127</v>
      </c>
      <c r="G23" s="26"/>
    </row>
    <row r="24" spans="1:7" ht="21" customHeight="1" x14ac:dyDescent="0.25">
      <c r="A24" s="19">
        <v>4</v>
      </c>
      <c r="B24" s="27" t="s">
        <v>165</v>
      </c>
      <c r="C24" s="58">
        <v>306501.35600000003</v>
      </c>
      <c r="D24" s="58">
        <v>87328.229000000007</v>
      </c>
      <c r="E24" s="37">
        <f t="shared" si="3"/>
        <v>-219173.12700000004</v>
      </c>
      <c r="F24" s="38">
        <f t="shared" si="4"/>
        <v>-71.508044812695715</v>
      </c>
      <c r="G24" s="26"/>
    </row>
    <row r="25" spans="1:7" ht="22.5" customHeight="1" x14ac:dyDescent="0.25">
      <c r="A25" s="19">
        <v>5</v>
      </c>
      <c r="B25" s="27" t="s">
        <v>166</v>
      </c>
      <c r="C25" s="58">
        <f>23988.162-181.51</f>
        <v>23806.652000000002</v>
      </c>
      <c r="D25" s="58">
        <v>3038.6880000000001</v>
      </c>
      <c r="E25" s="37">
        <f t="shared" si="3"/>
        <v>-20767.964</v>
      </c>
      <c r="F25" s="38">
        <f t="shared" si="4"/>
        <v>-87.235970853860508</v>
      </c>
      <c r="G25" s="26"/>
    </row>
    <row r="26" spans="1:7" ht="15.75" x14ac:dyDescent="0.25">
      <c r="A26" s="18"/>
      <c r="B26" s="33" t="s">
        <v>53</v>
      </c>
      <c r="C26" s="39">
        <f>SUM(C21:C25)</f>
        <v>568328.57300000009</v>
      </c>
      <c r="D26" s="39">
        <f>SUM(D21:D25)</f>
        <v>132488.40100000001</v>
      </c>
      <c r="E26" s="39">
        <f t="shared" ref="E26" si="5">D26-C26</f>
        <v>-435840.17200000008</v>
      </c>
      <c r="F26" s="40">
        <f t="shared" ref="F26" si="6">D26/C26*100-100</f>
        <v>-76.688062628869446</v>
      </c>
    </row>
    <row r="27" spans="1:7" ht="36.75" customHeight="1" x14ac:dyDescent="0.25">
      <c r="A27" s="18">
        <v>3</v>
      </c>
      <c r="B27" s="109" t="s">
        <v>13</v>
      </c>
      <c r="C27" s="112"/>
      <c r="D27" s="112"/>
      <c r="E27" s="112"/>
      <c r="F27" s="113"/>
    </row>
    <row r="28" spans="1:7" ht="21.75" customHeight="1" x14ac:dyDescent="0.25">
      <c r="A28" s="19">
        <v>1</v>
      </c>
      <c r="B28" s="27" t="s">
        <v>167</v>
      </c>
      <c r="C28" s="58">
        <v>192.9</v>
      </c>
      <c r="D28" s="58">
        <v>95.29</v>
      </c>
      <c r="E28" s="6">
        <f t="shared" ref="E28:E32" si="7">D28-C28</f>
        <v>-97.61</v>
      </c>
      <c r="F28" s="10">
        <f t="shared" ref="F28:F32" si="8">D28/C28*100-100</f>
        <v>-50.601347848626226</v>
      </c>
      <c r="G28" s="26"/>
    </row>
    <row r="29" spans="1:7" ht="35.25" customHeight="1" x14ac:dyDescent="0.25">
      <c r="A29" s="19">
        <v>2</v>
      </c>
      <c r="B29" s="27" t="s">
        <v>168</v>
      </c>
      <c r="C29" s="58">
        <v>4368.7</v>
      </c>
      <c r="D29" s="58">
        <v>148.91499999999999</v>
      </c>
      <c r="E29" s="6">
        <f t="shared" si="7"/>
        <v>-4219.7849999999999</v>
      </c>
      <c r="F29" s="10">
        <f t="shared" si="8"/>
        <v>-96.591320072332735</v>
      </c>
      <c r="G29" s="26"/>
    </row>
    <row r="30" spans="1:7" ht="19.5" customHeight="1" x14ac:dyDescent="0.25">
      <c r="A30" s="19">
        <v>3</v>
      </c>
      <c r="B30" s="27" t="s">
        <v>169</v>
      </c>
      <c r="C30" s="58">
        <v>4069.8710000000001</v>
      </c>
      <c r="D30" s="58">
        <v>704.36599999999999</v>
      </c>
      <c r="E30" s="6">
        <f t="shared" si="7"/>
        <v>-3365.5050000000001</v>
      </c>
      <c r="F30" s="10">
        <f t="shared" si="8"/>
        <v>-82.693161527724101</v>
      </c>
      <c r="G30" s="26"/>
    </row>
    <row r="31" spans="1:7" ht="35.25" customHeight="1" x14ac:dyDescent="0.25">
      <c r="A31" s="19">
        <v>4</v>
      </c>
      <c r="B31" s="27" t="s">
        <v>170</v>
      </c>
      <c r="C31" s="58">
        <v>1000</v>
      </c>
      <c r="D31" s="58">
        <v>329.86</v>
      </c>
      <c r="E31" s="6">
        <f t="shared" si="7"/>
        <v>-670.14</v>
      </c>
      <c r="F31" s="10">
        <f t="shared" si="8"/>
        <v>-67.01400000000001</v>
      </c>
      <c r="G31" s="26"/>
    </row>
    <row r="32" spans="1:7" ht="15.75" x14ac:dyDescent="0.25">
      <c r="A32" s="18"/>
      <c r="B32" s="33" t="s">
        <v>53</v>
      </c>
      <c r="C32" s="11">
        <f>SUM(C28:C31)</f>
        <v>9631.4709999999995</v>
      </c>
      <c r="D32" s="11">
        <f>SUM(D28:D31)</f>
        <v>1278.431</v>
      </c>
      <c r="E32" s="11">
        <f t="shared" si="7"/>
        <v>-8353.0399999999991</v>
      </c>
      <c r="F32" s="12">
        <f t="shared" si="8"/>
        <v>-86.726523913117731</v>
      </c>
    </row>
    <row r="33" spans="1:6" ht="24" customHeight="1" x14ac:dyDescent="0.25">
      <c r="A33" s="18">
        <v>4</v>
      </c>
      <c r="B33" s="109" t="s">
        <v>14</v>
      </c>
      <c r="C33" s="112"/>
      <c r="D33" s="112"/>
      <c r="E33" s="112"/>
      <c r="F33" s="113"/>
    </row>
    <row r="34" spans="1:6" ht="78" customHeight="1" x14ac:dyDescent="0.25">
      <c r="A34" s="19" t="s">
        <v>26</v>
      </c>
      <c r="B34" s="27" t="s">
        <v>149</v>
      </c>
      <c r="C34" s="58">
        <v>1000</v>
      </c>
      <c r="D34" s="58">
        <v>669.649</v>
      </c>
      <c r="E34" s="6">
        <f>D34-C34</f>
        <v>-330.351</v>
      </c>
      <c r="F34" s="10">
        <f>D34/C34*100-100</f>
        <v>-33.0351</v>
      </c>
    </row>
    <row r="35" spans="1:6" ht="15.75" x14ac:dyDescent="0.25">
      <c r="A35" s="18"/>
      <c r="B35" s="33" t="s">
        <v>53</v>
      </c>
      <c r="C35" s="11">
        <f>SUM(C33:C34)</f>
        <v>1000</v>
      </c>
      <c r="D35" s="11">
        <f>SUM(D33:D34)</f>
        <v>669.649</v>
      </c>
      <c r="E35" s="11">
        <f t="shared" ref="E35:E37" si="9">D35-C35</f>
        <v>-330.351</v>
      </c>
      <c r="F35" s="12">
        <f t="shared" ref="F35" si="10">D35/C35*100-100</f>
        <v>-33.0351</v>
      </c>
    </row>
    <row r="36" spans="1:6" ht="36" customHeight="1" x14ac:dyDescent="0.25">
      <c r="A36" s="18">
        <v>5</v>
      </c>
      <c r="B36" s="109" t="s">
        <v>15</v>
      </c>
      <c r="C36" s="112"/>
      <c r="D36" s="112"/>
      <c r="E36" s="112"/>
      <c r="F36" s="113"/>
    </row>
    <row r="37" spans="1:6" ht="31.5" x14ac:dyDescent="0.25">
      <c r="A37" s="19">
        <v>1</v>
      </c>
      <c r="B37" s="27" t="s">
        <v>171</v>
      </c>
      <c r="C37" s="58">
        <v>1574.114</v>
      </c>
      <c r="D37" s="58">
        <v>226.45699999999999</v>
      </c>
      <c r="E37" s="6">
        <f t="shared" si="9"/>
        <v>-1347.6570000000002</v>
      </c>
      <c r="F37" s="10">
        <f t="shared" ref="F37:F38" si="11">D37/C37*100-100</f>
        <v>-85.613684904651123</v>
      </c>
    </row>
    <row r="38" spans="1:6" ht="31.5" x14ac:dyDescent="0.25">
      <c r="A38" s="19">
        <v>2</v>
      </c>
      <c r="B38" s="27" t="s">
        <v>172</v>
      </c>
      <c r="C38" s="58">
        <v>15930.709000000001</v>
      </c>
      <c r="D38" s="58">
        <v>9110.4670000000006</v>
      </c>
      <c r="E38" s="6">
        <f t="shared" ref="E38:E39" si="12">D38-C38</f>
        <v>-6820.2420000000002</v>
      </c>
      <c r="F38" s="10">
        <f t="shared" si="11"/>
        <v>-42.811917536124724</v>
      </c>
    </row>
    <row r="39" spans="1:6" ht="15.75" x14ac:dyDescent="0.25">
      <c r="A39" s="18"/>
      <c r="B39" s="33" t="s">
        <v>53</v>
      </c>
      <c r="C39" s="11">
        <f>SUM(C37:C38)</f>
        <v>17504.823</v>
      </c>
      <c r="D39" s="11">
        <f>SUM(D37:D38)</f>
        <v>9336.9240000000009</v>
      </c>
      <c r="E39" s="11">
        <f t="shared" si="12"/>
        <v>-8167.8989999999994</v>
      </c>
      <c r="F39" s="12">
        <f>D39/C39*100-100</f>
        <v>-46.660848841487855</v>
      </c>
    </row>
    <row r="40" spans="1:6" ht="21" customHeight="1" x14ac:dyDescent="0.25">
      <c r="A40" s="18">
        <v>6</v>
      </c>
      <c r="B40" s="109" t="s">
        <v>151</v>
      </c>
      <c r="C40" s="112"/>
      <c r="D40" s="112"/>
      <c r="E40" s="112"/>
      <c r="F40" s="113"/>
    </row>
    <row r="41" spans="1:6" ht="23.25" customHeight="1" x14ac:dyDescent="0.25">
      <c r="A41" s="19">
        <v>1</v>
      </c>
      <c r="B41" s="27" t="s">
        <v>173</v>
      </c>
      <c r="C41" s="58">
        <v>3074220.3840000001</v>
      </c>
      <c r="D41" s="58">
        <v>1492229.85</v>
      </c>
      <c r="E41" s="6">
        <f>D41-C41</f>
        <v>-1581990.534</v>
      </c>
      <c r="F41" s="10">
        <f>D41/C41*100-100</f>
        <v>-51.459893449200415</v>
      </c>
    </row>
    <row r="42" spans="1:6" ht="18.75" customHeight="1" x14ac:dyDescent="0.25">
      <c r="A42" s="19">
        <v>2</v>
      </c>
      <c r="B42" s="27" t="s">
        <v>174</v>
      </c>
      <c r="C42" s="58">
        <v>127744.056</v>
      </c>
      <c r="D42" s="58">
        <v>1019.907</v>
      </c>
      <c r="E42" s="6">
        <f t="shared" ref="E42:E48" si="13">D42-C42</f>
        <v>-126724.14899999999</v>
      </c>
      <c r="F42" s="10">
        <f t="shared" ref="F42:F48" si="14">D42/C42*100-100</f>
        <v>-99.201601207965396</v>
      </c>
    </row>
    <row r="43" spans="1:6" ht="34.5" customHeight="1" x14ac:dyDescent="0.25">
      <c r="A43" s="19">
        <v>3</v>
      </c>
      <c r="B43" s="27" t="s">
        <v>175</v>
      </c>
      <c r="C43" s="58">
        <v>1320</v>
      </c>
      <c r="D43" s="58">
        <v>400</v>
      </c>
      <c r="E43" s="6">
        <f t="shared" si="13"/>
        <v>-920</v>
      </c>
      <c r="F43" s="10">
        <f t="shared" si="14"/>
        <v>-69.696969696969688</v>
      </c>
    </row>
    <row r="44" spans="1:6" ht="21.75" customHeight="1" x14ac:dyDescent="0.25">
      <c r="A44" s="19">
        <v>4</v>
      </c>
      <c r="B44" s="27" t="s">
        <v>176</v>
      </c>
      <c r="C44" s="58">
        <v>39987.258000000002</v>
      </c>
      <c r="D44" s="58">
        <v>17145.901999999998</v>
      </c>
      <c r="E44" s="6">
        <f t="shared" si="13"/>
        <v>-22841.356000000003</v>
      </c>
      <c r="F44" s="10">
        <f t="shared" si="14"/>
        <v>-57.121586081246193</v>
      </c>
    </row>
    <row r="45" spans="1:6" ht="21" customHeight="1" x14ac:dyDescent="0.25">
      <c r="A45" s="19">
        <v>5</v>
      </c>
      <c r="B45" s="27" t="s">
        <v>177</v>
      </c>
      <c r="C45" s="58">
        <v>39943.383000000002</v>
      </c>
      <c r="D45" s="58">
        <v>18461.128000000001</v>
      </c>
      <c r="E45" s="6">
        <f t="shared" si="13"/>
        <v>-21482.255000000001</v>
      </c>
      <c r="F45" s="10">
        <f t="shared" si="14"/>
        <v>-53.781761549841683</v>
      </c>
    </row>
    <row r="46" spans="1:6" ht="33" customHeight="1" x14ac:dyDescent="0.25">
      <c r="A46" s="19">
        <v>6</v>
      </c>
      <c r="B46" s="27" t="s">
        <v>178</v>
      </c>
      <c r="C46" s="58">
        <v>50565.66</v>
      </c>
      <c r="D46" s="58">
        <v>28788.516</v>
      </c>
      <c r="E46" s="6">
        <f t="shared" si="13"/>
        <v>-21777.144000000004</v>
      </c>
      <c r="F46" s="10">
        <f t="shared" si="14"/>
        <v>-43.067061717378948</v>
      </c>
    </row>
    <row r="47" spans="1:6" ht="24.75" customHeight="1" x14ac:dyDescent="0.25">
      <c r="A47" s="19">
        <v>7</v>
      </c>
      <c r="B47" s="27" t="s">
        <v>179</v>
      </c>
      <c r="C47" s="58">
        <v>60902.802000000003</v>
      </c>
      <c r="D47" s="58">
        <v>33985.421000000002</v>
      </c>
      <c r="E47" s="6">
        <f t="shared" si="13"/>
        <v>-26917.381000000001</v>
      </c>
      <c r="F47" s="10">
        <f t="shared" si="14"/>
        <v>-44.197278476612624</v>
      </c>
    </row>
    <row r="48" spans="1:6" ht="18.75" customHeight="1" x14ac:dyDescent="0.25">
      <c r="A48" s="18"/>
      <c r="B48" s="33" t="s">
        <v>53</v>
      </c>
      <c r="C48" s="11">
        <f>SUM(C41:C47)</f>
        <v>3394683.5430000001</v>
      </c>
      <c r="D48" s="11">
        <f>SUM(D41:D47)</f>
        <v>1592030.7240000002</v>
      </c>
      <c r="E48" s="11">
        <f t="shared" si="13"/>
        <v>-1802652.8189999999</v>
      </c>
      <c r="F48" s="12">
        <f t="shared" si="14"/>
        <v>-53.10223460201928</v>
      </c>
    </row>
    <row r="49" spans="1:6" ht="24.75" customHeight="1" x14ac:dyDescent="0.25">
      <c r="A49" s="18">
        <v>7</v>
      </c>
      <c r="B49" s="109" t="s">
        <v>17</v>
      </c>
      <c r="C49" s="112"/>
      <c r="D49" s="112"/>
      <c r="E49" s="112"/>
      <c r="F49" s="113"/>
    </row>
    <row r="50" spans="1:6" ht="31.5" x14ac:dyDescent="0.25">
      <c r="A50" s="19">
        <v>1</v>
      </c>
      <c r="B50" s="27" t="s">
        <v>180</v>
      </c>
      <c r="C50" s="58">
        <v>299.17</v>
      </c>
      <c r="D50" s="58">
        <v>114.621</v>
      </c>
      <c r="E50" s="6">
        <f>D50-C50</f>
        <v>-184.54900000000004</v>
      </c>
      <c r="F50" s="10">
        <f>D50/C50*100-100</f>
        <v>-61.68700070194204</v>
      </c>
    </row>
    <row r="51" spans="1:6" ht="21" customHeight="1" x14ac:dyDescent="0.25">
      <c r="A51" s="19">
        <v>2</v>
      </c>
      <c r="B51" s="27" t="s">
        <v>181</v>
      </c>
      <c r="C51" s="58">
        <v>2064.4789999999998</v>
      </c>
      <c r="D51" s="58">
        <v>216.69499999999999</v>
      </c>
      <c r="E51" s="6">
        <f t="shared" ref="E51:E53" si="15">D51-C51</f>
        <v>-1847.7839999999999</v>
      </c>
      <c r="F51" s="10">
        <f>D51/C51*100-100</f>
        <v>-89.503647167154526</v>
      </c>
    </row>
    <row r="52" spans="1:6" ht="31.5" x14ac:dyDescent="0.25">
      <c r="A52" s="19">
        <v>3</v>
      </c>
      <c r="B52" s="27" t="s">
        <v>182</v>
      </c>
      <c r="C52" s="58">
        <v>452568.13500000001</v>
      </c>
      <c r="D52" s="58">
        <v>218948.29399999999</v>
      </c>
      <c r="E52" s="6">
        <f t="shared" si="15"/>
        <v>-233619.84100000001</v>
      </c>
      <c r="F52" s="10">
        <f>D52/C52*100-100</f>
        <v>-51.620921344804806</v>
      </c>
    </row>
    <row r="53" spans="1:6" ht="22.5" customHeight="1" x14ac:dyDescent="0.25">
      <c r="A53" s="19">
        <v>4</v>
      </c>
      <c r="B53" s="27" t="s">
        <v>162</v>
      </c>
      <c r="C53" s="58">
        <v>18122.099999999999</v>
      </c>
      <c r="D53" s="58">
        <v>9648.5810000000001</v>
      </c>
      <c r="E53" s="6">
        <f t="shared" si="15"/>
        <v>-8473.5189999999984</v>
      </c>
      <c r="F53" s="10">
        <f>D53/C53*100-100</f>
        <v>-46.757930924120274</v>
      </c>
    </row>
    <row r="54" spans="1:6" ht="31.5" x14ac:dyDescent="0.25">
      <c r="A54" s="19">
        <v>5</v>
      </c>
      <c r="B54" s="27" t="s">
        <v>183</v>
      </c>
      <c r="C54" s="58">
        <v>41176.529000000002</v>
      </c>
      <c r="D54" s="58">
        <v>1234.691</v>
      </c>
      <c r="E54" s="6">
        <f t="shared" ref="E54:E55" si="16">D54-C54</f>
        <v>-39941.838000000003</v>
      </c>
      <c r="F54" s="10">
        <f t="shared" ref="F54:F55" si="17">D54/C54*100-100</f>
        <v>-97.001468967916168</v>
      </c>
    </row>
    <row r="55" spans="1:6" ht="15.75" x14ac:dyDescent="0.25">
      <c r="A55" s="18"/>
      <c r="B55" s="33" t="s">
        <v>53</v>
      </c>
      <c r="C55" s="11">
        <f>SUM(C50:C54)</f>
        <v>514230.41299999994</v>
      </c>
      <c r="D55" s="11">
        <f>SUM(D50:D54)</f>
        <v>230162.88199999998</v>
      </c>
      <c r="E55" s="11">
        <f t="shared" si="16"/>
        <v>-284067.53099999996</v>
      </c>
      <c r="F55" s="12">
        <f t="shared" si="17"/>
        <v>-55.241293361619974</v>
      </c>
    </row>
    <row r="56" spans="1:6" ht="31.5" customHeight="1" x14ac:dyDescent="0.25">
      <c r="A56" s="18">
        <v>8</v>
      </c>
      <c r="B56" s="109" t="s">
        <v>18</v>
      </c>
      <c r="C56" s="112"/>
      <c r="D56" s="112"/>
      <c r="E56" s="112"/>
      <c r="F56" s="113"/>
    </row>
    <row r="57" spans="1:6" ht="24" customHeight="1" x14ac:dyDescent="0.25">
      <c r="A57" s="19">
        <v>1</v>
      </c>
      <c r="B57" s="27" t="s">
        <v>184</v>
      </c>
      <c r="C57" s="58">
        <v>72982.103000000003</v>
      </c>
      <c r="D57" s="58">
        <v>33229.461000000003</v>
      </c>
      <c r="E57" s="6">
        <f>D57-C57</f>
        <v>-39752.642</v>
      </c>
      <c r="F57" s="10">
        <f t="shared" ref="F57:F79" si="18">D57/C57*100-100</f>
        <v>-54.469027838235903</v>
      </c>
    </row>
    <row r="58" spans="1:6" ht="24.75" customHeight="1" x14ac:dyDescent="0.25">
      <c r="A58" s="19">
        <v>2</v>
      </c>
      <c r="B58" s="27" t="s">
        <v>185</v>
      </c>
      <c r="C58" s="58">
        <v>28506.206999999999</v>
      </c>
      <c r="D58" s="58">
        <v>14164.574000000001</v>
      </c>
      <c r="E58" s="6">
        <f t="shared" ref="E58:E77" si="19">D58-C58</f>
        <v>-14341.632999999998</v>
      </c>
      <c r="F58" s="10">
        <f t="shared" si="18"/>
        <v>-50.310562187386061</v>
      </c>
    </row>
    <row r="59" spans="1:6" ht="22.5" customHeight="1" x14ac:dyDescent="0.25">
      <c r="A59" s="19">
        <v>3</v>
      </c>
      <c r="B59" s="27" t="s">
        <v>186</v>
      </c>
      <c r="C59" s="58">
        <v>29440.484</v>
      </c>
      <c r="D59" s="58">
        <v>14912.694</v>
      </c>
      <c r="E59" s="6">
        <f t="shared" si="19"/>
        <v>-14527.79</v>
      </c>
      <c r="F59" s="10">
        <f t="shared" si="18"/>
        <v>-49.346301507814886</v>
      </c>
    </row>
    <row r="60" spans="1:6" ht="33.75" customHeight="1" x14ac:dyDescent="0.25">
      <c r="A60" s="19">
        <v>4</v>
      </c>
      <c r="B60" s="27" t="s">
        <v>187</v>
      </c>
      <c r="C60" s="58">
        <v>116441.121</v>
      </c>
      <c r="D60" s="58">
        <v>60227.423999999999</v>
      </c>
      <c r="E60" s="6">
        <f t="shared" si="19"/>
        <v>-56213.697</v>
      </c>
      <c r="F60" s="10">
        <f t="shared" si="18"/>
        <v>-48.276499330507129</v>
      </c>
    </row>
    <row r="61" spans="1:6" ht="21.75" customHeight="1" x14ac:dyDescent="0.25">
      <c r="A61" s="19">
        <v>5</v>
      </c>
      <c r="B61" s="27" t="s">
        <v>188</v>
      </c>
      <c r="C61" s="58">
        <v>173434.83300000001</v>
      </c>
      <c r="D61" s="58">
        <v>95417.653999999995</v>
      </c>
      <c r="E61" s="6">
        <f t="shared" si="19"/>
        <v>-78017.179000000018</v>
      </c>
      <c r="F61" s="10">
        <f t="shared" si="18"/>
        <v>-44.983569707706884</v>
      </c>
    </row>
    <row r="62" spans="1:6" ht="36" customHeight="1" x14ac:dyDescent="0.25">
      <c r="A62" s="19">
        <v>6</v>
      </c>
      <c r="B62" s="27" t="s">
        <v>189</v>
      </c>
      <c r="C62" s="58">
        <v>4141.3580000000002</v>
      </c>
      <c r="D62" s="58">
        <v>3318.3029999999999</v>
      </c>
      <c r="E62" s="6">
        <f t="shared" si="19"/>
        <v>-823.05500000000029</v>
      </c>
      <c r="F62" s="10">
        <f t="shared" si="18"/>
        <v>-19.874036487548295</v>
      </c>
    </row>
    <row r="63" spans="1:6" ht="18.75" customHeight="1" x14ac:dyDescent="0.25">
      <c r="A63" s="19">
        <v>7</v>
      </c>
      <c r="B63" s="27" t="s">
        <v>190</v>
      </c>
      <c r="C63" s="58">
        <v>1278.1179999999999</v>
      </c>
      <c r="D63" s="58">
        <v>310</v>
      </c>
      <c r="E63" s="6">
        <f t="shared" si="19"/>
        <v>-968.11799999999994</v>
      </c>
      <c r="F63" s="10">
        <f t="shared" si="18"/>
        <v>-75.745588435496558</v>
      </c>
    </row>
    <row r="64" spans="1:6" ht="31.5" customHeight="1" x14ac:dyDescent="0.25">
      <c r="A64" s="19">
        <v>8</v>
      </c>
      <c r="B64" s="27" t="s">
        <v>296</v>
      </c>
      <c r="C64" s="58">
        <v>3551.6660000000002</v>
      </c>
      <c r="D64" s="58">
        <v>0</v>
      </c>
      <c r="E64" s="6">
        <f t="shared" si="19"/>
        <v>-3551.6660000000002</v>
      </c>
      <c r="F64" s="10">
        <f t="shared" si="18"/>
        <v>-100</v>
      </c>
    </row>
    <row r="65" spans="1:7" ht="38.25" customHeight="1" x14ac:dyDescent="0.25">
      <c r="A65" s="19">
        <v>9</v>
      </c>
      <c r="B65" s="27" t="s">
        <v>191</v>
      </c>
      <c r="C65" s="58">
        <v>413.04</v>
      </c>
      <c r="D65" s="58">
        <v>0</v>
      </c>
      <c r="E65" s="6">
        <f t="shared" si="19"/>
        <v>-413.04</v>
      </c>
      <c r="F65" s="10">
        <f t="shared" si="18"/>
        <v>-100</v>
      </c>
    </row>
    <row r="66" spans="1:7" ht="26.25" customHeight="1" x14ac:dyDescent="0.25">
      <c r="A66" s="19">
        <v>10</v>
      </c>
      <c r="B66" s="27" t="s">
        <v>192</v>
      </c>
      <c r="C66" s="58">
        <v>22639.7</v>
      </c>
      <c r="D66" s="58">
        <v>12448.039000000001</v>
      </c>
      <c r="E66" s="6">
        <f t="shared" si="19"/>
        <v>-10191.661</v>
      </c>
      <c r="F66" s="10">
        <f t="shared" si="18"/>
        <v>-45.016767006629941</v>
      </c>
    </row>
    <row r="67" spans="1:7" ht="15.75" x14ac:dyDescent="0.25">
      <c r="A67" s="18"/>
      <c r="B67" s="33" t="s">
        <v>53</v>
      </c>
      <c r="C67" s="11">
        <f>SUM(C57:C66)</f>
        <v>452828.63000000006</v>
      </c>
      <c r="D67" s="11">
        <f>SUM(D57:D66)</f>
        <v>234028.14899999998</v>
      </c>
      <c r="E67" s="11">
        <f t="shared" si="19"/>
        <v>-218800.48100000009</v>
      </c>
      <c r="F67" s="12">
        <f t="shared" si="18"/>
        <v>-48.318605870834638</v>
      </c>
    </row>
    <row r="68" spans="1:7" ht="27" customHeight="1" x14ac:dyDescent="0.25">
      <c r="A68" s="18">
        <v>9</v>
      </c>
      <c r="B68" s="109" t="s">
        <v>24</v>
      </c>
      <c r="C68" s="112"/>
      <c r="D68" s="112"/>
      <c r="E68" s="112"/>
      <c r="F68" s="113"/>
    </row>
    <row r="69" spans="1:7" ht="19.5" customHeight="1" x14ac:dyDescent="0.25">
      <c r="A69" s="19">
        <v>1</v>
      </c>
      <c r="B69" s="27" t="s">
        <v>193</v>
      </c>
      <c r="C69" s="58">
        <v>240060.791</v>
      </c>
      <c r="D69" s="58">
        <v>129482.592</v>
      </c>
      <c r="E69" s="6">
        <f t="shared" si="19"/>
        <v>-110578.19899999999</v>
      </c>
      <c r="F69" s="10">
        <f t="shared" si="18"/>
        <v>-46.062582123208948</v>
      </c>
      <c r="G69" s="26"/>
    </row>
    <row r="70" spans="1:7" ht="31.5" x14ac:dyDescent="0.25">
      <c r="A70" s="19">
        <v>2</v>
      </c>
      <c r="B70" s="27" t="s">
        <v>194</v>
      </c>
      <c r="C70" s="58">
        <v>39746.307999999997</v>
      </c>
      <c r="D70" s="58">
        <v>30452.751</v>
      </c>
      <c r="E70" s="6">
        <f t="shared" si="19"/>
        <v>-9293.5569999999971</v>
      </c>
      <c r="F70" s="10">
        <f t="shared" si="18"/>
        <v>-23.382189359575221</v>
      </c>
      <c r="G70" s="26"/>
    </row>
    <row r="71" spans="1:7" ht="31.5" x14ac:dyDescent="0.25">
      <c r="A71" s="19">
        <v>3</v>
      </c>
      <c r="B71" s="27" t="s">
        <v>195</v>
      </c>
      <c r="C71" s="58">
        <v>31577.9</v>
      </c>
      <c r="D71" s="58">
        <v>16444.723000000002</v>
      </c>
      <c r="E71" s="6">
        <f t="shared" si="19"/>
        <v>-15133.177</v>
      </c>
      <c r="F71" s="10">
        <f t="shared" si="18"/>
        <v>-47.923316623334664</v>
      </c>
      <c r="G71" s="26"/>
    </row>
    <row r="72" spans="1:7" ht="47.25" x14ac:dyDescent="0.25">
      <c r="A72" s="19">
        <v>4</v>
      </c>
      <c r="B72" s="27" t="s">
        <v>196</v>
      </c>
      <c r="C72" s="58">
        <v>38.5</v>
      </c>
      <c r="D72" s="58">
        <v>0</v>
      </c>
      <c r="E72" s="6">
        <f t="shared" si="19"/>
        <v>-38.5</v>
      </c>
      <c r="F72" s="10">
        <f t="shared" si="18"/>
        <v>-100</v>
      </c>
      <c r="G72" s="26"/>
    </row>
    <row r="73" spans="1:7" ht="31.5" x14ac:dyDescent="0.25">
      <c r="A73" s="19">
        <v>5</v>
      </c>
      <c r="B73" s="27" t="s">
        <v>197</v>
      </c>
      <c r="C73" s="58">
        <v>32264.400000000001</v>
      </c>
      <c r="D73" s="58">
        <v>16235.857</v>
      </c>
      <c r="E73" s="6">
        <f t="shared" si="19"/>
        <v>-16028.543000000001</v>
      </c>
      <c r="F73" s="10">
        <f>D73/C73*100-100</f>
        <v>-49.67872639813541</v>
      </c>
      <c r="G73" s="26"/>
    </row>
    <row r="74" spans="1:7" ht="47.25" x14ac:dyDescent="0.25">
      <c r="A74" s="19"/>
      <c r="B74" s="27" t="s">
        <v>198</v>
      </c>
      <c r="C74" s="58">
        <v>1316</v>
      </c>
      <c r="D74" s="58">
        <v>394.911</v>
      </c>
      <c r="E74" s="6">
        <f t="shared" si="19"/>
        <v>-921.08899999999994</v>
      </c>
      <c r="F74" s="10">
        <f t="shared" ref="F74:F75" si="20">D74/C74*100-100</f>
        <v>-69.991565349544075</v>
      </c>
      <c r="G74" s="26"/>
    </row>
    <row r="75" spans="1:7" ht="31.5" x14ac:dyDescent="0.25">
      <c r="A75" s="19"/>
      <c r="B75" s="27" t="s">
        <v>199</v>
      </c>
      <c r="C75" s="58">
        <v>6716.2</v>
      </c>
      <c r="D75" s="58">
        <v>0</v>
      </c>
      <c r="E75" s="6">
        <f t="shared" si="19"/>
        <v>-6716.2</v>
      </c>
      <c r="F75" s="10">
        <f t="shared" si="20"/>
        <v>-100</v>
      </c>
      <c r="G75" s="26"/>
    </row>
    <row r="76" spans="1:7" ht="47.25" x14ac:dyDescent="0.25">
      <c r="A76" s="19">
        <v>6</v>
      </c>
      <c r="B76" s="27" t="s">
        <v>200</v>
      </c>
      <c r="C76" s="58">
        <v>35290.1</v>
      </c>
      <c r="D76" s="58">
        <v>16384.106</v>
      </c>
      <c r="E76" s="6">
        <f t="shared" si="19"/>
        <v>-18905.993999999999</v>
      </c>
      <c r="F76" s="10">
        <f t="shared" si="18"/>
        <v>-53.573081402432976</v>
      </c>
      <c r="G76" s="26"/>
    </row>
    <row r="77" spans="1:7" ht="17.25" customHeight="1" x14ac:dyDescent="0.25">
      <c r="A77" s="18"/>
      <c r="B77" s="33" t="s">
        <v>53</v>
      </c>
      <c r="C77" s="11">
        <f>SUM(C69:C76)</f>
        <v>387010.19900000002</v>
      </c>
      <c r="D77" s="11">
        <f>SUM(D69:D76)</f>
        <v>209394.93999999997</v>
      </c>
      <c r="E77" s="11">
        <f t="shared" si="19"/>
        <v>-177615.25900000005</v>
      </c>
      <c r="F77" s="12">
        <f t="shared" si="18"/>
        <v>-45.89420626612479</v>
      </c>
      <c r="G77" s="26"/>
    </row>
    <row r="78" spans="1:7" ht="23.25" customHeight="1" x14ac:dyDescent="0.25">
      <c r="A78" s="18">
        <v>10</v>
      </c>
      <c r="B78" s="109" t="s">
        <v>19</v>
      </c>
      <c r="C78" s="109"/>
      <c r="D78" s="109"/>
      <c r="E78" s="109"/>
      <c r="F78" s="114"/>
    </row>
    <row r="79" spans="1:7" ht="54.75" customHeight="1" x14ac:dyDescent="0.25">
      <c r="A79" s="19">
        <v>1</v>
      </c>
      <c r="B79" s="27" t="s">
        <v>201</v>
      </c>
      <c r="C79" s="58">
        <v>696.18100000000004</v>
      </c>
      <c r="D79" s="58">
        <v>0</v>
      </c>
      <c r="E79" s="6">
        <f>D79-C79</f>
        <v>-696.18100000000004</v>
      </c>
      <c r="F79" s="10">
        <f t="shared" si="18"/>
        <v>-100</v>
      </c>
    </row>
    <row r="80" spans="1:7" ht="15.75" x14ac:dyDescent="0.25">
      <c r="A80" s="18"/>
      <c r="B80" s="33" t="s">
        <v>53</v>
      </c>
      <c r="C80" s="11">
        <f>SUM(C79:C79)</f>
        <v>696.18100000000004</v>
      </c>
      <c r="D80" s="11">
        <f>SUM(D79:D79)</f>
        <v>0</v>
      </c>
      <c r="E80" s="11">
        <f t="shared" ref="E80" si="21">D80-C80</f>
        <v>-696.18100000000004</v>
      </c>
      <c r="F80" s="12">
        <f t="shared" ref="F80" si="22">D80/C80*100-100</f>
        <v>-100</v>
      </c>
    </row>
    <row r="81" spans="1:7" ht="33.75" customHeight="1" x14ac:dyDescent="0.25">
      <c r="A81" s="18">
        <v>11</v>
      </c>
      <c r="B81" s="109" t="s">
        <v>20</v>
      </c>
      <c r="C81" s="109"/>
      <c r="D81" s="109"/>
      <c r="E81" s="109"/>
      <c r="F81" s="114"/>
    </row>
    <row r="82" spans="1:7" ht="39" customHeight="1" x14ac:dyDescent="0.25">
      <c r="A82" s="19">
        <v>1</v>
      </c>
      <c r="B82" s="27" t="s">
        <v>202</v>
      </c>
      <c r="C82" s="58">
        <v>2341.59</v>
      </c>
      <c r="D82" s="58">
        <v>518.75</v>
      </c>
      <c r="E82" s="6">
        <f>D82-C82</f>
        <v>-1822.8400000000001</v>
      </c>
      <c r="F82" s="10">
        <f t="shared" ref="F82:F83" si="23">D82/C82*100-100</f>
        <v>-77.846249770455117</v>
      </c>
    </row>
    <row r="83" spans="1:7" ht="15.75" x14ac:dyDescent="0.25">
      <c r="A83" s="18"/>
      <c r="B83" s="33" t="s">
        <v>53</v>
      </c>
      <c r="C83" s="11">
        <f>SUM(C82:C82)</f>
        <v>2341.59</v>
      </c>
      <c r="D83" s="11">
        <f>SUM(D82:D82)</f>
        <v>518.75</v>
      </c>
      <c r="E83" s="11">
        <f t="shared" ref="E83" si="24">D83-C83</f>
        <v>-1822.8400000000001</v>
      </c>
      <c r="F83" s="12">
        <f t="shared" si="23"/>
        <v>-77.846249770455117</v>
      </c>
    </row>
    <row r="84" spans="1:7" ht="26.25" customHeight="1" x14ac:dyDescent="0.25">
      <c r="A84" s="18">
        <v>12</v>
      </c>
      <c r="B84" s="109" t="s">
        <v>21</v>
      </c>
      <c r="C84" s="112"/>
      <c r="D84" s="112"/>
      <c r="E84" s="112"/>
      <c r="F84" s="113"/>
    </row>
    <row r="85" spans="1:7" ht="32.25" customHeight="1" x14ac:dyDescent="0.25">
      <c r="A85" s="19">
        <v>1</v>
      </c>
      <c r="B85" s="27" t="s">
        <v>203</v>
      </c>
      <c r="C85" s="58">
        <v>160280.81</v>
      </c>
      <c r="D85" s="58">
        <v>77011.645999999993</v>
      </c>
      <c r="E85" s="6">
        <f>D85-C85</f>
        <v>-83269.164000000004</v>
      </c>
      <c r="F85" s="10">
        <f>D85/C85*100-100</f>
        <v>-51.952048408040866</v>
      </c>
      <c r="G85" s="26"/>
    </row>
    <row r="86" spans="1:7" ht="33.75" customHeight="1" x14ac:dyDescent="0.25">
      <c r="A86" s="19">
        <v>2</v>
      </c>
      <c r="B86" s="27" t="s">
        <v>204</v>
      </c>
      <c r="C86" s="58">
        <v>161813.408</v>
      </c>
      <c r="D86" s="58">
        <v>0</v>
      </c>
      <c r="E86" s="6">
        <f t="shared" ref="E86:E88" si="25">D86-C86</f>
        <v>-161813.408</v>
      </c>
      <c r="F86" s="10">
        <f>D86/C86*100-100</f>
        <v>-100</v>
      </c>
      <c r="G86" s="26"/>
    </row>
    <row r="87" spans="1:7" ht="31.5" x14ac:dyDescent="0.25">
      <c r="A87" s="19">
        <v>3</v>
      </c>
      <c r="B87" s="27" t="s">
        <v>205</v>
      </c>
      <c r="C87" s="58">
        <v>152969.29500000001</v>
      </c>
      <c r="D87" s="58">
        <v>69092.615999999995</v>
      </c>
      <c r="E87" s="6">
        <f t="shared" si="25"/>
        <v>-83876.679000000018</v>
      </c>
      <c r="F87" s="10">
        <v>0</v>
      </c>
      <c r="G87" s="26"/>
    </row>
    <row r="88" spans="1:7" ht="15.75" x14ac:dyDescent="0.25">
      <c r="A88" s="18"/>
      <c r="B88" s="33" t="s">
        <v>53</v>
      </c>
      <c r="C88" s="11">
        <f>SUM(C85:C87)</f>
        <v>475063.51300000004</v>
      </c>
      <c r="D88" s="11">
        <f>SUM(D85:D87)</f>
        <v>146104.26199999999</v>
      </c>
      <c r="E88" s="11">
        <f t="shared" si="25"/>
        <v>-328959.25100000005</v>
      </c>
      <c r="F88" s="12">
        <f t="shared" ref="F88" si="26">D88/C88*100-100</f>
        <v>-69.245320256788489</v>
      </c>
    </row>
    <row r="89" spans="1:7" ht="27" customHeight="1" x14ac:dyDescent="0.25">
      <c r="A89" s="18">
        <v>13</v>
      </c>
      <c r="B89" s="109" t="s">
        <v>22</v>
      </c>
      <c r="C89" s="110"/>
      <c r="D89" s="110"/>
      <c r="E89" s="110"/>
      <c r="F89" s="111"/>
    </row>
    <row r="90" spans="1:7" ht="23.25" customHeight="1" x14ac:dyDescent="0.25">
      <c r="A90" s="19">
        <v>1</v>
      </c>
      <c r="B90" s="27" t="s">
        <v>206</v>
      </c>
      <c r="C90" s="58">
        <v>57660.629000000001</v>
      </c>
      <c r="D90" s="58">
        <v>31518.617999999999</v>
      </c>
      <c r="E90" s="6">
        <f>D90-C90</f>
        <v>-26142.011000000002</v>
      </c>
      <c r="F90" s="10">
        <f>D90/C90*100-100</f>
        <v>-45.337713884460051</v>
      </c>
    </row>
    <row r="91" spans="1:7" ht="21.75" customHeight="1" x14ac:dyDescent="0.25">
      <c r="A91" s="19">
        <v>2</v>
      </c>
      <c r="B91" s="27" t="s">
        <v>207</v>
      </c>
      <c r="C91" s="58">
        <v>1500</v>
      </c>
      <c r="D91" s="58">
        <v>0</v>
      </c>
      <c r="E91" s="6">
        <f>D91-C91</f>
        <v>-1500</v>
      </c>
      <c r="F91" s="10">
        <v>0</v>
      </c>
    </row>
    <row r="92" spans="1:7" ht="15.75" x14ac:dyDescent="0.25">
      <c r="A92" s="18"/>
      <c r="B92" s="33" t="s">
        <v>53</v>
      </c>
      <c r="C92" s="11">
        <f>SUM(C90:C91)</f>
        <v>59160.629000000001</v>
      </c>
      <c r="D92" s="11">
        <f>SUM(D90:D91)</f>
        <v>31518.617999999999</v>
      </c>
      <c r="E92" s="11">
        <f t="shared" ref="E92" si="27">D92-C92</f>
        <v>-27642.011000000002</v>
      </c>
      <c r="F92" s="12">
        <f>D92/C92*100-100</f>
        <v>-46.723659750135518</v>
      </c>
    </row>
    <row r="93" spans="1:7" ht="21.75" customHeight="1" x14ac:dyDescent="0.25">
      <c r="A93" s="18">
        <v>14</v>
      </c>
      <c r="B93" s="109" t="s">
        <v>23</v>
      </c>
      <c r="C93" s="110"/>
      <c r="D93" s="110"/>
      <c r="E93" s="110"/>
      <c r="F93" s="111"/>
    </row>
    <row r="94" spans="1:7" ht="22.5" customHeight="1" x14ac:dyDescent="0.25">
      <c r="A94" s="19">
        <v>1</v>
      </c>
      <c r="B94" s="27" t="s">
        <v>208</v>
      </c>
      <c r="C94" s="58">
        <v>35623.550999999999</v>
      </c>
      <c r="D94" s="58">
        <v>14690.572</v>
      </c>
      <c r="E94" s="6">
        <f t="shared" ref="E94:E95" si="28">D94-C94</f>
        <v>-20932.978999999999</v>
      </c>
      <c r="F94" s="10">
        <f t="shared" ref="F94:F95" si="29">D94/C94*100-100</f>
        <v>-58.761629350201503</v>
      </c>
      <c r="G94" s="26"/>
    </row>
    <row r="95" spans="1:7" ht="21.75" customHeight="1" x14ac:dyDescent="0.25">
      <c r="A95" s="19">
        <v>2</v>
      </c>
      <c r="B95" s="27" t="s">
        <v>209</v>
      </c>
      <c r="C95" s="58">
        <v>67903.751999999993</v>
      </c>
      <c r="D95" s="58">
        <v>35446.222000000002</v>
      </c>
      <c r="E95" s="6">
        <f t="shared" si="28"/>
        <v>-32457.529999999992</v>
      </c>
      <c r="F95" s="10">
        <f t="shared" si="29"/>
        <v>-47.799317481013418</v>
      </c>
      <c r="G95" s="26"/>
    </row>
    <row r="96" spans="1:7" ht="35.25" customHeight="1" x14ac:dyDescent="0.25">
      <c r="A96" s="19">
        <v>3</v>
      </c>
      <c r="B96" s="27" t="s">
        <v>210</v>
      </c>
      <c r="C96" s="58">
        <v>13975.177</v>
      </c>
      <c r="D96" s="58">
        <v>2689.0630000000001</v>
      </c>
      <c r="E96" s="6">
        <f>D96-C96</f>
        <v>-11286.114</v>
      </c>
      <c r="F96" s="10">
        <f>D96/C96*100-100</f>
        <v>-80.758290217004046</v>
      </c>
      <c r="G96" s="26"/>
    </row>
    <row r="97" spans="1:7" s="17" customFormat="1" ht="22.5" customHeight="1" x14ac:dyDescent="0.25">
      <c r="A97" s="41"/>
      <c r="B97" s="33" t="s">
        <v>53</v>
      </c>
      <c r="C97" s="11">
        <f>SUM(C94:C96)</f>
        <v>117502.47999999998</v>
      </c>
      <c r="D97" s="11">
        <f>SUM(D94:D96)</f>
        <v>52825.857000000004</v>
      </c>
      <c r="E97" s="11">
        <f>D97-C97</f>
        <v>-64676.622999999978</v>
      </c>
      <c r="F97" s="12">
        <f>D97/C97*100-100</f>
        <v>-55.042772714243974</v>
      </c>
      <c r="G97" s="42"/>
    </row>
    <row r="98" spans="1:7" s="17" customFormat="1" ht="29.25" customHeight="1" x14ac:dyDescent="0.25">
      <c r="A98" s="41">
        <v>15</v>
      </c>
      <c r="B98" s="106" t="s">
        <v>211</v>
      </c>
      <c r="C98" s="107"/>
      <c r="D98" s="107"/>
      <c r="E98" s="107"/>
      <c r="F98" s="108"/>
      <c r="G98" s="42"/>
    </row>
    <row r="99" spans="1:7" ht="48.75" customHeight="1" x14ac:dyDescent="0.25">
      <c r="A99" s="43">
        <v>1</v>
      </c>
      <c r="B99" s="44" t="s">
        <v>213</v>
      </c>
      <c r="C99" s="59">
        <v>32120.959999999999</v>
      </c>
      <c r="D99" s="59">
        <v>16390.794999999998</v>
      </c>
      <c r="E99" s="6">
        <f>D99-C99</f>
        <v>-15730.165000000001</v>
      </c>
      <c r="F99" s="10">
        <f t="shared" ref="F99:F101" si="30">D99/C99*100-100</f>
        <v>-48.971652777501049</v>
      </c>
      <c r="G99" s="26"/>
    </row>
    <row r="100" spans="1:7" ht="66" customHeight="1" x14ac:dyDescent="0.25">
      <c r="A100" s="43">
        <v>2</v>
      </c>
      <c r="B100" s="44" t="s">
        <v>214</v>
      </c>
      <c r="C100" s="59">
        <v>63837.5</v>
      </c>
      <c r="D100" s="59">
        <v>41175.277000000002</v>
      </c>
      <c r="E100" s="6">
        <f t="shared" ref="E100:E101" si="31">D100-C100</f>
        <v>-22662.222999999998</v>
      </c>
      <c r="F100" s="10">
        <f t="shared" si="30"/>
        <v>-35.499859800274137</v>
      </c>
      <c r="G100" s="26"/>
    </row>
    <row r="101" spans="1:7" s="17" customFormat="1" ht="21" customHeight="1" x14ac:dyDescent="0.25">
      <c r="A101" s="41"/>
      <c r="B101" s="45" t="s">
        <v>53</v>
      </c>
      <c r="C101" s="46">
        <f>SUM(C99:C100)</f>
        <v>95958.459999999992</v>
      </c>
      <c r="D101" s="46">
        <f>SUM(D99:D100)</f>
        <v>57566.072</v>
      </c>
      <c r="E101" s="11">
        <f t="shared" si="31"/>
        <v>-38392.387999999992</v>
      </c>
      <c r="F101" s="12">
        <f t="shared" si="30"/>
        <v>-40.009383226867122</v>
      </c>
      <c r="G101" s="42"/>
    </row>
    <row r="102" spans="1:7" ht="24" customHeight="1" thickBot="1" x14ac:dyDescent="0.3">
      <c r="A102" s="20"/>
      <c r="B102" s="21" t="s">
        <v>212</v>
      </c>
      <c r="C102" s="22">
        <f>C19+C26+C32+C35+C39+C48+C55+C67+C77+C80+C83+C88+C92+C97+C101</f>
        <v>6844056.6749999998</v>
      </c>
      <c r="D102" s="22">
        <f>D19+D26+D32+D35+D39+D48+D55+D67+D77+D80+D83+D88+D92+D97+D101</f>
        <v>2954555.9469999997</v>
      </c>
      <c r="E102" s="22">
        <f>D102-C102</f>
        <v>-3889500.7280000001</v>
      </c>
      <c r="F102" s="23">
        <f>D102/C102*100-100</f>
        <v>-56.830340727708837</v>
      </c>
    </row>
    <row r="103" spans="1:7" ht="15.75" x14ac:dyDescent="0.25">
      <c r="A103" s="13"/>
      <c r="B103" s="14"/>
      <c r="C103" s="15"/>
      <c r="D103" s="15"/>
      <c r="E103" s="15"/>
      <c r="F103" s="16"/>
    </row>
  </sheetData>
  <mergeCells count="23">
    <mergeCell ref="B98:F98"/>
    <mergeCell ref="B93:F93"/>
    <mergeCell ref="B89:F89"/>
    <mergeCell ref="B8:F8"/>
    <mergeCell ref="B20:F20"/>
    <mergeCell ref="B27:F27"/>
    <mergeCell ref="B33:F33"/>
    <mergeCell ref="B36:F36"/>
    <mergeCell ref="B40:F40"/>
    <mergeCell ref="B49:F49"/>
    <mergeCell ref="B56:F56"/>
    <mergeCell ref="B68:F68"/>
    <mergeCell ref="B78:F78"/>
    <mergeCell ref="B81:F81"/>
    <mergeCell ref="B84:F84"/>
    <mergeCell ref="E5:F5"/>
    <mergeCell ref="E3:F3"/>
    <mergeCell ref="A1:F2"/>
    <mergeCell ref="A4:A6"/>
    <mergeCell ref="B4:B6"/>
    <mergeCell ref="C5:C6"/>
    <mergeCell ref="D5:D6"/>
    <mergeCell ref="C4:F4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2016-02-24T04:54:09Z</cp:lastPrinted>
  <dcterms:created xsi:type="dcterms:W3CDTF">2014-03-06T06:15:16Z</dcterms:created>
  <dcterms:modified xsi:type="dcterms:W3CDTF">2016-07-27T05:33:28Z</dcterms:modified>
</cp:coreProperties>
</file>