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1820"/>
  </bookViews>
  <sheets>
    <sheet name="сентябрь 2016" sheetId="6" r:id="rId1"/>
    <sheet name="Лист2" sheetId="5" r:id="rId2"/>
  </sheets>
  <definedNames>
    <definedName name="_xlnm._FilterDatabase" localSheetId="0" hidden="1">'сентябрь 2016'!$A$2:$P$12</definedName>
    <definedName name="_xlnm.Print_Titles" localSheetId="0">'сентябрь 2016'!$2:$3</definedName>
    <definedName name="_xlnm.Print_Area" localSheetId="0">'сентябрь 2016'!$A$1:$P$12</definedName>
  </definedNames>
  <calcPr calcId="124519" refMode="R1C1"/>
</workbook>
</file>

<file path=xl/calcChain.xml><?xml version="1.0" encoding="utf-8"?>
<calcChain xmlns="http://schemas.openxmlformats.org/spreadsheetml/2006/main">
  <c r="P6" i="6"/>
  <c r="E5"/>
  <c r="F5"/>
  <c r="G5"/>
  <c r="H5"/>
  <c r="I5"/>
  <c r="J5"/>
  <c r="M5"/>
  <c r="N5"/>
  <c r="O5"/>
  <c r="L5"/>
  <c r="L24"/>
  <c r="L23"/>
  <c r="M22"/>
  <c r="O22"/>
  <c r="M20"/>
  <c r="L20" s="1"/>
  <c r="N20"/>
  <c r="O20"/>
  <c r="L21"/>
  <c r="P21" s="1"/>
  <c r="P7"/>
  <c r="P8"/>
  <c r="P9"/>
  <c r="P10"/>
  <c r="P12"/>
  <c r="P13"/>
  <c r="P14"/>
  <c r="P15"/>
  <c r="P16"/>
  <c r="P17"/>
  <c r="P18"/>
  <c r="P19"/>
  <c r="P24"/>
  <c r="M11"/>
  <c r="N11"/>
  <c r="O11"/>
  <c r="L11"/>
  <c r="L19"/>
  <c r="L18"/>
  <c r="L17"/>
  <c r="L16"/>
  <c r="L15"/>
  <c r="L14"/>
  <c r="L13"/>
  <c r="L12"/>
  <c r="M6"/>
  <c r="N6"/>
  <c r="O6"/>
  <c r="L6"/>
  <c r="L8"/>
  <c r="L9"/>
  <c r="L10"/>
  <c r="L7"/>
  <c r="F22"/>
  <c r="G22"/>
  <c r="H22"/>
  <c r="I22"/>
  <c r="K22"/>
  <c r="D22"/>
  <c r="D20"/>
  <c r="G20"/>
  <c r="H20"/>
  <c r="I20"/>
  <c r="J20"/>
  <c r="K20"/>
  <c r="F20"/>
  <c r="E20" s="1"/>
  <c r="E21"/>
  <c r="K11"/>
  <c r="F11"/>
  <c r="J11"/>
  <c r="D11"/>
  <c r="P11" s="1"/>
  <c r="E19"/>
  <c r="E18"/>
  <c r="E17"/>
  <c r="E16"/>
  <c r="E15"/>
  <c r="E14"/>
  <c r="E13"/>
  <c r="E12"/>
  <c r="I16"/>
  <c r="E10"/>
  <c r="I14"/>
  <c r="E9"/>
  <c r="I13"/>
  <c r="E8"/>
  <c r="I12"/>
  <c r="E23"/>
  <c r="I18"/>
  <c r="I17" s="1"/>
  <c r="I11" s="1"/>
  <c r="H17"/>
  <c r="H11" s="1"/>
  <c r="G17"/>
  <c r="G11" s="1"/>
  <c r="D5" l="1"/>
  <c r="P5" s="1"/>
  <c r="E24"/>
  <c r="E22" s="1"/>
  <c r="J22"/>
  <c r="E11"/>
  <c r="K6"/>
  <c r="K5" s="1"/>
  <c r="E7"/>
  <c r="I10" l="1"/>
  <c r="G10" s="1"/>
  <c r="I9"/>
  <c r="G9" s="1"/>
  <c r="I8"/>
  <c r="G8" s="1"/>
  <c r="I7"/>
  <c r="G7" s="1"/>
  <c r="J6"/>
  <c r="I6"/>
  <c r="H6"/>
  <c r="F6"/>
  <c r="E6" s="1"/>
  <c r="D6"/>
  <c r="G6" l="1"/>
  <c r="P20" l="1"/>
  <c r="L22"/>
  <c r="P22" s="1"/>
  <c r="P23"/>
  <c r="N22"/>
</calcChain>
</file>

<file path=xl/sharedStrings.xml><?xml version="1.0" encoding="utf-8"?>
<sst xmlns="http://schemas.openxmlformats.org/spreadsheetml/2006/main" count="75" uniqueCount="55">
  <si>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</si>
  <si>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№ п/п</t>
  </si>
  <si>
    <t>Наименование программы</t>
  </si>
  <si>
    <t>Исполнит.    ГРБС</t>
  </si>
  <si>
    <t>Запланированные мероприятия</t>
  </si>
  <si>
    <t>Всего</t>
  </si>
  <si>
    <t>окружной бюджет</t>
  </si>
  <si>
    <t>местный бюджет</t>
  </si>
  <si>
    <t>1</t>
  </si>
  <si>
    <t>14</t>
  </si>
  <si>
    <t>Муниципальная  программа "Социально - экономическое развитие города Нефтеюганска на 2014-2020 годы"</t>
  </si>
  <si>
    <t>14.1</t>
  </si>
  <si>
    <t>Подпрограмма "Совершенствование муниципального управления"</t>
  </si>
  <si>
    <t>14.1.1</t>
  </si>
  <si>
    <t>ДДА</t>
  </si>
  <si>
    <t>14.1.2</t>
  </si>
  <si>
    <t>14.1.3</t>
  </si>
  <si>
    <t>14.1.5</t>
  </si>
  <si>
    <t>14.2</t>
  </si>
  <si>
    <t>Подпрограмма "Развития малого и среднего предпринимательства"</t>
  </si>
  <si>
    <t>14.2.1</t>
  </si>
  <si>
    <t>14.2.2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</si>
  <si>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</si>
  <si>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14.2.3</t>
  </si>
  <si>
    <t>Осуществление переданных полномочий в сфере трудовых отношений и государственного управления охраной труда</t>
  </si>
  <si>
    <t>14.2.4</t>
  </si>
  <si>
    <t>Осуществление переданных полномочий по созданию и обеспечению деятельности административных комиссий</t>
  </si>
  <si>
    <t>14.2.5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</si>
  <si>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</si>
  <si>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14.2.6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</si>
  <si>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</si>
  <si>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14.2.7</t>
  </si>
  <si>
    <t>Государственная поддержка развития растениеводства и животноводства, переработки и реализации продукции</t>
  </si>
  <si>
    <t>14.2.8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</si>
  <si>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</si>
  <si>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ДЖКХ</t>
  </si>
  <si>
    <t>14.3</t>
  </si>
  <si>
    <t>14.3.1</t>
  </si>
  <si>
    <t>Реализация мероприятий государственной поддержки малого и среднего предпринимательства</t>
  </si>
  <si>
    <t>14.4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</si>
  <si>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</si>
  <si>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14.4.1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</si>
  <si>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</si>
  <si>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ДИиЗО</t>
  </si>
  <si>
    <t>Расходы на обеспечение деятельности (оказание услуг) муниципальных учреждений</t>
  </si>
  <si>
    <t>Расходы на обеспечение функций органов местного самоуправления</t>
  </si>
  <si>
    <t>Глава местной администрации</t>
  </si>
  <si>
    <t>Прочие мероприятия органов местного самоуправления</t>
  </si>
  <si>
    <t>Осуществление переданных полномочий Российской Федерации на государственную регистрацию актов гражданского состояния</t>
  </si>
  <si>
    <t>Подпрограмма "Исполнение отдельных государственных полномочий"</t>
  </si>
  <si>
    <t>ПЛАН  на 9 месяцев 2016 год (рублей)</t>
  </si>
  <si>
    <t>План на 2016 год</t>
  </si>
  <si>
    <t>федеральный бюджет</t>
  </si>
  <si>
    <t>Кассовый расход на 01.10.2016  (рублей)</t>
  </si>
  <si>
    <t>% исполнения  к плану 9 месяцев 2016 года</t>
  </si>
</sst>
</file>

<file path=xl/styles.xml><?xml version="1.0" encoding="utf-8"?>
<styleSheet xmlns="http://schemas.openxmlformats.org/spreadsheetml/2006/main">
  <numFmts count="1">
    <numFmt numFmtId="165" formatCode="#,##0.0"/>
  </numFmts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1"/>
      <charset val="204"/>
      <scheme val="minor"/>
    </font>
    <font>
      <b/>
      <sz val="14"/>
      <name val="Calibri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/>
    <xf numFmtId="0" fontId="2" fillId="0" borderId="0" xfId="0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0" fontId="2" fillId="0" borderId="0" xfId="0" applyFont="1" applyFill="1"/>
    <xf numFmtId="49" fontId="2" fillId="0" borderId="0" xfId="0" applyNumberFormat="1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63"/>
  <sheetViews>
    <sheetView tabSelected="1" zoomScale="62" zoomScaleNormal="62" zoomScaleSheetLayoutView="70" workbookViewId="0">
      <pane ySplit="3" topLeftCell="A4" activePane="bottomLeft" state="frozen"/>
      <selection pane="bottomLeft" sqref="A1:XFD1048576"/>
    </sheetView>
  </sheetViews>
  <sheetFormatPr defaultColWidth="9.140625" defaultRowHeight="18.75"/>
  <cols>
    <col min="1" max="1" width="9.7109375" style="17" customWidth="1"/>
    <col min="2" max="2" width="71.140625" style="16" customWidth="1"/>
    <col min="3" max="3" width="14" style="16" customWidth="1"/>
    <col min="4" max="4" width="22.7109375" style="16" customWidth="1"/>
    <col min="5" max="5" width="33" style="16" customWidth="1"/>
    <col min="6" max="6" width="32.28515625" style="16" customWidth="1"/>
    <col min="7" max="7" width="24.85546875" style="16" hidden="1" customWidth="1"/>
    <col min="8" max="8" width="24.28515625" style="16" hidden="1" customWidth="1"/>
    <col min="9" max="9" width="24" style="16" hidden="1" customWidth="1"/>
    <col min="10" max="10" width="29.28515625" style="16" customWidth="1"/>
    <col min="11" max="11" width="32.7109375" style="16" customWidth="1"/>
    <col min="12" max="12" width="23.7109375" style="16" customWidth="1"/>
    <col min="13" max="13" width="24.85546875" style="15" customWidth="1"/>
    <col min="14" max="14" width="21.28515625" style="15" customWidth="1"/>
    <col min="15" max="15" width="20.5703125" style="15" customWidth="1"/>
    <col min="16" max="16" width="18.42578125" style="15" customWidth="1"/>
    <col min="17" max="16384" width="9.140625" style="16"/>
  </cols>
  <sheetData>
    <row r="1" spans="1:16" s="6" customFormat="1" ht="62.25" customHeight="1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7" customFormat="1" ht="66" customHeight="1">
      <c r="A2" s="36" t="s">
        <v>1</v>
      </c>
      <c r="B2" s="1" t="s">
        <v>2</v>
      </c>
      <c r="C2" s="37" t="s">
        <v>3</v>
      </c>
      <c r="D2" s="18" t="s">
        <v>50</v>
      </c>
      <c r="E2" s="29" t="s">
        <v>51</v>
      </c>
      <c r="F2" s="40"/>
      <c r="G2" s="40"/>
      <c r="H2" s="40"/>
      <c r="I2" s="40"/>
      <c r="J2" s="40"/>
      <c r="K2" s="41"/>
      <c r="L2" s="29" t="s">
        <v>53</v>
      </c>
      <c r="M2" s="30"/>
      <c r="N2" s="31"/>
      <c r="O2" s="32"/>
      <c r="P2" s="38" t="s">
        <v>54</v>
      </c>
    </row>
    <row r="3" spans="1:16" s="7" customFormat="1" ht="39.75" customHeight="1">
      <c r="A3" s="36"/>
      <c r="B3" s="21" t="s">
        <v>4</v>
      </c>
      <c r="C3" s="37"/>
      <c r="D3" s="18" t="s">
        <v>5</v>
      </c>
      <c r="E3" s="18" t="s">
        <v>5</v>
      </c>
      <c r="F3" s="18" t="s">
        <v>6</v>
      </c>
      <c r="G3" s="18" t="s">
        <v>52</v>
      </c>
      <c r="H3" s="18" t="s">
        <v>7</v>
      </c>
      <c r="I3" s="18" t="s">
        <v>7</v>
      </c>
      <c r="J3" s="18" t="s">
        <v>52</v>
      </c>
      <c r="K3" s="18" t="s">
        <v>7</v>
      </c>
      <c r="L3" s="18" t="s">
        <v>5</v>
      </c>
      <c r="M3" s="18" t="s">
        <v>6</v>
      </c>
      <c r="N3" s="18" t="s">
        <v>52</v>
      </c>
      <c r="O3" s="18" t="s">
        <v>7</v>
      </c>
      <c r="P3" s="42"/>
    </row>
    <row r="4" spans="1:16" s="7" customFormat="1" ht="21.75" customHeight="1">
      <c r="A4" s="20" t="s">
        <v>8</v>
      </c>
      <c r="B4" s="2">
        <v>2</v>
      </c>
      <c r="C4" s="3">
        <v>3</v>
      </c>
      <c r="D4" s="3">
        <v>4</v>
      </c>
      <c r="E4" s="2">
        <v>5</v>
      </c>
      <c r="F4" s="3">
        <v>6</v>
      </c>
      <c r="G4" s="3">
        <v>7</v>
      </c>
      <c r="H4" s="2">
        <v>8</v>
      </c>
      <c r="I4" s="3">
        <v>9</v>
      </c>
      <c r="J4" s="3">
        <v>7</v>
      </c>
      <c r="K4" s="3">
        <v>8</v>
      </c>
      <c r="L4" s="3">
        <v>9</v>
      </c>
      <c r="M4" s="3">
        <v>10</v>
      </c>
      <c r="N4" s="2">
        <v>11</v>
      </c>
      <c r="O4" s="3">
        <v>12</v>
      </c>
      <c r="P4" s="3">
        <v>13</v>
      </c>
    </row>
    <row r="5" spans="1:16" s="7" customFormat="1" ht="48" customHeight="1">
      <c r="A5" s="8" t="s">
        <v>9</v>
      </c>
      <c r="B5" s="33" t="s">
        <v>10</v>
      </c>
      <c r="C5" s="33"/>
      <c r="D5" s="9">
        <f t="shared" ref="D5:E5" si="0">D6+D11+D20+D22</f>
        <v>316552755</v>
      </c>
      <c r="E5" s="9">
        <f t="shared" si="0"/>
        <v>395606208</v>
      </c>
      <c r="F5" s="9">
        <f t="shared" ref="F5" si="1">F6+F11+F20+F22</f>
        <v>58696000</v>
      </c>
      <c r="G5" s="9">
        <f t="shared" ref="G5" si="2">G6+G11+G20+G22</f>
        <v>284826190.77999997</v>
      </c>
      <c r="H5" s="9">
        <f t="shared" ref="H5" si="3">H6+H11+H20+H22</f>
        <v>300621708</v>
      </c>
      <c r="I5" s="9">
        <f t="shared" ref="I5" si="4">I6+I11+I20+I22</f>
        <v>292022585.16999996</v>
      </c>
      <c r="J5" s="9">
        <f t="shared" ref="J5" si="5">J6+J11+J20+J22</f>
        <v>10054900</v>
      </c>
      <c r="K5" s="9">
        <f t="shared" ref="E5:K5" si="6">K6+K11+K20+K22</f>
        <v>326855308</v>
      </c>
      <c r="L5" s="9">
        <f>L6+L11+L20+L22</f>
        <v>305710533.25</v>
      </c>
      <c r="M5" s="9">
        <f t="shared" ref="M5:O5" si="7">M6+M11+M20+M22</f>
        <v>48262495.670000002</v>
      </c>
      <c r="N5" s="9">
        <f t="shared" si="7"/>
        <v>7485104.6399999997</v>
      </c>
      <c r="O5" s="9">
        <f t="shared" si="7"/>
        <v>249962932.93999997</v>
      </c>
      <c r="P5" s="4">
        <f>L5/D5*100</f>
        <v>96.574908422452367</v>
      </c>
    </row>
    <row r="6" spans="1:16" s="7" customFormat="1" ht="53.25" customHeight="1">
      <c r="A6" s="8" t="s">
        <v>11</v>
      </c>
      <c r="B6" s="19" t="s">
        <v>12</v>
      </c>
      <c r="C6" s="19"/>
      <c r="D6" s="9">
        <f t="shared" ref="D6:O6" si="8">SUM(D7:D10)</f>
        <v>229974489</v>
      </c>
      <c r="E6" s="9">
        <f t="shared" ref="E5:E9" si="9">F6+J6+K6</f>
        <v>288378108</v>
      </c>
      <c r="F6" s="9">
        <f t="shared" si="8"/>
        <v>0</v>
      </c>
      <c r="G6" s="9">
        <f t="shared" si="8"/>
        <v>223290355.77999997</v>
      </c>
      <c r="H6" s="9">
        <f t="shared" si="8"/>
        <v>0</v>
      </c>
      <c r="I6" s="9">
        <f t="shared" si="8"/>
        <v>223290355.77999997</v>
      </c>
      <c r="J6" s="9">
        <f t="shared" si="8"/>
        <v>0</v>
      </c>
      <c r="K6" s="9">
        <f>K7+K8+K9+K10</f>
        <v>288378108</v>
      </c>
      <c r="L6" s="9">
        <f>L7+L8+L9+L10</f>
        <v>223290355.77999997</v>
      </c>
      <c r="M6" s="9">
        <f t="shared" ref="M6:O6" si="10">M7+M8+M9+M10</f>
        <v>0</v>
      </c>
      <c r="N6" s="9">
        <f t="shared" si="10"/>
        <v>0</v>
      </c>
      <c r="O6" s="9">
        <f t="shared" si="10"/>
        <v>223290355.77999997</v>
      </c>
      <c r="P6" s="4">
        <f>L6/D6*100</f>
        <v>97.093532743973171</v>
      </c>
    </row>
    <row r="7" spans="1:16" s="7" customFormat="1" ht="63.6" customHeight="1">
      <c r="A7" s="10" t="s">
        <v>13</v>
      </c>
      <c r="B7" s="5" t="s">
        <v>44</v>
      </c>
      <c r="C7" s="1" t="s">
        <v>14</v>
      </c>
      <c r="D7" s="11">
        <v>54449301</v>
      </c>
      <c r="E7" s="11">
        <f t="shared" si="9"/>
        <v>73487905</v>
      </c>
      <c r="F7" s="11">
        <v>0</v>
      </c>
      <c r="G7" s="11">
        <f>H7+I7</f>
        <v>52577226.759999998</v>
      </c>
      <c r="H7" s="11">
        <v>0</v>
      </c>
      <c r="I7" s="11">
        <f>O7</f>
        <v>52577226.759999998</v>
      </c>
      <c r="J7" s="11">
        <v>0</v>
      </c>
      <c r="K7" s="11">
        <v>73487905</v>
      </c>
      <c r="L7" s="11">
        <f>M7+N7+O7</f>
        <v>52577226.759999998</v>
      </c>
      <c r="M7" s="11">
        <v>0</v>
      </c>
      <c r="N7" s="11">
        <v>0</v>
      </c>
      <c r="O7" s="11">
        <v>52577226.759999998</v>
      </c>
      <c r="P7" s="4">
        <f t="shared" ref="P7:P24" si="11">L7/D7*100</f>
        <v>96.56180298806774</v>
      </c>
    </row>
    <row r="8" spans="1:16" s="7" customFormat="1" ht="64.5" customHeight="1">
      <c r="A8" s="10" t="s">
        <v>15</v>
      </c>
      <c r="B8" s="5" t="s">
        <v>45</v>
      </c>
      <c r="C8" s="1" t="s">
        <v>14</v>
      </c>
      <c r="D8" s="11">
        <v>130984880</v>
      </c>
      <c r="E8" s="11">
        <f t="shared" si="9"/>
        <v>161373486</v>
      </c>
      <c r="F8" s="11">
        <v>0</v>
      </c>
      <c r="G8" s="11">
        <f t="shared" ref="G8:G10" si="12">H8+I8</f>
        <v>127087134.88</v>
      </c>
      <c r="H8" s="11">
        <v>0</v>
      </c>
      <c r="I8" s="11">
        <f t="shared" ref="I8:I10" si="13">O8</f>
        <v>127087134.88</v>
      </c>
      <c r="J8" s="11">
        <v>0</v>
      </c>
      <c r="K8" s="11">
        <v>161373486</v>
      </c>
      <c r="L8" s="11">
        <f t="shared" ref="L8:L10" si="14">M8+N8+O8</f>
        <v>127087134.88</v>
      </c>
      <c r="M8" s="11">
        <v>0</v>
      </c>
      <c r="N8" s="11">
        <v>0</v>
      </c>
      <c r="O8" s="11">
        <v>127087134.88</v>
      </c>
      <c r="P8" s="4">
        <f t="shared" si="11"/>
        <v>97.024278588490517</v>
      </c>
    </row>
    <row r="9" spans="1:16" s="7" customFormat="1" ht="63.75" customHeight="1">
      <c r="A9" s="10" t="s">
        <v>16</v>
      </c>
      <c r="B9" s="5" t="s">
        <v>46</v>
      </c>
      <c r="C9" s="1" t="s">
        <v>14</v>
      </c>
      <c r="D9" s="11">
        <v>5094000</v>
      </c>
      <c r="E9" s="11">
        <f t="shared" si="9"/>
        <v>5174400</v>
      </c>
      <c r="F9" s="11">
        <v>0</v>
      </c>
      <c r="G9" s="11">
        <f t="shared" si="12"/>
        <v>5093999.07</v>
      </c>
      <c r="H9" s="11">
        <v>0</v>
      </c>
      <c r="I9" s="11">
        <f t="shared" si="13"/>
        <v>5093999.07</v>
      </c>
      <c r="J9" s="11">
        <v>0</v>
      </c>
      <c r="K9" s="11">
        <v>5174400</v>
      </c>
      <c r="L9" s="11">
        <f t="shared" si="14"/>
        <v>5093999.07</v>
      </c>
      <c r="M9" s="11">
        <v>0</v>
      </c>
      <c r="N9" s="11">
        <v>0</v>
      </c>
      <c r="O9" s="11">
        <v>5093999.07</v>
      </c>
      <c r="P9" s="4">
        <f t="shared" si="11"/>
        <v>99.999981743227323</v>
      </c>
    </row>
    <row r="10" spans="1:16" s="7" customFormat="1" ht="44.25" customHeight="1">
      <c r="A10" s="10" t="s">
        <v>17</v>
      </c>
      <c r="B10" s="5" t="s">
        <v>47</v>
      </c>
      <c r="C10" s="1" t="s">
        <v>14</v>
      </c>
      <c r="D10" s="11">
        <v>39446308</v>
      </c>
      <c r="E10" s="11">
        <f>F10+J10+K10</f>
        <v>48342317</v>
      </c>
      <c r="F10" s="11">
        <v>0</v>
      </c>
      <c r="G10" s="11">
        <f t="shared" si="12"/>
        <v>38531995.07</v>
      </c>
      <c r="H10" s="11">
        <v>0</v>
      </c>
      <c r="I10" s="11">
        <f t="shared" si="13"/>
        <v>38531995.07</v>
      </c>
      <c r="J10" s="11">
        <v>0</v>
      </c>
      <c r="K10" s="11">
        <v>48342317</v>
      </c>
      <c r="L10" s="11">
        <f t="shared" si="14"/>
        <v>38531995.07</v>
      </c>
      <c r="M10" s="11">
        <v>0</v>
      </c>
      <c r="N10" s="11">
        <v>0</v>
      </c>
      <c r="O10" s="11">
        <v>38531995.07</v>
      </c>
      <c r="P10" s="4">
        <f t="shared" si="11"/>
        <v>97.682133065533023</v>
      </c>
    </row>
    <row r="11" spans="1:16" s="13" customFormat="1" ht="48" customHeight="1">
      <c r="A11" s="23" t="s">
        <v>18</v>
      </c>
      <c r="B11" s="19" t="s">
        <v>49</v>
      </c>
      <c r="C11" s="12"/>
      <c r="D11" s="24">
        <f>D12+D13+D14+D15+D16+D17+D18+D19</f>
        <v>55890876</v>
      </c>
      <c r="E11" s="24">
        <f t="shared" ref="E11:K11" si="15">E12+E13+E14+E15+E16+E17+E18+E19</f>
        <v>65196800</v>
      </c>
      <c r="F11" s="24">
        <f t="shared" si="15"/>
        <v>54432800</v>
      </c>
      <c r="G11" s="24">
        <f t="shared" si="15"/>
        <v>42255496</v>
      </c>
      <c r="H11" s="24">
        <f t="shared" si="15"/>
        <v>300621708</v>
      </c>
      <c r="I11" s="24">
        <f t="shared" si="15"/>
        <v>68732229.390000001</v>
      </c>
      <c r="J11" s="24">
        <f t="shared" si="15"/>
        <v>10054900</v>
      </c>
      <c r="K11" s="24">
        <f t="shared" si="15"/>
        <v>709100</v>
      </c>
      <c r="L11" s="24">
        <f>L12+L13+L14+L15+L16+L17+L18+L19</f>
        <v>53757135.960000001</v>
      </c>
      <c r="M11" s="24">
        <f t="shared" ref="M11:O11" si="16">M12+M13+M14+M15+M16+M17+M18+M19</f>
        <v>46012256.32</v>
      </c>
      <c r="N11" s="24">
        <f t="shared" si="16"/>
        <v>7485104.6399999997</v>
      </c>
      <c r="O11" s="24">
        <f t="shared" si="16"/>
        <v>259775</v>
      </c>
      <c r="P11" s="4">
        <f t="shared" si="11"/>
        <v>96.182310615421386</v>
      </c>
    </row>
    <row r="12" spans="1:16" s="7" customFormat="1" ht="58.5" customHeight="1">
      <c r="A12" s="10" t="s">
        <v>20</v>
      </c>
      <c r="B12" s="5" t="s">
        <v>48</v>
      </c>
      <c r="C12" s="1" t="s">
        <v>14</v>
      </c>
      <c r="D12" s="39">
        <v>10942600</v>
      </c>
      <c r="E12" s="39">
        <f>F12+J12+K12</f>
        <v>13561900</v>
      </c>
      <c r="F12" s="39">
        <v>3599800</v>
      </c>
      <c r="G12" s="39">
        <v>0</v>
      </c>
      <c r="H12" s="39">
        <v>73487905</v>
      </c>
      <c r="I12" s="39">
        <f>J12+L12</f>
        <v>19941000.009999998</v>
      </c>
      <c r="J12" s="39">
        <v>9773000</v>
      </c>
      <c r="K12" s="39">
        <v>189100</v>
      </c>
      <c r="L12" s="39">
        <f>M12+N12+O12</f>
        <v>10168000.01</v>
      </c>
      <c r="M12" s="39">
        <v>2684725.01</v>
      </c>
      <c r="N12" s="39">
        <v>7341400</v>
      </c>
      <c r="O12" s="39">
        <v>141875</v>
      </c>
      <c r="P12" s="4">
        <f t="shared" si="11"/>
        <v>92.921243671522305</v>
      </c>
    </row>
    <row r="13" spans="1:16" ht="75">
      <c r="A13" s="22" t="s">
        <v>21</v>
      </c>
      <c r="B13" s="5" t="s">
        <v>22</v>
      </c>
      <c r="C13" s="1" t="s">
        <v>14</v>
      </c>
      <c r="D13" s="39">
        <v>155000</v>
      </c>
      <c r="E13" s="39">
        <f>F13+J13+K13</f>
        <v>195800</v>
      </c>
      <c r="F13" s="39">
        <v>195800</v>
      </c>
      <c r="G13" s="39">
        <v>0</v>
      </c>
      <c r="H13" s="39">
        <v>161373486</v>
      </c>
      <c r="I13" s="39">
        <f>J13+L13</f>
        <v>155000</v>
      </c>
      <c r="J13" s="39">
        <v>0</v>
      </c>
      <c r="K13" s="39">
        <v>0</v>
      </c>
      <c r="L13" s="39">
        <f>M13+N13+O13</f>
        <v>155000</v>
      </c>
      <c r="M13" s="39">
        <v>155000</v>
      </c>
      <c r="N13" s="39">
        <v>0</v>
      </c>
      <c r="O13" s="39">
        <v>0</v>
      </c>
      <c r="P13" s="4">
        <f t="shared" si="11"/>
        <v>100</v>
      </c>
    </row>
    <row r="14" spans="1:16" ht="56.25">
      <c r="A14" s="22" t="s">
        <v>23</v>
      </c>
      <c r="B14" s="5" t="s">
        <v>24</v>
      </c>
      <c r="C14" s="1" t="s">
        <v>14</v>
      </c>
      <c r="D14" s="39">
        <v>3084400</v>
      </c>
      <c r="E14" s="39">
        <f>F14+J14+K14</f>
        <v>3830100</v>
      </c>
      <c r="F14" s="39">
        <v>3810100</v>
      </c>
      <c r="G14" s="39">
        <v>0</v>
      </c>
      <c r="H14" s="39">
        <v>5174400</v>
      </c>
      <c r="I14" s="39">
        <f>J14+L14</f>
        <v>2679344.2000000002</v>
      </c>
      <c r="J14" s="39">
        <v>0</v>
      </c>
      <c r="K14" s="39">
        <v>20000</v>
      </c>
      <c r="L14" s="39">
        <f>M14+N14+O14</f>
        <v>2679344.2000000002</v>
      </c>
      <c r="M14" s="39">
        <v>2659344.2000000002</v>
      </c>
      <c r="N14" s="39">
        <v>0</v>
      </c>
      <c r="O14" s="39">
        <v>20000</v>
      </c>
      <c r="P14" s="4">
        <f t="shared" si="11"/>
        <v>86.867598236285843</v>
      </c>
    </row>
    <row r="15" spans="1:16" ht="37.5">
      <c r="A15" s="22" t="s">
        <v>25</v>
      </c>
      <c r="B15" s="5" t="s">
        <v>26</v>
      </c>
      <c r="C15" s="1" t="s">
        <v>14</v>
      </c>
      <c r="D15" s="39">
        <v>3652416</v>
      </c>
      <c r="E15" s="39">
        <f>F15+J15+K15</f>
        <v>4413500</v>
      </c>
      <c r="F15" s="39">
        <v>4413500</v>
      </c>
      <c r="G15" s="39"/>
      <c r="H15" s="39"/>
      <c r="I15" s="39"/>
      <c r="J15" s="39">
        <v>0</v>
      </c>
      <c r="K15" s="39">
        <v>0</v>
      </c>
      <c r="L15" s="39">
        <f>M15+N15+O15</f>
        <v>3616675.18</v>
      </c>
      <c r="M15" s="39">
        <v>3616675.18</v>
      </c>
      <c r="N15" s="39">
        <v>0</v>
      </c>
      <c r="O15" s="39">
        <v>0</v>
      </c>
      <c r="P15" s="4">
        <f t="shared" si="11"/>
        <v>99.021447173596883</v>
      </c>
    </row>
    <row r="16" spans="1:16" ht="56.25">
      <c r="A16" s="22" t="s">
        <v>27</v>
      </c>
      <c r="B16" s="5" t="s">
        <v>28</v>
      </c>
      <c r="C16" s="1" t="s">
        <v>14</v>
      </c>
      <c r="D16" s="39">
        <v>7669463</v>
      </c>
      <c r="E16" s="39">
        <f>F16+J16+K16</f>
        <v>9576600</v>
      </c>
      <c r="F16" s="39">
        <v>9576600</v>
      </c>
      <c r="G16" s="39">
        <v>0</v>
      </c>
      <c r="H16" s="39">
        <v>48342317</v>
      </c>
      <c r="I16" s="39">
        <f>J16+L15</f>
        <v>3616675.18</v>
      </c>
      <c r="J16" s="39">
        <v>0</v>
      </c>
      <c r="K16" s="39">
        <v>0</v>
      </c>
      <c r="L16" s="39">
        <f>M16+N16+O16</f>
        <v>7567221.3099999996</v>
      </c>
      <c r="M16" s="39">
        <v>7567221.3099999996</v>
      </c>
      <c r="N16" s="39">
        <v>0</v>
      </c>
      <c r="O16" s="39">
        <v>0</v>
      </c>
      <c r="P16" s="4">
        <f t="shared" si="11"/>
        <v>98.666898973239711</v>
      </c>
    </row>
    <row r="17" spans="1:16" ht="75">
      <c r="A17" s="22" t="s">
        <v>29</v>
      </c>
      <c r="B17" s="5" t="s">
        <v>30</v>
      </c>
      <c r="C17" s="1" t="s">
        <v>14</v>
      </c>
      <c r="D17" s="39">
        <v>38500</v>
      </c>
      <c r="E17" s="39">
        <f>F17+J17+K17</f>
        <v>38500</v>
      </c>
      <c r="F17" s="39">
        <v>0</v>
      </c>
      <c r="G17" s="39">
        <f>SUM(G18:G24)</f>
        <v>40408087</v>
      </c>
      <c r="H17" s="39">
        <f>SUM(H18:H24)</f>
        <v>6121800</v>
      </c>
      <c r="I17" s="39">
        <f>SUM(I18:I24)</f>
        <v>21170105</v>
      </c>
      <c r="J17" s="39">
        <v>38500</v>
      </c>
      <c r="K17" s="39">
        <v>0</v>
      </c>
      <c r="L17" s="39">
        <f>M17+N17+O17</f>
        <v>10300</v>
      </c>
      <c r="M17" s="39">
        <v>0</v>
      </c>
      <c r="N17" s="39">
        <v>10300</v>
      </c>
      <c r="O17" s="39">
        <v>0</v>
      </c>
      <c r="P17" s="4">
        <f t="shared" si="11"/>
        <v>26.753246753246749</v>
      </c>
    </row>
    <row r="18" spans="1:16" ht="37.5">
      <c r="A18" s="22" t="s">
        <v>31</v>
      </c>
      <c r="B18" s="5" t="s">
        <v>32</v>
      </c>
      <c r="C18" s="1" t="s">
        <v>14</v>
      </c>
      <c r="D18" s="39">
        <v>29039314</v>
      </c>
      <c r="E18" s="39">
        <f>F18+J18+K18</f>
        <v>32264400</v>
      </c>
      <c r="F18" s="39">
        <v>32021000</v>
      </c>
      <c r="G18" s="39">
        <v>1747409</v>
      </c>
      <c r="H18" s="39">
        <v>6121800</v>
      </c>
      <c r="I18" s="39">
        <f>D18-G18-H18</f>
        <v>21170105</v>
      </c>
      <c r="J18" s="39">
        <v>243400</v>
      </c>
      <c r="K18" s="39">
        <v>0</v>
      </c>
      <c r="L18" s="39">
        <f>M18+N18+O18</f>
        <v>28653513</v>
      </c>
      <c r="M18" s="39">
        <v>28520108.359999999</v>
      </c>
      <c r="N18" s="39">
        <v>133404.64000000001</v>
      </c>
      <c r="O18" s="39">
        <v>0</v>
      </c>
      <c r="P18" s="4">
        <f t="shared" si="11"/>
        <v>98.671452776053869</v>
      </c>
    </row>
    <row r="19" spans="1:16" ht="75">
      <c r="A19" s="22" t="s">
        <v>33</v>
      </c>
      <c r="B19" s="5" t="s">
        <v>34</v>
      </c>
      <c r="C19" s="1" t="s">
        <v>35</v>
      </c>
      <c r="D19" s="39">
        <v>1309183</v>
      </c>
      <c r="E19" s="39">
        <f>F19+J19+K19</f>
        <v>1316000</v>
      </c>
      <c r="F19" s="39">
        <v>816000</v>
      </c>
      <c r="G19" s="39">
        <v>100000</v>
      </c>
      <c r="H19" s="39">
        <v>0</v>
      </c>
      <c r="I19" s="39">
        <v>0</v>
      </c>
      <c r="J19" s="39">
        <v>0</v>
      </c>
      <c r="K19" s="39">
        <v>500000</v>
      </c>
      <c r="L19" s="39">
        <f>M19+N19+O19</f>
        <v>907082.26</v>
      </c>
      <c r="M19" s="39">
        <v>809182.26</v>
      </c>
      <c r="N19" s="39">
        <v>0</v>
      </c>
      <c r="O19" s="39">
        <v>97900</v>
      </c>
      <c r="P19" s="4">
        <f t="shared" si="11"/>
        <v>69.286131885305565</v>
      </c>
    </row>
    <row r="20" spans="1:16" ht="37.5">
      <c r="A20" s="23" t="s">
        <v>36</v>
      </c>
      <c r="B20" s="19" t="s">
        <v>19</v>
      </c>
      <c r="C20" s="1"/>
      <c r="D20" s="24">
        <f>D21</f>
        <v>3921740</v>
      </c>
      <c r="E20" s="24">
        <f t="shared" ref="E20:E21" si="17">F20+J20+K20</f>
        <v>6741200</v>
      </c>
      <c r="F20" s="24">
        <f>F21</f>
        <v>4263200</v>
      </c>
      <c r="G20" s="24">
        <f t="shared" ref="G20:K20" si="18">G21</f>
        <v>2552339</v>
      </c>
      <c r="H20" s="24">
        <f t="shared" si="18"/>
        <v>0</v>
      </c>
      <c r="I20" s="24">
        <f t="shared" si="18"/>
        <v>0</v>
      </c>
      <c r="J20" s="24">
        <f t="shared" si="18"/>
        <v>0</v>
      </c>
      <c r="K20" s="24">
        <f t="shared" si="18"/>
        <v>2478000</v>
      </c>
      <c r="L20" s="24">
        <f>M20+N20+O20</f>
        <v>3921739.35</v>
      </c>
      <c r="M20" s="24">
        <f>M21</f>
        <v>2250239.35</v>
      </c>
      <c r="N20" s="24">
        <f>N21</f>
        <v>0</v>
      </c>
      <c r="O20" s="24">
        <f>O21</f>
        <v>1671500</v>
      </c>
      <c r="P20" s="4">
        <f t="shared" si="11"/>
        <v>99.999983425724309</v>
      </c>
    </row>
    <row r="21" spans="1:16" ht="37.5">
      <c r="A21" s="22" t="s">
        <v>37</v>
      </c>
      <c r="B21" s="5" t="s">
        <v>38</v>
      </c>
      <c r="C21" s="1" t="s">
        <v>14</v>
      </c>
      <c r="D21" s="39">
        <v>3921740</v>
      </c>
      <c r="E21" s="39">
        <f t="shared" si="17"/>
        <v>6741200</v>
      </c>
      <c r="F21" s="39">
        <v>4263200</v>
      </c>
      <c r="G21" s="39">
        <v>2552339</v>
      </c>
      <c r="H21" s="39">
        <v>0</v>
      </c>
      <c r="I21" s="39">
        <v>0</v>
      </c>
      <c r="J21" s="39">
        <v>0</v>
      </c>
      <c r="K21" s="39">
        <v>2478000</v>
      </c>
      <c r="L21" s="39">
        <f>M21+N21+O21</f>
        <v>3921739.35</v>
      </c>
      <c r="M21" s="39">
        <v>2250239.35</v>
      </c>
      <c r="N21" s="39">
        <v>0</v>
      </c>
      <c r="O21" s="39">
        <v>1671500</v>
      </c>
      <c r="P21" s="4">
        <f t="shared" si="11"/>
        <v>99.999983425724309</v>
      </c>
    </row>
    <row r="22" spans="1:16" ht="75">
      <c r="A22" s="23" t="s">
        <v>39</v>
      </c>
      <c r="B22" s="19" t="s">
        <v>40</v>
      </c>
      <c r="C22" s="1"/>
      <c r="D22" s="24">
        <f>D23+D24</f>
        <v>26765650</v>
      </c>
      <c r="E22" s="24">
        <f t="shared" ref="E22:N22" si="19">E23+E24</f>
        <v>35290100</v>
      </c>
      <c r="F22" s="24">
        <f t="shared" si="19"/>
        <v>0</v>
      </c>
      <c r="G22" s="24">
        <f t="shared" si="19"/>
        <v>16728000</v>
      </c>
      <c r="H22" s="24">
        <f t="shared" si="19"/>
        <v>0</v>
      </c>
      <c r="I22" s="24">
        <f t="shared" si="19"/>
        <v>0</v>
      </c>
      <c r="J22" s="24">
        <f t="shared" si="19"/>
        <v>0</v>
      </c>
      <c r="K22" s="24">
        <f t="shared" si="19"/>
        <v>35290100</v>
      </c>
      <c r="L22" s="24">
        <f t="shared" si="19"/>
        <v>24741302.16</v>
      </c>
      <c r="M22" s="24">
        <f t="shared" si="19"/>
        <v>0</v>
      </c>
      <c r="N22" s="24">
        <f t="shared" si="19"/>
        <v>0</v>
      </c>
      <c r="O22" s="24">
        <f>O23+O24</f>
        <v>24741302.16</v>
      </c>
      <c r="P22" s="4">
        <f t="shared" si="11"/>
        <v>92.436769366706955</v>
      </c>
    </row>
    <row r="23" spans="1:16" ht="44.25" customHeight="1">
      <c r="A23" s="25" t="s">
        <v>41</v>
      </c>
      <c r="B23" s="27" t="s">
        <v>42</v>
      </c>
      <c r="C23" s="1" t="s">
        <v>14</v>
      </c>
      <c r="D23" s="39">
        <v>11087800</v>
      </c>
      <c r="E23" s="39">
        <f>F23+J23+K23</f>
        <v>14579000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14579000</v>
      </c>
      <c r="L23" s="39">
        <f>M23+N23+O23</f>
        <v>10958908.890000001</v>
      </c>
      <c r="M23" s="39">
        <v>0</v>
      </c>
      <c r="N23" s="39">
        <v>0</v>
      </c>
      <c r="O23" s="39">
        <v>10958908.890000001</v>
      </c>
      <c r="P23" s="4">
        <f t="shared" si="11"/>
        <v>98.837541171377552</v>
      </c>
    </row>
    <row r="24" spans="1:16" ht="48" customHeight="1">
      <c r="A24" s="26"/>
      <c r="B24" s="28"/>
      <c r="C24" s="1" t="s">
        <v>43</v>
      </c>
      <c r="D24" s="39">
        <v>15677850</v>
      </c>
      <c r="E24" s="39">
        <f>F24+J24+K24</f>
        <v>20711100</v>
      </c>
      <c r="F24" s="39">
        <v>0</v>
      </c>
      <c r="G24" s="39">
        <v>16728000</v>
      </c>
      <c r="H24" s="39">
        <v>0</v>
      </c>
      <c r="I24" s="39">
        <v>0</v>
      </c>
      <c r="J24" s="39">
        <v>0</v>
      </c>
      <c r="K24" s="39">
        <v>20711100</v>
      </c>
      <c r="L24" s="39">
        <f>M24+N24+O24</f>
        <v>13782393.27</v>
      </c>
      <c r="M24" s="39">
        <v>0</v>
      </c>
      <c r="N24" s="39">
        <v>0</v>
      </c>
      <c r="O24" s="39">
        <v>13782393.27</v>
      </c>
      <c r="P24" s="4">
        <f t="shared" si="11"/>
        <v>87.909970244644512</v>
      </c>
    </row>
    <row r="25" spans="1:16">
      <c r="A25" s="1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6">
      <c r="A26" s="1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6">
      <c r="A27" s="1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6">
      <c r="A28" s="1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6">
      <c r="A29" s="1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6">
      <c r="A30" s="1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6">
      <c r="A31" s="1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6">
      <c r="A32" s="1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>
      <c r="A33" s="14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>
      <c r="A34" s="1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>
      <c r="A38" s="14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>
      <c r="A39" s="1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>
      <c r="A40" s="1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>
      <c r="A41" s="14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>
      <c r="A42" s="14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>
      <c r="A43" s="14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>
      <c r="A44" s="1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>
      <c r="A45" s="1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>
      <c r="A46" s="1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>
      <c r="A47" s="1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>
      <c r="A48" s="1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>
      <c r="A49" s="1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>
      <c r="A50" s="1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>
      <c r="A51" s="1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>
      <c r="A52" s="1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>
      <c r="A53" s="1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>
      <c r="A54" s="1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2">
      <c r="A55" s="14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>
      <c r="A56" s="14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>
      <c r="A57" s="1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>
      <c r="A58" s="14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>
      <c r="A59" s="14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>
      <c r="A60" s="14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>
      <c r="A61" s="14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>
      <c r="A62" s="14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>
      <c r="A63" s="14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>
      <c r="A64" s="14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>
      <c r="A65" s="14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>
      <c r="A66" s="14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>
      <c r="A67" s="14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2">
      <c r="A68" s="1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>
      <c r="A69" s="14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1:12">
      <c r="A70" s="14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2">
      <c r="A71" s="14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2">
      <c r="A72" s="14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1:12">
      <c r="A73" s="1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>
      <c r="A74" s="14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>
      <c r="A75" s="14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>
      <c r="A76" s="14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</row>
    <row r="77" spans="1:12">
      <c r="A77" s="14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2">
      <c r="A78" s="14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2">
      <c r="A79" s="14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>
      <c r="A80" s="14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2">
      <c r="A81" s="14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</row>
    <row r="82" spans="1:12">
      <c r="A82" s="14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</row>
    <row r="83" spans="1:12">
      <c r="A83" s="1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>
      <c r="A84" s="14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</row>
    <row r="85" spans="1:12">
      <c r="A85" s="1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1:12">
      <c r="A86" s="14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</row>
    <row r="87" spans="1:12">
      <c r="A87" s="14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</row>
    <row r="88" spans="1:12">
      <c r="A88" s="14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</row>
    <row r="89" spans="1:12">
      <c r="A89" s="14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1:12">
      <c r="A90" s="14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>
      <c r="A91" s="14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1:12">
      <c r="A92" s="14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1:12">
      <c r="A93" s="14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</row>
    <row r="94" spans="1:12">
      <c r="A94" s="14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1:12">
      <c r="A95" s="14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2">
      <c r="A96" s="14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1:12">
      <c r="A97" s="14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</row>
    <row r="98" spans="1:12">
      <c r="A98" s="14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1:12">
      <c r="A99" s="14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</row>
    <row r="100" spans="1:12">
      <c r="A100" s="14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</row>
    <row r="101" spans="1:12">
      <c r="A101" s="14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</row>
    <row r="102" spans="1:12">
      <c r="A102" s="14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</row>
    <row r="103" spans="1:12">
      <c r="A103" s="14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</row>
    <row r="104" spans="1:12">
      <c r="A104" s="14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</row>
    <row r="105" spans="1:12">
      <c r="A105" s="14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</row>
    <row r="106" spans="1:12">
      <c r="A106" s="14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</row>
    <row r="107" spans="1:12">
      <c r="A107" s="14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</row>
    <row r="108" spans="1:12">
      <c r="A108" s="14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</row>
    <row r="109" spans="1:12">
      <c r="A109" s="14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</row>
    <row r="110" spans="1:12">
      <c r="A110" s="14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</row>
    <row r="111" spans="1:12">
      <c r="A111" s="14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</row>
    <row r="112" spans="1:12">
      <c r="A112" s="14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1:12">
      <c r="A113" s="14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</row>
    <row r="114" spans="1:12">
      <c r="A114" s="14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</row>
    <row r="115" spans="1:12">
      <c r="A115" s="14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</row>
    <row r="116" spans="1:12">
      <c r="A116" s="14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</row>
    <row r="117" spans="1:12">
      <c r="A117" s="14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</row>
    <row r="118" spans="1:12">
      <c r="A118" s="14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</row>
    <row r="119" spans="1:12">
      <c r="A119" s="14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</row>
    <row r="120" spans="1:12">
      <c r="A120" s="14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</row>
    <row r="121" spans="1:12">
      <c r="A121" s="14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</row>
    <row r="122" spans="1:12">
      <c r="A122" s="14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</row>
    <row r="123" spans="1:12">
      <c r="A123" s="14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</row>
    <row r="124" spans="1:12">
      <c r="A124" s="14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</row>
    <row r="125" spans="1:12">
      <c r="A125" s="14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</row>
    <row r="126" spans="1:12">
      <c r="A126" s="14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</row>
    <row r="127" spans="1:12">
      <c r="A127" s="14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</row>
    <row r="128" spans="1:12">
      <c r="A128" s="14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</row>
    <row r="129" spans="1:12">
      <c r="A129" s="14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</row>
    <row r="130" spans="1:12">
      <c r="A130" s="14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</row>
    <row r="131" spans="1:12">
      <c r="A131" s="14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</row>
    <row r="132" spans="1:12">
      <c r="A132" s="14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</row>
    <row r="133" spans="1:12">
      <c r="A133" s="14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</row>
    <row r="134" spans="1:12">
      <c r="A134" s="14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</row>
    <row r="135" spans="1:12">
      <c r="A135" s="14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</row>
    <row r="136" spans="1:12">
      <c r="A136" s="14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</row>
    <row r="137" spans="1:12">
      <c r="A137" s="14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</row>
    <row r="138" spans="1:12">
      <c r="A138" s="14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</row>
    <row r="139" spans="1:12">
      <c r="A139" s="14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</row>
    <row r="140" spans="1:12">
      <c r="A140" s="14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</row>
    <row r="141" spans="1:12">
      <c r="A141" s="14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</row>
    <row r="142" spans="1:12">
      <c r="A142" s="14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</row>
    <row r="143" spans="1:12">
      <c r="A143" s="14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</row>
    <row r="144" spans="1:12">
      <c r="A144" s="14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</row>
    <row r="145" spans="1:12">
      <c r="A145" s="14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</row>
    <row r="146" spans="1:12">
      <c r="A146" s="14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</row>
    <row r="147" spans="1:12">
      <c r="A147" s="14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</row>
    <row r="148" spans="1:12">
      <c r="A148" s="14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</row>
    <row r="149" spans="1:12">
      <c r="A149" s="14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</row>
    <row r="150" spans="1:12">
      <c r="A150" s="14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</row>
    <row r="151" spans="1:12">
      <c r="A151" s="14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</row>
    <row r="152" spans="1:12">
      <c r="A152" s="14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</row>
    <row r="153" spans="1:12">
      <c r="A153" s="14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</row>
    <row r="154" spans="1:12">
      <c r="A154" s="14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</row>
    <row r="155" spans="1:12">
      <c r="A155" s="14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</row>
    <row r="156" spans="1:12">
      <c r="A156" s="14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</row>
    <row r="157" spans="1:12">
      <c r="A157" s="14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</row>
    <row r="158" spans="1:12">
      <c r="A158" s="14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</row>
    <row r="159" spans="1:12">
      <c r="A159" s="14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</row>
    <row r="160" spans="1:12">
      <c r="A160" s="14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</row>
    <row r="161" spans="1:12">
      <c r="A161" s="14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</row>
    <row r="162" spans="1:12">
      <c r="A162" s="14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</row>
    <row r="163" spans="1:12">
      <c r="A163" s="14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</row>
  </sheetData>
  <mergeCells count="9">
    <mergeCell ref="A1:P1"/>
    <mergeCell ref="A2:A3"/>
    <mergeCell ref="C2:C3"/>
    <mergeCell ref="P2:P3"/>
    <mergeCell ref="A23:A24"/>
    <mergeCell ref="B23:B24"/>
    <mergeCell ref="E2:K2"/>
    <mergeCell ref="L2:O2"/>
    <mergeCell ref="B5:C5"/>
  </mergeCells>
  <pageMargins left="0" right="0" top="0.39370078740157483" bottom="0" header="0.31496062992125984" footer="0.31496062992125984"/>
  <pageSetup paperSize="8" scale="58" fitToHeight="15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сентябрь 2016</vt:lpstr>
      <vt:lpstr>Лист2</vt:lpstr>
      <vt:lpstr>'сентябрь 2016'!Заголовки_для_печати</vt:lpstr>
      <vt:lpstr>'сентябрь 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соц экон прогнозов</dc:creator>
  <cp:lastModifiedBy>Отдел соц экон прогнозов</cp:lastModifiedBy>
  <cp:lastPrinted>2016-10-07T04:19:28Z</cp:lastPrinted>
  <dcterms:created xsi:type="dcterms:W3CDTF">2015-02-27T03:58:14Z</dcterms:created>
  <dcterms:modified xsi:type="dcterms:W3CDTF">2016-10-07T04:19:32Z</dcterms:modified>
</cp:coreProperties>
</file>