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 firstSheet="1" activeTab="1"/>
  </bookViews>
  <sheets>
    <sheet name="ведомственная" sheetId="36" state="hidden" r:id="rId1"/>
    <sheet name="май 2016" sheetId="39" r:id="rId2"/>
  </sheets>
  <definedNames>
    <definedName name="_xlnm._FilterDatabase" localSheetId="1" hidden="1">'май 2016'!$A$4:$Z$7</definedName>
    <definedName name="_xlnm.Print_Titles" localSheetId="1">'май 2016'!$2:$3</definedName>
    <definedName name="_xlnm.Print_Area" localSheetId="1">'май 2016'!$A$1:$Z$7</definedName>
  </definedNames>
  <calcPr calcId="124519"/>
</workbook>
</file>

<file path=xl/calcChain.xml><?xml version="1.0" encoding="utf-8"?>
<calcChain xmlns="http://schemas.openxmlformats.org/spreadsheetml/2006/main">
  <c r="V6" i="39"/>
  <c r="V7"/>
  <c r="O7"/>
  <c r="S7" s="1"/>
  <c r="N7"/>
  <c r="L7" s="1"/>
  <c r="H7"/>
  <c r="X7" s="1"/>
  <c r="O6"/>
  <c r="N6"/>
  <c r="L6"/>
  <c r="H6"/>
  <c r="X6" s="1"/>
  <c r="W5"/>
  <c r="R5"/>
  <c r="Q5"/>
  <c r="P5"/>
  <c r="O5"/>
  <c r="N5"/>
  <c r="M5"/>
  <c r="K5"/>
  <c r="J5"/>
  <c r="I5"/>
  <c r="H5"/>
  <c r="X5" s="1"/>
  <c r="G5"/>
  <c r="F5"/>
  <c r="E5"/>
  <c r="D5"/>
  <c r="L5" l="1"/>
  <c r="S5"/>
  <c r="V5"/>
  <c r="S6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<sst xmlns="http://schemas.openxmlformats.org/spreadsheetml/2006/main" count="68" uniqueCount="39">
  <si>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</si>
  <si>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</si>
  <si>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</si>
  <si>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</si>
  <si>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</si>
  <si>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</si>
  <si>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</si>
  <si>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13.1</t>
  </si>
  <si>
    <t>ДДА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</si>
  <si>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</si>
  <si>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</si>
  <si>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</si>
  <si>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</si>
  <si>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</si>
  <si>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</si>
  <si>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13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</si>
  <si>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</si>
  <si>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</si>
  <si>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</si>
  <si>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</si>
  <si>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</si>
  <si>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</si>
  <si>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</si>
  <si>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</si>
  <si>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</si>
  <si>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</si>
  <si>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</si>
  <si>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</si>
  <si>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Профинансировано на 01.12.2015 (рублей)</t>
  </si>
  <si>
    <t>Экономия возникла в результате оплаты коммунальных услуг по показаниям приборов учета, мероприятий по ремонту зданий - по фактически выставленным счетам-фактурам, согласно актам выполненных работ.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</si>
  <si>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</si>
  <si>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</si>
  <si>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2 квартал</t>
  </si>
  <si>
    <t>3 квартал</t>
  </si>
  <si>
    <t>4 квартал</t>
  </si>
  <si>
    <t>федеральный бюджет</t>
  </si>
  <si>
    <t>Оказание финансовой и имущественной поддержки социально ориентированным некоммерческим организациям</t>
  </si>
  <si>
    <t>1 полугодие 2016</t>
  </si>
  <si>
    <t>Кассовый расход на 01.06.2016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</si>
</sst>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43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2.25" customHeight="1">
      <c r="A2" s="45" t="s">
        <v>0</v>
      </c>
      <c r="B2" s="18" t="s">
        <v>1</v>
      </c>
      <c r="C2" s="46" t="s">
        <v>10</v>
      </c>
      <c r="D2" s="47" t="s">
        <v>16</v>
      </c>
      <c r="E2" s="47"/>
      <c r="F2" s="47"/>
      <c r="G2" s="48" t="s">
        <v>26</v>
      </c>
      <c r="H2" s="48"/>
      <c r="I2" s="48"/>
      <c r="J2" s="49" t="s">
        <v>24</v>
      </c>
      <c r="K2" s="50"/>
      <c r="L2" s="51"/>
      <c r="M2" s="52" t="s">
        <v>19</v>
      </c>
      <c r="N2" s="52" t="s">
        <v>20</v>
      </c>
    </row>
    <row r="3" spans="1:14" ht="25.5">
      <c r="A3" s="45"/>
      <c r="B3" s="19" t="s">
        <v>2</v>
      </c>
      <c r="C3" s="46"/>
      <c r="D3" s="20" t="s">
        <v>12</v>
      </c>
      <c r="E3" s="20" t="s">
        <v>13</v>
      </c>
      <c r="F3" s="20" t="s">
        <v>14</v>
      </c>
      <c r="G3" s="20" t="s">
        <v>12</v>
      </c>
      <c r="H3" s="20" t="s">
        <v>13</v>
      </c>
      <c r="I3" s="20" t="s">
        <v>14</v>
      </c>
      <c r="J3" s="20" t="s">
        <v>12</v>
      </c>
      <c r="K3" s="20" t="s">
        <v>13</v>
      </c>
      <c r="L3" s="20" t="s">
        <v>14</v>
      </c>
      <c r="M3" s="53"/>
      <c r="N3" s="53"/>
    </row>
    <row r="4" spans="1:14">
      <c r="A4" s="21" t="s">
        <v>4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>
      <c r="A5" s="24">
        <v>1</v>
      </c>
      <c r="B5" s="42" t="s">
        <v>22</v>
      </c>
      <c r="C5" s="42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5">
        <f>SUM(M6:M7)</f>
        <v>9048313</v>
      </c>
      <c r="N5" s="25">
        <f>M5/D5*100</f>
        <v>100</v>
      </c>
    </row>
    <row r="6" spans="1:14" ht="58.5" customHeight="1">
      <c r="A6" s="26" t="s">
        <v>5</v>
      </c>
      <c r="B6" s="27" t="s">
        <v>11</v>
      </c>
      <c r="C6" s="27" t="s">
        <v>25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6">
        <f>F6</f>
        <v>24540</v>
      </c>
      <c r="N6" s="28">
        <f>M6/D6*100</f>
        <v>100</v>
      </c>
    </row>
    <row r="7" spans="1:14" ht="34.5" customHeight="1">
      <c r="A7" s="26" t="s">
        <v>6</v>
      </c>
      <c r="B7" s="27" t="s">
        <v>23</v>
      </c>
      <c r="C7" s="27" t="s">
        <v>25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6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"/>
  <sheetViews>
    <sheetView tabSelected="1" topLeftCell="C1" zoomScale="57" zoomScaleNormal="57" zoomScaleSheetLayoutView="70" workbookViewId="0">
      <pane ySplit="3" topLeftCell="A4" activePane="bottomLeft" state="frozen"/>
      <selection pane="bottomLeft" activeCell="H46" sqref="H46"/>
    </sheetView>
  </sheetViews>
  <sheetFormatPr defaultColWidth="9.140625" defaultRowHeight="18.75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2" customWidth="1"/>
    <col min="16" max="17" width="25.42578125" style="12" customWidth="1"/>
    <col min="18" max="18" width="24" style="12" customWidth="1"/>
    <col min="19" max="19" width="17" style="13" customWidth="1"/>
    <col min="20" max="20" width="16.7109375" style="13" customWidth="1"/>
    <col min="21" max="21" width="16.5703125" style="13" customWidth="1"/>
    <col min="22" max="22" width="17.140625" style="13" customWidth="1"/>
    <col min="23" max="23" width="22.85546875" style="15" hidden="1" customWidth="1"/>
    <col min="24" max="24" width="15.28515625" style="15" hidden="1" customWidth="1"/>
    <col min="25" max="25" width="15.85546875" style="15" hidden="1" customWidth="1"/>
    <col min="26" max="26" width="80.85546875" style="17" hidden="1" customWidth="1"/>
    <col min="27" max="16384" width="9.140625" style="10"/>
  </cols>
  <sheetData>
    <row r="1" spans="1:26" s="8" customFormat="1" ht="62.25" customHeight="1">
      <c r="A1" s="63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15"/>
      <c r="X1" s="15"/>
      <c r="Y1" s="15"/>
      <c r="Z1" s="17"/>
    </row>
    <row r="2" spans="1:26" s="9" customFormat="1" ht="23.25" customHeight="1">
      <c r="A2" s="65" t="s">
        <v>0</v>
      </c>
      <c r="B2" s="4" t="s">
        <v>1</v>
      </c>
      <c r="C2" s="66" t="s">
        <v>10</v>
      </c>
      <c r="D2" s="67" t="s">
        <v>37</v>
      </c>
      <c r="E2" s="67" t="s">
        <v>32</v>
      </c>
      <c r="F2" s="67" t="s">
        <v>33</v>
      </c>
      <c r="G2" s="67" t="s">
        <v>34</v>
      </c>
      <c r="H2" s="69" t="s">
        <v>31</v>
      </c>
      <c r="I2" s="69"/>
      <c r="J2" s="69"/>
      <c r="K2" s="69"/>
      <c r="L2" s="69" t="s">
        <v>28</v>
      </c>
      <c r="M2" s="69"/>
      <c r="N2" s="69"/>
      <c r="O2" s="56" t="s">
        <v>38</v>
      </c>
      <c r="P2" s="56"/>
      <c r="Q2" s="56"/>
      <c r="R2" s="56"/>
      <c r="S2" s="57" t="s">
        <v>17</v>
      </c>
      <c r="T2" s="58"/>
      <c r="U2" s="58"/>
      <c r="V2" s="59"/>
      <c r="W2" s="5" t="s">
        <v>19</v>
      </c>
      <c r="X2" s="5" t="s">
        <v>20</v>
      </c>
      <c r="Y2" s="5" t="s">
        <v>27</v>
      </c>
      <c r="Z2" s="60" t="s">
        <v>18</v>
      </c>
    </row>
    <row r="3" spans="1:26" s="9" customFormat="1" ht="51.75" customHeight="1">
      <c r="A3" s="65"/>
      <c r="B3" s="40" t="s">
        <v>2</v>
      </c>
      <c r="C3" s="66"/>
      <c r="D3" s="68"/>
      <c r="E3" s="68"/>
      <c r="F3" s="68"/>
      <c r="G3" s="68"/>
      <c r="H3" s="41" t="s">
        <v>12</v>
      </c>
      <c r="I3" s="41" t="s">
        <v>13</v>
      </c>
      <c r="J3" s="41" t="s">
        <v>35</v>
      </c>
      <c r="K3" s="41" t="s">
        <v>14</v>
      </c>
      <c r="L3" s="41" t="s">
        <v>12</v>
      </c>
      <c r="M3" s="41" t="s">
        <v>13</v>
      </c>
      <c r="N3" s="41" t="s">
        <v>14</v>
      </c>
      <c r="O3" s="41" t="s">
        <v>12</v>
      </c>
      <c r="P3" s="41" t="s">
        <v>13</v>
      </c>
      <c r="Q3" s="41" t="s">
        <v>35</v>
      </c>
      <c r="R3" s="41" t="s">
        <v>14</v>
      </c>
      <c r="S3" s="5" t="s">
        <v>12</v>
      </c>
      <c r="T3" s="5" t="s">
        <v>13</v>
      </c>
      <c r="U3" s="5" t="s">
        <v>35</v>
      </c>
      <c r="V3" s="5" t="s">
        <v>14</v>
      </c>
      <c r="W3" s="5"/>
      <c r="X3" s="5"/>
      <c r="Y3" s="5" t="s">
        <v>13</v>
      </c>
      <c r="Z3" s="61"/>
    </row>
    <row r="4" spans="1:26" s="9" customFormat="1" ht="21.75" customHeight="1">
      <c r="A4" s="39" t="s">
        <v>4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5</v>
      </c>
      <c r="I4" s="6">
        <v>6</v>
      </c>
      <c r="J4" s="6">
        <v>7</v>
      </c>
      <c r="K4" s="7">
        <v>8</v>
      </c>
      <c r="L4" s="7">
        <v>7</v>
      </c>
      <c r="M4" s="7">
        <v>8</v>
      </c>
      <c r="N4" s="7">
        <v>9</v>
      </c>
      <c r="O4" s="7">
        <v>9</v>
      </c>
      <c r="P4" s="6">
        <v>10</v>
      </c>
      <c r="Q4" s="6">
        <v>11</v>
      </c>
      <c r="R4" s="7">
        <v>12</v>
      </c>
      <c r="S4" s="7">
        <v>13</v>
      </c>
      <c r="T4" s="7">
        <v>14</v>
      </c>
      <c r="U4" s="7">
        <v>15</v>
      </c>
      <c r="V4" s="7">
        <v>16</v>
      </c>
      <c r="W4" s="7">
        <v>15</v>
      </c>
      <c r="X4" s="7">
        <v>16</v>
      </c>
      <c r="Y4" s="7">
        <v>17</v>
      </c>
      <c r="Z4" s="7">
        <v>18</v>
      </c>
    </row>
    <row r="5" spans="1:26" s="9" customFormat="1" ht="77.25" customHeight="1">
      <c r="A5" s="1" t="s">
        <v>15</v>
      </c>
      <c r="B5" s="62" t="s">
        <v>9</v>
      </c>
      <c r="C5" s="62"/>
      <c r="D5" s="37">
        <f>SUM(D6:D7)</f>
        <v>518800</v>
      </c>
      <c r="E5" s="37">
        <f t="shared" ref="E5:R5" si="0">SUM(E6:E7)</f>
        <v>278900</v>
      </c>
      <c r="F5" s="37">
        <f t="shared" si="0"/>
        <v>1120100</v>
      </c>
      <c r="G5" s="37">
        <f t="shared" si="0"/>
        <v>773300</v>
      </c>
      <c r="H5" s="37">
        <f t="shared" si="0"/>
        <v>2341590</v>
      </c>
      <c r="I5" s="37">
        <f t="shared" si="0"/>
        <v>0</v>
      </c>
      <c r="J5" s="37">
        <f t="shared" si="0"/>
        <v>0</v>
      </c>
      <c r="K5" s="37">
        <f t="shared" si="0"/>
        <v>2341590</v>
      </c>
      <c r="L5" s="37">
        <f t="shared" si="0"/>
        <v>468051.48</v>
      </c>
      <c r="M5" s="37">
        <f t="shared" si="0"/>
        <v>0</v>
      </c>
      <c r="N5" s="37">
        <f t="shared" si="0"/>
        <v>468051.48</v>
      </c>
      <c r="O5" s="37">
        <f t="shared" si="0"/>
        <v>468051.48</v>
      </c>
      <c r="P5" s="37">
        <f t="shared" si="0"/>
        <v>0</v>
      </c>
      <c r="Q5" s="37">
        <f t="shared" si="0"/>
        <v>0</v>
      </c>
      <c r="R5" s="37">
        <f t="shared" si="0"/>
        <v>468051.48</v>
      </c>
      <c r="S5" s="2">
        <f>O5/H5*100</f>
        <v>19.988617990339897</v>
      </c>
      <c r="T5" s="3">
        <v>0</v>
      </c>
      <c r="U5" s="3">
        <v>0</v>
      </c>
      <c r="V5" s="29">
        <f>R5/K5*100</f>
        <v>19.988617990339897</v>
      </c>
      <c r="W5" s="29">
        <f t="shared" ref="W5" si="1">SUM(W6:W7)</f>
        <v>2205280.8899999997</v>
      </c>
      <c r="X5" s="16">
        <f>W5/H5*100</f>
        <v>94.178779803466867</v>
      </c>
      <c r="Y5" s="33"/>
      <c r="Z5" s="38"/>
    </row>
    <row r="6" spans="1:26" s="9" customFormat="1" ht="29.25" customHeight="1">
      <c r="A6" s="54" t="s">
        <v>7</v>
      </c>
      <c r="B6" s="55" t="s">
        <v>36</v>
      </c>
      <c r="C6" s="34" t="s">
        <v>8</v>
      </c>
      <c r="D6" s="30">
        <v>0</v>
      </c>
      <c r="E6" s="30">
        <v>0</v>
      </c>
      <c r="F6" s="30">
        <v>1000000</v>
      </c>
      <c r="G6" s="30">
        <v>0</v>
      </c>
      <c r="H6" s="30">
        <f>I6+K6</f>
        <v>1000000</v>
      </c>
      <c r="I6" s="30">
        <v>0</v>
      </c>
      <c r="J6" s="30">
        <v>0</v>
      </c>
      <c r="K6" s="30">
        <v>1000000</v>
      </c>
      <c r="L6" s="30">
        <f t="shared" ref="L6:L7" si="2">M6+N6</f>
        <v>0</v>
      </c>
      <c r="M6" s="30">
        <v>0</v>
      </c>
      <c r="N6" s="30">
        <f>R6</f>
        <v>0</v>
      </c>
      <c r="O6" s="30">
        <f>P6+R6</f>
        <v>0</v>
      </c>
      <c r="P6" s="30">
        <v>0</v>
      </c>
      <c r="Q6" s="30">
        <v>0</v>
      </c>
      <c r="R6" s="30">
        <v>0</v>
      </c>
      <c r="S6" s="31">
        <f t="shared" ref="S6:S7" si="3">O6/H6*100</f>
        <v>0</v>
      </c>
      <c r="T6" s="32">
        <v>0</v>
      </c>
      <c r="U6" s="32">
        <v>0</v>
      </c>
      <c r="V6" s="30">
        <f t="shared" ref="V6:V7" si="4">R6/K6*100</f>
        <v>0</v>
      </c>
      <c r="W6" s="30">
        <v>950000</v>
      </c>
      <c r="X6" s="33">
        <f>W6/H6*100</f>
        <v>95</v>
      </c>
      <c r="Y6" s="33"/>
      <c r="Z6" s="38"/>
    </row>
    <row r="7" spans="1:26" s="9" customFormat="1" ht="31.5" customHeight="1">
      <c r="A7" s="54"/>
      <c r="B7" s="55"/>
      <c r="C7" s="34" t="s">
        <v>3</v>
      </c>
      <c r="D7" s="30">
        <v>518800</v>
      </c>
      <c r="E7" s="30">
        <v>278900</v>
      </c>
      <c r="F7" s="30">
        <v>120100</v>
      </c>
      <c r="G7" s="30">
        <v>773300</v>
      </c>
      <c r="H7" s="30">
        <f>I7+K7</f>
        <v>1341590</v>
      </c>
      <c r="I7" s="30">
        <v>0</v>
      </c>
      <c r="J7" s="30">
        <v>0</v>
      </c>
      <c r="K7" s="30">
        <v>1341590</v>
      </c>
      <c r="L7" s="30">
        <f t="shared" si="2"/>
        <v>468051.48</v>
      </c>
      <c r="M7" s="30">
        <v>0</v>
      </c>
      <c r="N7" s="30">
        <f>R7</f>
        <v>468051.48</v>
      </c>
      <c r="O7" s="30">
        <f t="shared" ref="O7" si="5">P7+R7</f>
        <v>468051.48</v>
      </c>
      <c r="P7" s="30">
        <v>0</v>
      </c>
      <c r="Q7" s="30">
        <v>0</v>
      </c>
      <c r="R7" s="30">
        <v>468051.48</v>
      </c>
      <c r="S7" s="31">
        <f t="shared" si="3"/>
        <v>34.887818185883916</v>
      </c>
      <c r="T7" s="32">
        <v>0</v>
      </c>
      <c r="U7" s="32">
        <v>0</v>
      </c>
      <c r="V7" s="30">
        <f t="shared" si="4"/>
        <v>34.887818185883916</v>
      </c>
      <c r="W7" s="30">
        <v>1255280.8899999999</v>
      </c>
      <c r="X7" s="33">
        <f>W7/H7*100</f>
        <v>93.566655237442134</v>
      </c>
      <c r="Y7" s="33"/>
      <c r="Z7" s="38" t="s">
        <v>29</v>
      </c>
    </row>
    <row r="8" spans="1:26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26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6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26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</sheetData>
  <mergeCells count="15">
    <mergeCell ref="Z2:Z3"/>
    <mergeCell ref="B5:C5"/>
    <mergeCell ref="A6:A7"/>
    <mergeCell ref="B6:B7"/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O2:R2"/>
    <mergeCell ref="S2:V2"/>
  </mergeCells>
  <pageMargins left="0.19685039370078741" right="0.19685039370078741" top="0.39370078740157483" bottom="0.19685039370078741" header="0.31496062992125984" footer="0.31496062992125984"/>
  <pageSetup paperSize="8" scale="5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ведомственная</vt:lpstr>
      <vt:lpstr>май 2016</vt:lpstr>
      <vt:lpstr>'май 2016'!Заголовки_для_печати</vt:lpstr>
      <vt:lpstr>'май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2016-06-07T04:13:29Z</cp:lastPrinted>
  <dcterms:created xsi:type="dcterms:W3CDTF">2012-05-22T08:33:39Z</dcterms:created>
  <dcterms:modified xsi:type="dcterms:W3CDTF">2016-06-07T04:13:54Z</dcterms:modified>
</cp:coreProperties>
</file>