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1920" windowWidth="19320" windowHeight="6900" activeTab="1"/>
  </bookViews>
  <sheets>
    <sheet name="январь 2016" sheetId="33" r:id="rId1"/>
    <sheet name="февраль 2016" sheetId="37" r:id="rId2"/>
    <sheet name="ведомственная" sheetId="36" state="hidden" r:id="rId3"/>
  </sheets>
  <definedNames>
    <definedName name="_xlnm._FilterDatabase" localSheetId="1" hidden="1">'февраль 2016'!$A$4:$Z$24</definedName>
    <definedName name="_xlnm._FilterDatabase" localSheetId="0" hidden="1">'январь 2016'!$A$4:$Z$24</definedName>
    <definedName name="_xlnm.Print_Titles" localSheetId="1">'февраль 2016'!$2:$3</definedName>
    <definedName name="_xlnm.Print_Titles" localSheetId="0">'январь 2016'!$2:$3</definedName>
    <definedName name="_xlnm.Print_Area" localSheetId="1">'февраль 2016'!$A$1:$Z$24</definedName>
    <definedName name="_xlnm.Print_Area" localSheetId="0">'январь 2016'!$A$1:$Z$24</definedName>
  </definedNames>
  <calcPr calcId="124519"/>
</workbook>
</file>

<file path=xl/calcChain.xml><?xml version="1.0" encoding="utf-8"?>
<calcChain xmlns="http://schemas.openxmlformats.org/spreadsheetml/2006/main">
  <c r="V24" i="37"/>
  <c r="O24"/>
  <c r="S24" s="1"/>
  <c r="H24"/>
  <c r="V23"/>
  <c r="O23"/>
  <c r="S23" s="1"/>
  <c r="H23"/>
  <c r="R22"/>
  <c r="V22" s="1"/>
  <c r="Z22" s="1"/>
  <c r="Q22"/>
  <c r="P22"/>
  <c r="O22"/>
  <c r="S22" s="1"/>
  <c r="W22" s="1"/>
  <c r="N22"/>
  <c r="Y22" s="1"/>
  <c r="M22"/>
  <c r="X22" s="1"/>
  <c r="L22"/>
  <c r="K22"/>
  <c r="J22"/>
  <c r="I22"/>
  <c r="H22"/>
  <c r="G22"/>
  <c r="F22"/>
  <c r="E22"/>
  <c r="D22"/>
  <c r="Y21"/>
  <c r="O21"/>
  <c r="N21"/>
  <c r="L21"/>
  <c r="H21"/>
  <c r="X21" s="1"/>
  <c r="W20"/>
  <c r="X20" s="1"/>
  <c r="R20"/>
  <c r="V20" s="1"/>
  <c r="Q20"/>
  <c r="P20"/>
  <c r="Y20" s="1"/>
  <c r="O20"/>
  <c r="S20" s="1"/>
  <c r="N20"/>
  <c r="M20"/>
  <c r="L20"/>
  <c r="K20"/>
  <c r="J20"/>
  <c r="I20"/>
  <c r="H20"/>
  <c r="G20"/>
  <c r="F20"/>
  <c r="E20"/>
  <c r="D20"/>
  <c r="O19"/>
  <c r="H19"/>
  <c r="O18"/>
  <c r="H18"/>
  <c r="O17"/>
  <c r="H17"/>
  <c r="T16"/>
  <c r="O16"/>
  <c r="S16" s="1"/>
  <c r="H16"/>
  <c r="T15"/>
  <c r="O15"/>
  <c r="S15" s="1"/>
  <c r="H15"/>
  <c r="T14"/>
  <c r="O14"/>
  <c r="S14" s="1"/>
  <c r="H14"/>
  <c r="O13"/>
  <c r="H13"/>
  <c r="T12"/>
  <c r="O12"/>
  <c r="S12" s="1"/>
  <c r="H12"/>
  <c r="R11"/>
  <c r="Q11"/>
  <c r="U11" s="1"/>
  <c r="P11"/>
  <c r="T11" s="1"/>
  <c r="O11"/>
  <c r="S11" s="1"/>
  <c r="N11"/>
  <c r="M11"/>
  <c r="L11"/>
  <c r="K11"/>
  <c r="J11"/>
  <c r="I11"/>
  <c r="H11"/>
  <c r="G11"/>
  <c r="F11"/>
  <c r="E11"/>
  <c r="D11"/>
  <c r="O10"/>
  <c r="N10"/>
  <c r="L10" s="1"/>
  <c r="H10"/>
  <c r="X10" s="1"/>
  <c r="V9"/>
  <c r="O9"/>
  <c r="S9" s="1"/>
  <c r="N9"/>
  <c r="L9"/>
  <c r="H9"/>
  <c r="X9" s="1"/>
  <c r="V8"/>
  <c r="O8"/>
  <c r="N8"/>
  <c r="L8" s="1"/>
  <c r="H8"/>
  <c r="X8" s="1"/>
  <c r="V7"/>
  <c r="O7"/>
  <c r="N7"/>
  <c r="L7" s="1"/>
  <c r="H7"/>
  <c r="X7" s="1"/>
  <c r="W6"/>
  <c r="R6"/>
  <c r="Q6"/>
  <c r="P6"/>
  <c r="O6"/>
  <c r="N6"/>
  <c r="M6"/>
  <c r="K6"/>
  <c r="K5" s="1"/>
  <c r="J6"/>
  <c r="I6"/>
  <c r="G6"/>
  <c r="F6"/>
  <c r="E6"/>
  <c r="D6"/>
  <c r="D5" s="1"/>
  <c r="W5"/>
  <c r="R5"/>
  <c r="Q5"/>
  <c r="U5" s="1"/>
  <c r="P5"/>
  <c r="T5" s="1"/>
  <c r="O5"/>
  <c r="N5"/>
  <c r="M5"/>
  <c r="J5"/>
  <c r="I5"/>
  <c r="G5"/>
  <c r="F5"/>
  <c r="E5"/>
  <c r="T12" i="33"/>
  <c r="L6" i="37" l="1"/>
  <c r="L5" s="1"/>
  <c r="V5"/>
  <c r="H6"/>
  <c r="S6"/>
  <c r="S7"/>
  <c r="V6"/>
  <c r="Y5"/>
  <c r="S8"/>
  <c r="V23" i="33"/>
  <c r="V24"/>
  <c r="O24"/>
  <c r="O23"/>
  <c r="L22"/>
  <c r="M22"/>
  <c r="X22" s="1"/>
  <c r="N22"/>
  <c r="Y22" s="1"/>
  <c r="P22"/>
  <c r="Q22"/>
  <c r="R22"/>
  <c r="M20"/>
  <c r="P20"/>
  <c r="Q20"/>
  <c r="T16"/>
  <c r="T15"/>
  <c r="T14"/>
  <c r="O13"/>
  <c r="O14"/>
  <c r="O15"/>
  <c r="O16"/>
  <c r="O17"/>
  <c r="O18"/>
  <c r="O19"/>
  <c r="O12"/>
  <c r="L11"/>
  <c r="M11"/>
  <c r="N11"/>
  <c r="P11"/>
  <c r="Q11"/>
  <c r="R11"/>
  <c r="M6"/>
  <c r="P6"/>
  <c r="Q6"/>
  <c r="R6"/>
  <c r="X6" i="37" l="1"/>
  <c r="H5"/>
  <c r="M5" i="33"/>
  <c r="O22"/>
  <c r="P5"/>
  <c r="O11"/>
  <c r="Q5"/>
  <c r="X5" i="37" l="1"/>
  <c r="S5"/>
  <c r="E22" i="33"/>
  <c r="F22"/>
  <c r="G22"/>
  <c r="I22"/>
  <c r="J22"/>
  <c r="K22"/>
  <c r="V22" s="1"/>
  <c r="Z22" s="1"/>
  <c r="D22"/>
  <c r="H24"/>
  <c r="S24" s="1"/>
  <c r="H23"/>
  <c r="E20"/>
  <c r="F20"/>
  <c r="G20"/>
  <c r="I20"/>
  <c r="J20"/>
  <c r="K20"/>
  <c r="D20"/>
  <c r="E11"/>
  <c r="F11"/>
  <c r="G11"/>
  <c r="I11"/>
  <c r="T11" s="1"/>
  <c r="J11"/>
  <c r="U11" s="1"/>
  <c r="K11"/>
  <c r="D11"/>
  <c r="H13"/>
  <c r="H14"/>
  <c r="S14" s="1"/>
  <c r="H15"/>
  <c r="S15" s="1"/>
  <c r="H16"/>
  <c r="S16" s="1"/>
  <c r="H17"/>
  <c r="H18"/>
  <c r="H19"/>
  <c r="H12"/>
  <c r="S12" s="1"/>
  <c r="H8"/>
  <c r="H9"/>
  <c r="H10"/>
  <c r="H7"/>
  <c r="E6"/>
  <c r="F6"/>
  <c r="F5" s="1"/>
  <c r="G6"/>
  <c r="I6"/>
  <c r="I5" s="1"/>
  <c r="J6"/>
  <c r="K6"/>
  <c r="K5" s="1"/>
  <c r="D6"/>
  <c r="G5" l="1"/>
  <c r="E5"/>
  <c r="H22"/>
  <c r="S22" s="1"/>
  <c r="W22" s="1"/>
  <c r="S23"/>
  <c r="D5"/>
  <c r="J5"/>
  <c r="U5" s="1"/>
  <c r="H11"/>
  <c r="S11" s="1"/>
  <c r="Y21" l="1"/>
  <c r="N21" l="1"/>
  <c r="N20" s="1"/>
  <c r="N8"/>
  <c r="N9"/>
  <c r="N10"/>
  <c r="N7"/>
  <c r="N6" l="1"/>
  <c r="N5" s="1"/>
  <c r="M7" i="36"/>
  <c r="M6"/>
  <c r="L6" l="1"/>
  <c r="L7"/>
  <c r="W6" i="33" l="1"/>
  <c r="W20"/>
  <c r="W5" l="1"/>
  <c r="G7" i="36" l="1"/>
  <c r="D7"/>
  <c r="G6"/>
  <c r="D6"/>
  <c r="N6" s="1"/>
  <c r="I5"/>
  <c r="H5"/>
  <c r="F5"/>
  <c r="E5"/>
  <c r="D5" l="1"/>
  <c r="G5"/>
  <c r="L5"/>
  <c r="M5"/>
  <c r="N7"/>
  <c r="J7"/>
  <c r="J6"/>
  <c r="N5" l="1"/>
  <c r="J5"/>
  <c r="L7" i="33" l="1"/>
  <c r="L8"/>
  <c r="L9"/>
  <c r="L10"/>
  <c r="L21"/>
  <c r="L20" s="1"/>
  <c r="L6" l="1"/>
  <c r="L5" s="1"/>
  <c r="Y20" l="1"/>
  <c r="R20"/>
  <c r="R5" s="1"/>
  <c r="O7"/>
  <c r="V7"/>
  <c r="X8"/>
  <c r="O8"/>
  <c r="V8"/>
  <c r="X9"/>
  <c r="O9"/>
  <c r="V9"/>
  <c r="X10"/>
  <c r="O10"/>
  <c r="H21"/>
  <c r="O21"/>
  <c r="O20" s="1"/>
  <c r="O6" l="1"/>
  <c r="O5" s="1"/>
  <c r="X21"/>
  <c r="H20"/>
  <c r="X7"/>
  <c r="H6"/>
  <c r="V20"/>
  <c r="S7"/>
  <c r="S9"/>
  <c r="V6"/>
  <c r="S8"/>
  <c r="X6" l="1"/>
  <c r="H5"/>
  <c r="S20"/>
  <c r="X20"/>
  <c r="S6"/>
  <c r="Y5" l="1"/>
  <c r="T5" l="1"/>
  <c r="V5" l="1"/>
  <c r="X5"/>
  <c r="S5" l="1"/>
</calcChain>
</file>

<file path=xl/sharedStrings.xml><?xml version="1.0" encoding="utf-8"?>
<sst xmlns="http://schemas.openxmlformats.org/spreadsheetml/2006/main" count="203" uniqueCount="73">
  <si>
    <t>№ п/п</t>
  </si>
  <si>
    <t>Наименование программы</t>
  </si>
  <si>
    <t>Запланированные мероприятия</t>
  </si>
  <si>
    <t>ДИиЗО</t>
  </si>
  <si>
    <t>1</t>
  </si>
  <si>
    <t>1.1</t>
  </si>
  <si>
    <t>1.2</t>
  </si>
  <si>
    <t>ДДА</t>
  </si>
  <si>
    <t>Муниципальная  программа "Социально - экономическое развитие города Нефтеюганска на 2014-2020 годы"</t>
  </si>
  <si>
    <t>Исполнит.    ГРБС</t>
  </si>
  <si>
    <t>Расходы на обеспечение деятельности (оказание услуг) муниципальных учреждений</t>
  </si>
  <si>
    <t>Договора на программное (информационные технологии) обеспечение и обслуживание</t>
  </si>
  <si>
    <t>Расходы на обеспечение функций органов местного самоуправления</t>
  </si>
  <si>
    <t>Подпрограмма "Совершенствование муниципального управления"</t>
  </si>
  <si>
    <t>Подпрограмма "Развития малого и среднего предпринимательства"</t>
  </si>
  <si>
    <t>Всего</t>
  </si>
  <si>
    <t>окружной бюджет</t>
  </si>
  <si>
    <t>местный бюджет</t>
  </si>
  <si>
    <t>14</t>
  </si>
  <si>
    <t>14.1</t>
  </si>
  <si>
    <t>14.1.1</t>
  </si>
  <si>
    <t>14.1.2</t>
  </si>
  <si>
    <t>14.1.3</t>
  </si>
  <si>
    <t>14.2</t>
  </si>
  <si>
    <t>14.2.1</t>
  </si>
  <si>
    <t>14.1.5</t>
  </si>
  <si>
    <t>ПЛАН  на 2015 год (рублей)</t>
  </si>
  <si>
    <t>% исполнения  к плану года</t>
  </si>
  <si>
    <t>Причины низкого освоения</t>
  </si>
  <si>
    <t>Ожидаемое исполнение, руб.</t>
  </si>
  <si>
    <t>Ожидаемое исполнение, %</t>
  </si>
  <si>
    <t>Отчет об исполнении сетевого плана-графика на 2015 год по реализации ведомственных программ муниципального образования город Нефтеюганск</t>
  </si>
  <si>
    <t>Информирование населения о деятельности органов местного самоуправления муниципального образования город Нефтеюганск на 2015 год</t>
  </si>
  <si>
    <t>Прочие текущие расходы</t>
  </si>
  <si>
    <t>% исполнения  к плану 2015 года</t>
  </si>
  <si>
    <t xml:space="preserve">Дума города </t>
  </si>
  <si>
    <t>Кассовый расход на 01.11.2015 (рублей)</t>
  </si>
  <si>
    <t>% исполнения  к финансированию</t>
  </si>
  <si>
    <t>Постановлением администрации города от 16.10.2015 № 1011-п утверждён перечень получателей грантов на общую сумму 4 100 000 рублей. Направлено письмо в ЮПУ о заключении соглашений с субъектами малого и среднего предпринимательства, направлены заявки в Департамент финансов округа для финансирования грантов. После заключения соглашений и предоставления финансирования будут предоставлены гранты на сумму 4 100 000  рублей. Распоряжением администрации города от 12.10.2015 № 278-р утверждён перечень получателей субсидий на общую сумму 563 815 рублей. Направлено письмо в ЮПУ о заключении соглашений с субъектами малого и среднего предпринимательства, направлена заявка в Департамент финансов округа для финансирования. После заключения соглашений и предоставления финансирования будут предоставлены субсидий на сумму 563 815 рублей. 
На исполнении находятся контракты на оказание услуг в области развития малого и среднего предпринимательства, размещению информации в СМИ и проведению мониторинга субъектов малого и среднего предпринимательства на общую сумму 1 171 800. В рамках контрактов проведены выставка товаров и услуг и церемония награждения конкурса "Предприниматель года", проведена частичная оплата мероприятий на сумму 200 000 рублей. Документы на сумму 110 000 рублей находятся на кассововом исполнении (ждем финансирования из округа). В соответствии с условиями контрактов на оказание услуг в области развития малого и среднего предпринимательства и проведению мониторинга мероприятия будут реализованы до 30.11.2015. Срок оказания услуг по размещению информации в СМИ до 31.12.2015. Оплата по контрактам запланирована до 31.12.2015. Подготовлен проект распоряжения администрации о предоставлении денежных премий победителям конкурса "Предприниматель года" на сумму 150 000 рублей, после утвеждения распоряжения средства будут исполнены.</t>
  </si>
  <si>
    <t>Профинансировано на 01.12.2015 (рублей)</t>
  </si>
  <si>
    <t>Отчет об исполнении сетевого плана-графика на 2016 год по реализации программ муниципального образования город Нефтеюганск и программ Ханты-Мансийского автономного округа - Югры</t>
  </si>
  <si>
    <t>ПЛАН  на 2016 год (рублей)</t>
  </si>
  <si>
    <t>1 квартал</t>
  </si>
  <si>
    <t>2 квартал</t>
  </si>
  <si>
    <t>3 квартал</t>
  </si>
  <si>
    <t>4 квартал</t>
  </si>
  <si>
    <t>федеральный бюджет</t>
  </si>
  <si>
    <t>Глава местной администрации</t>
  </si>
  <si>
    <t>Прочие мероприятия органов местного самоуправления</t>
  </si>
  <si>
    <t>Подпрограмма "Исполнение отдельных государственных полномочий"</t>
  </si>
  <si>
    <t>Осуществление переданных полномочий Российской Федерации на государственную регистрацию актов гражданского состояния</t>
  </si>
  <si>
    <t>ЗАГС</t>
  </si>
  <si>
    <t>Осуществление переданных полномочий по хранению, комплектованию, учету и использованию архивных документов, относящихся к государственной собственности автономного округа</t>
  </si>
  <si>
    <t>14.2.2</t>
  </si>
  <si>
    <t>Осуществление переданных полномочий в сфере трудовых отношений и государственного управления охраной труда</t>
  </si>
  <si>
    <t>Осуществление переданных полномочий по созданию и обеспечению деятельности административных комиссий</t>
  </si>
  <si>
    <t>14.2.3</t>
  </si>
  <si>
    <t>14.2.4</t>
  </si>
  <si>
    <t>Осуществление переданных полномочий по образованию и организации деятельности комиссий по делам несовершеннолетних и защите их прав</t>
  </si>
  <si>
    <t>14.2.5</t>
  </si>
  <si>
    <t>Осуществление переданных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</si>
  <si>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14.2.6</t>
  </si>
  <si>
    <t>Государственная поддержка развития растениеводства и животноводства, переработки и реализации продукции</t>
  </si>
  <si>
    <t>14.2.7</t>
  </si>
  <si>
    <t>Осуществление переданных полномочий на проведение мероприятий по предупреждению и ликвидации болезней животных, их лечению, защите населения от болезней, общих для человека и животных</t>
  </si>
  <si>
    <t>14.2.8</t>
  </si>
  <si>
    <t>Реализация мероприятий государственной поддержки малого и среднего предпринимательства</t>
  </si>
  <si>
    <t>14.3</t>
  </si>
  <si>
    <t>Своевременное и достоверное информирование населения о деятельности органов местного самоуправления муниципального образования город Нефтеюганск</t>
  </si>
  <si>
    <t>Создание условий для реализации целенаправленной информационной политики органов местного самоуправления муниципального образования город Нефтеюганск</t>
  </si>
  <si>
    <t>14.3.1</t>
  </si>
  <si>
    <t>Кассовый расход на 01.02.2016  (рублей)</t>
  </si>
  <si>
    <t>Кассовый расход на 01.03.2016  (рублей)</t>
  </si>
</sst>
</file>

<file path=xl/styles.xml><?xml version="1.0" encoding="utf-8"?>
<styleSheet xmlns="http://schemas.openxmlformats.org/spreadsheetml/2006/main">
  <numFmts count="1">
    <numFmt numFmtId="164" formatCode="0.0"/>
  </numFmts>
  <fonts count="13">
    <font>
      <sz val="11"/>
      <color theme="1"/>
      <name val="Times New Roman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sz val="14"/>
      <name val="Times New Roman"/>
      <family val="1"/>
      <charset val="204"/>
      <scheme val="minor"/>
    </font>
    <font>
      <sz val="14"/>
      <name val="Times New Roman"/>
      <family val="1"/>
      <charset val="204"/>
      <scheme val="minor"/>
    </font>
    <font>
      <sz val="14"/>
      <name val="Times New Roman"/>
      <family val="1"/>
      <charset val="204"/>
    </font>
    <font>
      <b/>
      <sz val="12"/>
      <name val="Times New Roman"/>
      <family val="1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204"/>
      <scheme val="minor"/>
    </font>
    <font>
      <sz val="10"/>
      <color theme="1"/>
      <name val="Times New Roman"/>
      <family val="1"/>
      <charset val="204"/>
      <scheme val="minor"/>
    </font>
    <font>
      <b/>
      <sz val="10"/>
      <name val="Times New Roman"/>
      <family val="1"/>
      <charset val="204"/>
      <scheme val="minor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0">
    <xf numFmtId="0" fontId="0" fillId="0" borderId="0" xfId="0"/>
    <xf numFmtId="49" fontId="3" fillId="0" borderId="1" xfId="0" applyNumberFormat="1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64" fontId="4" fillId="0" borderId="1" xfId="0" applyNumberFormat="1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/>
    <xf numFmtId="0" fontId="4" fillId="0" borderId="0" xfId="0" applyFont="1" applyFill="1" applyBorder="1"/>
    <xf numFmtId="0" fontId="3" fillId="0" borderId="0" xfId="0" applyFont="1" applyFill="1" applyBorder="1"/>
    <xf numFmtId="0" fontId="4" fillId="0" borderId="0" xfId="0" applyFont="1" applyFill="1"/>
    <xf numFmtId="49" fontId="4" fillId="0" borderId="0" xfId="0" applyNumberFormat="1" applyFont="1" applyFill="1" applyBorder="1" applyAlignment="1">
      <alignment horizontal="center" vertical="center"/>
    </xf>
    <xf numFmtId="2" fontId="4" fillId="0" borderId="0" xfId="0" applyNumberFormat="1" applyFont="1" applyFill="1"/>
    <xf numFmtId="164" fontId="4" fillId="0" borderId="0" xfId="0" applyNumberFormat="1" applyFont="1" applyFill="1"/>
    <xf numFmtId="49" fontId="4" fillId="0" borderId="0" xfId="0" applyNumberFormat="1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2" fontId="4" fillId="0" borderId="0" xfId="0" applyNumberFormat="1" applyFont="1" applyFill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vertical="top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7" fillId="0" borderId="1" xfId="0" applyNumberFormat="1" applyFont="1" applyFill="1" applyBorder="1" applyAlignment="1">
      <alignment horizontal="center" vertical="center"/>
    </xf>
    <xf numFmtId="1" fontId="7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/>
    </xf>
    <xf numFmtId="4" fontId="10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" fontId="10" fillId="2" borderId="1" xfId="0" applyNumberFormat="1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4" fontId="3" fillId="0" borderId="6" xfId="0" applyNumberFormat="1" applyFont="1" applyFill="1" applyBorder="1" applyAlignment="1">
      <alignment horizontal="center" vertical="center"/>
    </xf>
    <xf numFmtId="4" fontId="4" fillId="0" borderId="6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left" vertical="center" wrapText="1"/>
      <protection locked="0"/>
    </xf>
    <xf numFmtId="0" fontId="2" fillId="0" borderId="1" xfId="0" applyFont="1" applyFill="1" applyBorder="1" applyAlignment="1" applyProtection="1">
      <alignment horizontal="left" vertical="center" wrapText="1"/>
      <protection locked="0"/>
    </xf>
    <xf numFmtId="0" fontId="4" fillId="0" borderId="2" xfId="0" applyFont="1" applyFill="1" applyBorder="1" applyAlignment="1">
      <alignment vertical="top" wrapText="1"/>
    </xf>
    <xf numFmtId="0" fontId="4" fillId="0" borderId="8" xfId="0" applyFont="1" applyFill="1" applyBorder="1" applyAlignment="1">
      <alignment vertical="top" wrapText="1"/>
    </xf>
    <xf numFmtId="4" fontId="5" fillId="0" borderId="2" xfId="0" applyNumberFormat="1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vertical="top" wrapText="1"/>
    </xf>
    <xf numFmtId="0" fontId="4" fillId="0" borderId="8" xfId="0" applyFont="1" applyFill="1" applyBorder="1" applyAlignment="1">
      <alignment vertical="top" wrapText="1"/>
    </xf>
    <xf numFmtId="0" fontId="12" fillId="0" borderId="10" xfId="0" applyFont="1" applyFill="1" applyBorder="1" applyAlignment="1">
      <alignment vertical="top" wrapText="1"/>
    </xf>
    <xf numFmtId="0" fontId="2" fillId="0" borderId="1" xfId="0" applyFont="1" applyFill="1" applyBorder="1" applyAlignment="1" applyProtection="1">
      <alignment horizontal="left" vertical="center" wrapText="1"/>
      <protection locked="0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164" fontId="4" fillId="0" borderId="2" xfId="0" applyNumberFormat="1" applyFont="1" applyFill="1" applyBorder="1" applyAlignment="1">
      <alignment horizontal="center" vertical="center" wrapText="1"/>
    </xf>
    <xf numFmtId="164" fontId="4" fillId="0" borderId="3" xfId="0" applyNumberFormat="1" applyFont="1" applyFill="1" applyBorder="1" applyAlignment="1">
      <alignment horizontal="center" vertical="center" wrapText="1"/>
    </xf>
    <xf numFmtId="164" fontId="4" fillId="0" borderId="6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left" vertical="center" wrapText="1"/>
      <protection locked="0"/>
    </xf>
    <xf numFmtId="0" fontId="5" fillId="0" borderId="4" xfId="0" applyFont="1" applyFill="1" applyBorder="1" applyAlignment="1" applyProtection="1">
      <alignment horizontal="left" vertical="center" wrapText="1"/>
      <protection locked="0"/>
    </xf>
    <xf numFmtId="0" fontId="5" fillId="0" borderId="5" xfId="0" applyFont="1" applyFill="1" applyBorder="1" applyAlignment="1" applyProtection="1">
      <alignment horizontal="left" vertical="center" wrapText="1"/>
      <protection locked="0"/>
    </xf>
    <xf numFmtId="49" fontId="4" fillId="0" borderId="4" xfId="0" applyNumberFormat="1" applyFont="1" applyFill="1" applyBorder="1" applyAlignment="1">
      <alignment horizontal="center" vertical="center"/>
    </xf>
    <xf numFmtId="49" fontId="4" fillId="0" borderId="5" xfId="0" applyNumberFormat="1" applyFont="1" applyFill="1" applyBorder="1" applyAlignment="1">
      <alignment horizontal="center" vertical="center"/>
    </xf>
    <xf numFmtId="0" fontId="4" fillId="0" borderId="8" xfId="0" applyFont="1" applyFill="1" applyBorder="1" applyAlignment="1">
      <alignment vertical="top" wrapText="1"/>
    </xf>
    <xf numFmtId="0" fontId="12" fillId="0" borderId="10" xfId="0" applyFont="1" applyFill="1" applyBorder="1" applyAlignment="1">
      <alignment vertical="top" wrapText="1"/>
    </xf>
    <xf numFmtId="0" fontId="4" fillId="0" borderId="4" xfId="0" applyFont="1" applyFill="1" applyBorder="1" applyAlignment="1">
      <alignment horizontal="center" vertical="top" wrapText="1"/>
    </xf>
    <xf numFmtId="0" fontId="0" fillId="0" borderId="5" xfId="0" applyFill="1" applyBorder="1" applyAlignment="1">
      <alignment vertical="top" wrapText="1"/>
    </xf>
    <xf numFmtId="0" fontId="11" fillId="0" borderId="1" xfId="0" applyFont="1" applyFill="1" applyBorder="1" applyAlignment="1">
      <alignment horizontal="left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wrapText="1"/>
    </xf>
    <xf numFmtId="49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8" fillId="0" borderId="1" xfId="0" applyNumberFormat="1" applyFont="1" applyFill="1" applyBorder="1" applyAlignment="1">
      <alignment horizontal="center" vertical="center" wrapText="1"/>
    </xf>
    <xf numFmtId="2" fontId="8" fillId="0" borderId="8" xfId="0" applyNumberFormat="1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123"/>
  <sheetViews>
    <sheetView zoomScale="57" zoomScaleNormal="57" zoomScaleSheetLayoutView="70" workbookViewId="0">
      <pane ySplit="3" topLeftCell="A4" activePane="bottomLeft" state="frozen"/>
      <selection pane="bottomLeft" activeCell="A25" sqref="A25:XFD68"/>
    </sheetView>
  </sheetViews>
  <sheetFormatPr defaultColWidth="9.140625" defaultRowHeight="18.75"/>
  <cols>
    <col min="1" max="1" width="10.140625" style="15" customWidth="1"/>
    <col min="2" max="2" width="54.85546875" style="11" customWidth="1"/>
    <col min="3" max="3" width="13.140625" style="11" customWidth="1"/>
    <col min="4" max="4" width="26" style="11" customWidth="1"/>
    <col min="5" max="5" width="18.7109375" style="11" hidden="1" customWidth="1"/>
    <col min="6" max="6" width="18.5703125" style="11" hidden="1" customWidth="1"/>
    <col min="7" max="7" width="19" style="11" hidden="1" customWidth="1"/>
    <col min="8" max="8" width="24.85546875" style="11" customWidth="1"/>
    <col min="9" max="10" width="23" style="11" customWidth="1"/>
    <col min="11" max="11" width="24.28515625" style="11" customWidth="1"/>
    <col min="12" max="12" width="26" style="11" hidden="1" customWidth="1"/>
    <col min="13" max="13" width="25.140625" style="11" hidden="1" customWidth="1"/>
    <col min="14" max="14" width="25.5703125" style="11" hidden="1" customWidth="1"/>
    <col min="15" max="15" width="22.85546875" style="13" customWidth="1"/>
    <col min="16" max="17" width="25.42578125" style="13" customWidth="1"/>
    <col min="18" max="18" width="24" style="13" customWidth="1"/>
    <col min="19" max="19" width="17" style="14" customWidth="1"/>
    <col min="20" max="20" width="16.7109375" style="14" customWidth="1"/>
    <col min="21" max="21" width="16.5703125" style="14" customWidth="1"/>
    <col min="22" max="22" width="17.140625" style="14" customWidth="1"/>
    <col min="23" max="23" width="22.85546875" style="17" hidden="1" customWidth="1"/>
    <col min="24" max="24" width="15.28515625" style="17" hidden="1" customWidth="1"/>
    <col min="25" max="25" width="15.85546875" style="17" hidden="1" customWidth="1"/>
    <col min="26" max="26" width="80.85546875" style="19" hidden="1" customWidth="1"/>
    <col min="27" max="16384" width="9.140625" style="11"/>
  </cols>
  <sheetData>
    <row r="1" spans="1:26" s="8" customFormat="1" ht="62.25" customHeight="1">
      <c r="A1" s="58" t="s">
        <v>40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17"/>
      <c r="X1" s="17"/>
      <c r="Y1" s="17"/>
      <c r="Z1" s="19"/>
    </row>
    <row r="2" spans="1:26" s="9" customFormat="1" ht="23.25" customHeight="1">
      <c r="A2" s="60" t="s">
        <v>0</v>
      </c>
      <c r="B2" s="4" t="s">
        <v>1</v>
      </c>
      <c r="C2" s="61" t="s">
        <v>9</v>
      </c>
      <c r="D2" s="67" t="s">
        <v>42</v>
      </c>
      <c r="E2" s="67" t="s">
        <v>43</v>
      </c>
      <c r="F2" s="67" t="s">
        <v>44</v>
      </c>
      <c r="G2" s="67" t="s">
        <v>45</v>
      </c>
      <c r="H2" s="62" t="s">
        <v>41</v>
      </c>
      <c r="I2" s="62"/>
      <c r="J2" s="62"/>
      <c r="K2" s="62"/>
      <c r="L2" s="62" t="s">
        <v>39</v>
      </c>
      <c r="M2" s="62"/>
      <c r="N2" s="62"/>
      <c r="O2" s="63" t="s">
        <v>71</v>
      </c>
      <c r="P2" s="63"/>
      <c r="Q2" s="63"/>
      <c r="R2" s="63"/>
      <c r="S2" s="64" t="s">
        <v>27</v>
      </c>
      <c r="T2" s="65"/>
      <c r="U2" s="65"/>
      <c r="V2" s="66"/>
      <c r="W2" s="5" t="s">
        <v>29</v>
      </c>
      <c r="X2" s="5" t="s">
        <v>30</v>
      </c>
      <c r="Y2" s="5" t="s">
        <v>37</v>
      </c>
      <c r="Z2" s="76" t="s">
        <v>28</v>
      </c>
    </row>
    <row r="3" spans="1:26" s="9" customFormat="1" ht="51.75" customHeight="1">
      <c r="A3" s="60"/>
      <c r="B3" s="44" t="s">
        <v>2</v>
      </c>
      <c r="C3" s="61"/>
      <c r="D3" s="68"/>
      <c r="E3" s="68"/>
      <c r="F3" s="68"/>
      <c r="G3" s="68"/>
      <c r="H3" s="45" t="s">
        <v>15</v>
      </c>
      <c r="I3" s="45" t="s">
        <v>16</v>
      </c>
      <c r="J3" s="45" t="s">
        <v>46</v>
      </c>
      <c r="K3" s="45" t="s">
        <v>17</v>
      </c>
      <c r="L3" s="45" t="s">
        <v>15</v>
      </c>
      <c r="M3" s="45" t="s">
        <v>16</v>
      </c>
      <c r="N3" s="45" t="s">
        <v>17</v>
      </c>
      <c r="O3" s="45" t="s">
        <v>15</v>
      </c>
      <c r="P3" s="45" t="s">
        <v>16</v>
      </c>
      <c r="Q3" s="45" t="s">
        <v>46</v>
      </c>
      <c r="R3" s="45" t="s">
        <v>17</v>
      </c>
      <c r="S3" s="5" t="s">
        <v>15</v>
      </c>
      <c r="T3" s="5" t="s">
        <v>16</v>
      </c>
      <c r="U3" s="5" t="s">
        <v>46</v>
      </c>
      <c r="V3" s="5" t="s">
        <v>17</v>
      </c>
      <c r="W3" s="5"/>
      <c r="X3" s="5"/>
      <c r="Y3" s="5" t="s">
        <v>16</v>
      </c>
      <c r="Z3" s="77"/>
    </row>
    <row r="4" spans="1:26" s="9" customFormat="1" ht="21.75" customHeight="1">
      <c r="A4" s="43" t="s">
        <v>4</v>
      </c>
      <c r="B4" s="6">
        <v>2</v>
      </c>
      <c r="C4" s="7">
        <v>3</v>
      </c>
      <c r="D4" s="7">
        <v>4</v>
      </c>
      <c r="E4" s="7">
        <v>5</v>
      </c>
      <c r="F4" s="7">
        <v>6</v>
      </c>
      <c r="G4" s="7">
        <v>7</v>
      </c>
      <c r="H4" s="7">
        <v>8</v>
      </c>
      <c r="I4" s="6">
        <v>9</v>
      </c>
      <c r="J4" s="6"/>
      <c r="K4" s="7">
        <v>10</v>
      </c>
      <c r="L4" s="7">
        <v>7</v>
      </c>
      <c r="M4" s="7">
        <v>8</v>
      </c>
      <c r="N4" s="7">
        <v>9</v>
      </c>
      <c r="O4" s="7">
        <v>7</v>
      </c>
      <c r="P4" s="6">
        <v>8</v>
      </c>
      <c r="Q4" s="6">
        <v>9</v>
      </c>
      <c r="R4" s="7">
        <v>10</v>
      </c>
      <c r="S4" s="7">
        <v>11</v>
      </c>
      <c r="T4" s="7">
        <v>12</v>
      </c>
      <c r="U4" s="7">
        <v>13</v>
      </c>
      <c r="V4" s="7">
        <v>14</v>
      </c>
      <c r="W4" s="7">
        <v>15</v>
      </c>
      <c r="X4" s="7">
        <v>16</v>
      </c>
      <c r="Y4" s="7">
        <v>17</v>
      </c>
      <c r="Z4" s="7">
        <v>18</v>
      </c>
    </row>
    <row r="5" spans="1:26" s="9" customFormat="1" ht="60" customHeight="1">
      <c r="A5" s="1" t="s">
        <v>18</v>
      </c>
      <c r="B5" s="69" t="s">
        <v>8</v>
      </c>
      <c r="C5" s="69"/>
      <c r="D5" s="39">
        <f>D6+D11+D20+D22</f>
        <v>117127350</v>
      </c>
      <c r="E5" s="39">
        <f t="shared" ref="E5:R5" si="0">E6+E11+E20+E22</f>
        <v>96802559</v>
      </c>
      <c r="F5" s="39">
        <f t="shared" si="0"/>
        <v>83840814</v>
      </c>
      <c r="G5" s="39">
        <f t="shared" si="0"/>
        <v>70050100</v>
      </c>
      <c r="H5" s="39">
        <f t="shared" si="0"/>
        <v>367820823</v>
      </c>
      <c r="I5" s="39">
        <f t="shared" si="0"/>
        <v>44967800</v>
      </c>
      <c r="J5" s="39">
        <f t="shared" si="0"/>
        <v>9811500</v>
      </c>
      <c r="K5" s="39">
        <f t="shared" si="0"/>
        <v>313041523</v>
      </c>
      <c r="L5" s="39">
        <f t="shared" si="0"/>
        <v>35004917.710000001</v>
      </c>
      <c r="M5" s="39">
        <f t="shared" si="0"/>
        <v>7360394.2000000002</v>
      </c>
      <c r="N5" s="39">
        <f t="shared" si="0"/>
        <v>27644523.509999998</v>
      </c>
      <c r="O5" s="39">
        <f t="shared" si="0"/>
        <v>30617160.93</v>
      </c>
      <c r="P5" s="39">
        <f t="shared" si="0"/>
        <v>2350572.66</v>
      </c>
      <c r="Q5" s="39">
        <f t="shared" si="0"/>
        <v>0</v>
      </c>
      <c r="R5" s="39">
        <f t="shared" si="0"/>
        <v>28266588.27</v>
      </c>
      <c r="S5" s="2">
        <f>O5/H5*100</f>
        <v>8.3239335609881984</v>
      </c>
      <c r="T5" s="3">
        <f>P5/I5*100</f>
        <v>5.2272351771712211</v>
      </c>
      <c r="U5" s="3">
        <f>Q5/J5*100</f>
        <v>0</v>
      </c>
      <c r="V5" s="31">
        <f>R5/K5*100</f>
        <v>9.0296609852616889</v>
      </c>
      <c r="W5" s="31">
        <f>W6+W20</f>
        <v>298803867.77999997</v>
      </c>
      <c r="X5" s="18">
        <f t="shared" ref="X5:X10" si="1">W5/H5*100</f>
        <v>81.236256648797706</v>
      </c>
      <c r="Y5" s="18">
        <f>P5/M5*100</f>
        <v>31.935418078558893</v>
      </c>
      <c r="Z5" s="48"/>
    </row>
    <row r="6" spans="1:26" s="9" customFormat="1" ht="42" customHeight="1">
      <c r="A6" s="1" t="s">
        <v>19</v>
      </c>
      <c r="B6" s="47" t="s">
        <v>13</v>
      </c>
      <c r="C6" s="47"/>
      <c r="D6" s="39">
        <f>SUM(D7:D10)</f>
        <v>88565650</v>
      </c>
      <c r="E6" s="39">
        <f t="shared" ref="E6:R6" si="2">SUM(E7:E10)</f>
        <v>73136250</v>
      </c>
      <c r="F6" s="39">
        <f t="shared" si="2"/>
        <v>59987673</v>
      </c>
      <c r="G6" s="39">
        <f t="shared" si="2"/>
        <v>53379450</v>
      </c>
      <c r="H6" s="39">
        <f t="shared" si="2"/>
        <v>275069023</v>
      </c>
      <c r="I6" s="39">
        <f t="shared" si="2"/>
        <v>0</v>
      </c>
      <c r="J6" s="39">
        <f t="shared" si="2"/>
        <v>0</v>
      </c>
      <c r="K6" s="39">
        <f t="shared" si="2"/>
        <v>275069023</v>
      </c>
      <c r="L6" s="39">
        <f t="shared" si="2"/>
        <v>27644523.509999998</v>
      </c>
      <c r="M6" s="39">
        <f t="shared" si="2"/>
        <v>0</v>
      </c>
      <c r="N6" s="39">
        <f t="shared" si="2"/>
        <v>27644523.509999998</v>
      </c>
      <c r="O6" s="39">
        <f t="shared" si="2"/>
        <v>27644523.509999998</v>
      </c>
      <c r="P6" s="39">
        <f t="shared" si="2"/>
        <v>0</v>
      </c>
      <c r="Q6" s="39">
        <f t="shared" si="2"/>
        <v>0</v>
      </c>
      <c r="R6" s="39">
        <f t="shared" si="2"/>
        <v>27644523.509999998</v>
      </c>
      <c r="S6" s="2">
        <f>O6/H6*100</f>
        <v>10.050031518816278</v>
      </c>
      <c r="T6" s="2">
        <v>0</v>
      </c>
      <c r="U6" s="2">
        <v>0</v>
      </c>
      <c r="V6" s="31">
        <f>R6/K6*100</f>
        <v>10.050031518816278</v>
      </c>
      <c r="W6" s="31">
        <f t="shared" ref="W6" si="3">SUM(W7:W10)</f>
        <v>288874167.77999997</v>
      </c>
      <c r="X6" s="18">
        <f t="shared" si="1"/>
        <v>105.01879296673837</v>
      </c>
      <c r="Y6" s="35"/>
      <c r="Z6" s="48"/>
    </row>
    <row r="7" spans="1:26" s="9" customFormat="1" ht="41.25" customHeight="1">
      <c r="A7" s="42" t="s">
        <v>20</v>
      </c>
      <c r="B7" s="46" t="s">
        <v>10</v>
      </c>
      <c r="C7" s="36" t="s">
        <v>7</v>
      </c>
      <c r="D7" s="32">
        <v>16803400</v>
      </c>
      <c r="E7" s="32">
        <v>16999200</v>
      </c>
      <c r="F7" s="32">
        <v>16252300</v>
      </c>
      <c r="G7" s="32">
        <v>20586600</v>
      </c>
      <c r="H7" s="32">
        <f>SUM(I7:K7)</f>
        <v>70641500</v>
      </c>
      <c r="I7" s="32">
        <v>0</v>
      </c>
      <c r="J7" s="32">
        <v>0</v>
      </c>
      <c r="K7" s="32">
        <v>70641500</v>
      </c>
      <c r="L7" s="32">
        <f t="shared" ref="L7:L10" si="4">M7+N7</f>
        <v>7323754.3799999999</v>
      </c>
      <c r="M7" s="32">
        <v>0</v>
      </c>
      <c r="N7" s="32">
        <f>R7</f>
        <v>7323754.3799999999</v>
      </c>
      <c r="O7" s="32">
        <f>P7+R7</f>
        <v>7323754.3799999999</v>
      </c>
      <c r="P7" s="32">
        <v>0</v>
      </c>
      <c r="Q7" s="32">
        <v>0</v>
      </c>
      <c r="R7" s="32">
        <v>7323754.3799999999</v>
      </c>
      <c r="S7" s="33">
        <f>O7/H7*100</f>
        <v>10.367495565637762</v>
      </c>
      <c r="T7" s="34"/>
      <c r="U7" s="34"/>
      <c r="V7" s="32">
        <f>R7/K7*100</f>
        <v>10.367495565637762</v>
      </c>
      <c r="W7" s="32">
        <v>70452842</v>
      </c>
      <c r="X7" s="35">
        <f t="shared" si="1"/>
        <v>99.732936022026706</v>
      </c>
      <c r="Y7" s="35"/>
      <c r="Z7" s="48"/>
    </row>
    <row r="8" spans="1:26" s="9" customFormat="1" ht="39" customHeight="1">
      <c r="A8" s="42" t="s">
        <v>21</v>
      </c>
      <c r="B8" s="46" t="s">
        <v>12</v>
      </c>
      <c r="C8" s="36" t="s">
        <v>7</v>
      </c>
      <c r="D8" s="32">
        <v>55671750</v>
      </c>
      <c r="E8" s="32">
        <v>38756550</v>
      </c>
      <c r="F8" s="32">
        <v>33737450</v>
      </c>
      <c r="G8" s="32">
        <v>31421450</v>
      </c>
      <c r="H8" s="32">
        <f t="shared" ref="H8:H10" si="5">SUM(I8:K8)</f>
        <v>159587200</v>
      </c>
      <c r="I8" s="32">
        <v>0</v>
      </c>
      <c r="J8" s="32">
        <v>0</v>
      </c>
      <c r="K8" s="32">
        <v>159587200</v>
      </c>
      <c r="L8" s="32">
        <f t="shared" si="4"/>
        <v>19885689.129999999</v>
      </c>
      <c r="M8" s="32">
        <v>0</v>
      </c>
      <c r="N8" s="32">
        <f t="shared" ref="N8:N10" si="6">R8</f>
        <v>19885689.129999999</v>
      </c>
      <c r="O8" s="32">
        <f t="shared" ref="O8:O10" si="7">P8+R8</f>
        <v>19885689.129999999</v>
      </c>
      <c r="P8" s="32">
        <v>0</v>
      </c>
      <c r="Q8" s="32">
        <v>0</v>
      </c>
      <c r="R8" s="32">
        <v>19885689.129999999</v>
      </c>
      <c r="S8" s="33">
        <f>O8/H8*100</f>
        <v>12.460704323404382</v>
      </c>
      <c r="T8" s="34"/>
      <c r="U8" s="34"/>
      <c r="V8" s="32">
        <f>R8/K8*100</f>
        <v>12.460704323404382</v>
      </c>
      <c r="W8" s="32">
        <v>156648365</v>
      </c>
      <c r="X8" s="35">
        <f t="shared" si="1"/>
        <v>98.158476995648769</v>
      </c>
      <c r="Y8" s="35"/>
      <c r="Z8" s="48"/>
    </row>
    <row r="9" spans="1:26" s="9" customFormat="1" ht="27" customHeight="1">
      <c r="A9" s="42" t="s">
        <v>22</v>
      </c>
      <c r="B9" s="46" t="s">
        <v>47</v>
      </c>
      <c r="C9" s="36" t="s">
        <v>7</v>
      </c>
      <c r="D9" s="32">
        <v>1120000</v>
      </c>
      <c r="E9" s="32">
        <v>2100000</v>
      </c>
      <c r="F9" s="32">
        <v>983000</v>
      </c>
      <c r="G9" s="32">
        <v>971400</v>
      </c>
      <c r="H9" s="32">
        <f t="shared" si="5"/>
        <v>5174400</v>
      </c>
      <c r="I9" s="32">
        <v>0</v>
      </c>
      <c r="J9" s="32">
        <v>0</v>
      </c>
      <c r="K9" s="32">
        <v>5174400</v>
      </c>
      <c r="L9" s="32">
        <f t="shared" si="4"/>
        <v>435080</v>
      </c>
      <c r="M9" s="32">
        <v>0</v>
      </c>
      <c r="N9" s="32">
        <f t="shared" si="6"/>
        <v>435080</v>
      </c>
      <c r="O9" s="32">
        <f t="shared" si="7"/>
        <v>435080</v>
      </c>
      <c r="P9" s="32">
        <v>0</v>
      </c>
      <c r="Q9" s="32">
        <v>0</v>
      </c>
      <c r="R9" s="32">
        <v>435080</v>
      </c>
      <c r="S9" s="33">
        <f>O9/H9*100</f>
        <v>8.4083178726035861</v>
      </c>
      <c r="T9" s="34"/>
      <c r="U9" s="34"/>
      <c r="V9" s="32">
        <f>R9/K9*100</f>
        <v>8.4083178726035861</v>
      </c>
      <c r="W9" s="32">
        <v>60302960.780000001</v>
      </c>
      <c r="X9" s="35">
        <f t="shared" si="1"/>
        <v>1165.4097244124923</v>
      </c>
      <c r="Y9" s="35"/>
      <c r="Z9" s="48"/>
    </row>
    <row r="10" spans="1:26" s="9" customFormat="1" ht="42.75" customHeight="1">
      <c r="A10" s="42" t="s">
        <v>25</v>
      </c>
      <c r="B10" s="46" t="s">
        <v>48</v>
      </c>
      <c r="C10" s="36" t="s">
        <v>7</v>
      </c>
      <c r="D10" s="32">
        <v>14970500</v>
      </c>
      <c r="E10" s="32">
        <v>15280500</v>
      </c>
      <c r="F10" s="32">
        <v>9014923</v>
      </c>
      <c r="G10" s="32">
        <v>400000</v>
      </c>
      <c r="H10" s="32">
        <f t="shared" si="5"/>
        <v>39665923</v>
      </c>
      <c r="I10" s="32">
        <v>0</v>
      </c>
      <c r="J10" s="32">
        <v>0</v>
      </c>
      <c r="K10" s="32">
        <v>39665923</v>
      </c>
      <c r="L10" s="32">
        <f t="shared" si="4"/>
        <v>0</v>
      </c>
      <c r="M10" s="32">
        <v>0</v>
      </c>
      <c r="N10" s="32">
        <f t="shared" si="6"/>
        <v>0</v>
      </c>
      <c r="O10" s="32">
        <f t="shared" si="7"/>
        <v>0</v>
      </c>
      <c r="P10" s="32">
        <v>0</v>
      </c>
      <c r="Q10" s="32">
        <v>0</v>
      </c>
      <c r="R10" s="32">
        <v>0</v>
      </c>
      <c r="S10" s="33"/>
      <c r="T10" s="3"/>
      <c r="U10" s="3"/>
      <c r="V10" s="32"/>
      <c r="W10" s="32">
        <v>1470000</v>
      </c>
      <c r="X10" s="35">
        <f t="shared" si="1"/>
        <v>3.7059518317524089</v>
      </c>
      <c r="Y10" s="35"/>
      <c r="Z10" s="48"/>
    </row>
    <row r="11" spans="1:26" s="9" customFormat="1" ht="42.75" customHeight="1">
      <c r="A11" s="1" t="s">
        <v>23</v>
      </c>
      <c r="B11" s="47" t="s">
        <v>49</v>
      </c>
      <c r="C11" s="16"/>
      <c r="D11" s="31">
        <f>SUM(D12:D19)</f>
        <v>20501950</v>
      </c>
      <c r="E11" s="31">
        <f t="shared" ref="E11:R11" si="8">SUM(E12:E19)</f>
        <v>14338559</v>
      </c>
      <c r="F11" s="31">
        <f t="shared" si="8"/>
        <v>13434391</v>
      </c>
      <c r="G11" s="31">
        <f t="shared" si="8"/>
        <v>6504400</v>
      </c>
      <c r="H11" s="31">
        <f t="shared" si="8"/>
        <v>54779300</v>
      </c>
      <c r="I11" s="31">
        <f t="shared" si="8"/>
        <v>44967800</v>
      </c>
      <c r="J11" s="31">
        <f t="shared" si="8"/>
        <v>9811500</v>
      </c>
      <c r="K11" s="31">
        <f t="shared" si="8"/>
        <v>0</v>
      </c>
      <c r="L11" s="31">
        <f t="shared" si="8"/>
        <v>0</v>
      </c>
      <c r="M11" s="31">
        <f t="shared" si="8"/>
        <v>0</v>
      </c>
      <c r="N11" s="31">
        <f t="shared" si="8"/>
        <v>0</v>
      </c>
      <c r="O11" s="31">
        <f t="shared" si="8"/>
        <v>2350572.66</v>
      </c>
      <c r="P11" s="31">
        <f t="shared" si="8"/>
        <v>2350572.66</v>
      </c>
      <c r="Q11" s="31">
        <f t="shared" si="8"/>
        <v>0</v>
      </c>
      <c r="R11" s="31">
        <f t="shared" si="8"/>
        <v>0</v>
      </c>
      <c r="S11" s="2">
        <f>O11/H11*100</f>
        <v>4.2909870334232094</v>
      </c>
      <c r="T11" s="2">
        <f>P11/I11*100</f>
        <v>5.2272351771712211</v>
      </c>
      <c r="U11" s="2">
        <f>Q11/J11*100</f>
        <v>0</v>
      </c>
      <c r="V11" s="2">
        <v>0</v>
      </c>
      <c r="W11" s="32"/>
      <c r="X11" s="35"/>
      <c r="Y11" s="35"/>
      <c r="Z11" s="49"/>
    </row>
    <row r="12" spans="1:26" s="9" customFormat="1" ht="64.5" customHeight="1">
      <c r="A12" s="42" t="s">
        <v>24</v>
      </c>
      <c r="B12" s="46" t="s">
        <v>50</v>
      </c>
      <c r="C12" s="36" t="s">
        <v>51</v>
      </c>
      <c r="D12" s="32">
        <v>5680550</v>
      </c>
      <c r="E12" s="32">
        <v>2144909</v>
      </c>
      <c r="F12" s="32">
        <v>2801641</v>
      </c>
      <c r="G12" s="32">
        <v>2745700</v>
      </c>
      <c r="H12" s="32">
        <f>SUM(I12:K12)</f>
        <v>13372800</v>
      </c>
      <c r="I12" s="32">
        <v>3599800</v>
      </c>
      <c r="J12" s="32">
        <v>9773000</v>
      </c>
      <c r="K12" s="32">
        <v>0</v>
      </c>
      <c r="L12" s="32"/>
      <c r="M12" s="32"/>
      <c r="N12" s="32"/>
      <c r="O12" s="32">
        <f>SUM(P12:R12)</f>
        <v>199946.7</v>
      </c>
      <c r="P12" s="32">
        <v>199946.7</v>
      </c>
      <c r="Q12" s="32">
        <v>0</v>
      </c>
      <c r="R12" s="32">
        <v>0</v>
      </c>
      <c r="S12" s="33">
        <f>O12/H12*100</f>
        <v>1.4951745333811919</v>
      </c>
      <c r="T12" s="33">
        <f>P12/I12*100</f>
        <v>5.5543835768653818</v>
      </c>
      <c r="U12" s="34"/>
      <c r="V12" s="32"/>
      <c r="W12" s="32"/>
      <c r="X12" s="35"/>
      <c r="Y12" s="35"/>
      <c r="Z12" s="49"/>
    </row>
    <row r="13" spans="1:26" s="9" customFormat="1" ht="97.5" customHeight="1">
      <c r="A13" s="42" t="s">
        <v>53</v>
      </c>
      <c r="B13" s="46" t="s">
        <v>52</v>
      </c>
      <c r="C13" s="36" t="s">
        <v>7</v>
      </c>
      <c r="D13" s="32">
        <v>0</v>
      </c>
      <c r="E13" s="32">
        <v>100000</v>
      </c>
      <c r="F13" s="32">
        <v>55000</v>
      </c>
      <c r="G13" s="32">
        <v>40800</v>
      </c>
      <c r="H13" s="32">
        <f t="shared" ref="H13:H19" si="9">SUM(I13:K13)</f>
        <v>195800</v>
      </c>
      <c r="I13" s="32">
        <v>195800</v>
      </c>
      <c r="J13" s="32">
        <v>0</v>
      </c>
      <c r="K13" s="32">
        <v>0</v>
      </c>
      <c r="L13" s="32"/>
      <c r="M13" s="32"/>
      <c r="N13" s="32"/>
      <c r="O13" s="32">
        <f t="shared" ref="O13:O19" si="10">SUM(P13:R13)</f>
        <v>0</v>
      </c>
      <c r="P13" s="32">
        <v>0</v>
      </c>
      <c r="Q13" s="32">
        <v>0</v>
      </c>
      <c r="R13" s="32">
        <v>0</v>
      </c>
      <c r="S13" s="33"/>
      <c r="T13" s="33"/>
      <c r="U13" s="3"/>
      <c r="V13" s="32"/>
      <c r="W13" s="32"/>
      <c r="X13" s="35"/>
      <c r="Y13" s="35"/>
      <c r="Z13" s="49"/>
    </row>
    <row r="14" spans="1:26" s="9" customFormat="1" ht="65.25" customHeight="1">
      <c r="A14" s="42" t="s">
        <v>56</v>
      </c>
      <c r="B14" s="46" t="s">
        <v>54</v>
      </c>
      <c r="C14" s="36" t="s">
        <v>7</v>
      </c>
      <c r="D14" s="32">
        <v>1478600</v>
      </c>
      <c r="E14" s="32">
        <v>785350</v>
      </c>
      <c r="F14" s="32">
        <v>787450</v>
      </c>
      <c r="G14" s="32">
        <v>758700</v>
      </c>
      <c r="H14" s="32">
        <f t="shared" si="9"/>
        <v>3810100</v>
      </c>
      <c r="I14" s="32">
        <v>3810100</v>
      </c>
      <c r="J14" s="32">
        <v>0</v>
      </c>
      <c r="K14" s="32">
        <v>0</v>
      </c>
      <c r="L14" s="32"/>
      <c r="M14" s="32"/>
      <c r="N14" s="32"/>
      <c r="O14" s="32">
        <f t="shared" si="10"/>
        <v>299995.94</v>
      </c>
      <c r="P14" s="32">
        <v>299995.94</v>
      </c>
      <c r="Q14" s="32">
        <v>0</v>
      </c>
      <c r="R14" s="32">
        <v>0</v>
      </c>
      <c r="S14" s="33">
        <f t="shared" ref="S14:T16" si="11">O14/H14*100</f>
        <v>7.8737025274927168</v>
      </c>
      <c r="T14" s="33">
        <f t="shared" si="11"/>
        <v>7.8737025274927168</v>
      </c>
      <c r="U14" s="3"/>
      <c r="V14" s="32"/>
      <c r="W14" s="32"/>
      <c r="X14" s="35"/>
      <c r="Y14" s="35"/>
      <c r="Z14" s="49"/>
    </row>
    <row r="15" spans="1:26" s="9" customFormat="1" ht="57" customHeight="1">
      <c r="A15" s="42" t="s">
        <v>57</v>
      </c>
      <c r="B15" s="46" t="s">
        <v>55</v>
      </c>
      <c r="C15" s="36" t="s">
        <v>7</v>
      </c>
      <c r="D15" s="32">
        <v>1848550</v>
      </c>
      <c r="E15" s="32">
        <v>669300</v>
      </c>
      <c r="F15" s="32">
        <v>1065200</v>
      </c>
      <c r="G15" s="32">
        <v>830450</v>
      </c>
      <c r="H15" s="32">
        <f t="shared" si="9"/>
        <v>4413500</v>
      </c>
      <c r="I15" s="32">
        <v>4413500</v>
      </c>
      <c r="J15" s="32">
        <v>0</v>
      </c>
      <c r="K15" s="32">
        <v>0</v>
      </c>
      <c r="L15" s="32"/>
      <c r="M15" s="32"/>
      <c r="N15" s="32"/>
      <c r="O15" s="32">
        <f t="shared" si="10"/>
        <v>572978.30000000005</v>
      </c>
      <c r="P15" s="32">
        <v>572978.30000000005</v>
      </c>
      <c r="Q15" s="32">
        <v>0</v>
      </c>
      <c r="R15" s="32">
        <v>0</v>
      </c>
      <c r="S15" s="33">
        <f t="shared" si="11"/>
        <v>12.982401721989351</v>
      </c>
      <c r="T15" s="33">
        <f t="shared" si="11"/>
        <v>12.982401721989351</v>
      </c>
      <c r="U15" s="3"/>
      <c r="V15" s="32"/>
      <c r="W15" s="32"/>
      <c r="X15" s="35"/>
      <c r="Y15" s="35"/>
      <c r="Z15" s="49"/>
    </row>
    <row r="16" spans="1:26" s="9" customFormat="1" ht="79.5" customHeight="1">
      <c r="A16" s="42" t="s">
        <v>59</v>
      </c>
      <c r="B16" s="46" t="s">
        <v>58</v>
      </c>
      <c r="C16" s="36" t="s">
        <v>7</v>
      </c>
      <c r="D16" s="32">
        <v>3278250</v>
      </c>
      <c r="E16" s="32">
        <v>2511000</v>
      </c>
      <c r="F16" s="32">
        <v>1858600</v>
      </c>
      <c r="G16" s="32">
        <v>1928750</v>
      </c>
      <c r="H16" s="32">
        <f t="shared" si="9"/>
        <v>9576600</v>
      </c>
      <c r="I16" s="32">
        <v>9576600</v>
      </c>
      <c r="J16" s="32">
        <v>0</v>
      </c>
      <c r="K16" s="32">
        <v>0</v>
      </c>
      <c r="L16" s="32"/>
      <c r="M16" s="32"/>
      <c r="N16" s="32"/>
      <c r="O16" s="32">
        <f t="shared" si="10"/>
        <v>1277651.72</v>
      </c>
      <c r="P16" s="32">
        <v>1277651.72</v>
      </c>
      <c r="Q16" s="32">
        <v>0</v>
      </c>
      <c r="R16" s="32">
        <v>0</v>
      </c>
      <c r="S16" s="33">
        <f t="shared" si="11"/>
        <v>13.341391725664643</v>
      </c>
      <c r="T16" s="33">
        <f t="shared" si="11"/>
        <v>13.341391725664643</v>
      </c>
      <c r="U16" s="3"/>
      <c r="V16" s="32"/>
      <c r="W16" s="32"/>
      <c r="X16" s="35"/>
      <c r="Y16" s="35"/>
      <c r="Z16" s="49"/>
    </row>
    <row r="17" spans="1:26" s="9" customFormat="1" ht="80.25" customHeight="1">
      <c r="A17" s="42" t="s">
        <v>61</v>
      </c>
      <c r="B17" s="46" t="s">
        <v>60</v>
      </c>
      <c r="C17" s="36" t="s">
        <v>7</v>
      </c>
      <c r="D17" s="32">
        <v>0</v>
      </c>
      <c r="E17" s="32">
        <v>0</v>
      </c>
      <c r="F17" s="32">
        <v>38500</v>
      </c>
      <c r="G17" s="32">
        <v>0</v>
      </c>
      <c r="H17" s="32">
        <f t="shared" si="9"/>
        <v>38500</v>
      </c>
      <c r="I17" s="32">
        <v>0</v>
      </c>
      <c r="J17" s="32">
        <v>38500</v>
      </c>
      <c r="K17" s="32">
        <v>0</v>
      </c>
      <c r="L17" s="32"/>
      <c r="M17" s="32"/>
      <c r="N17" s="32"/>
      <c r="O17" s="32">
        <f t="shared" si="10"/>
        <v>0</v>
      </c>
      <c r="P17" s="32">
        <v>0</v>
      </c>
      <c r="Q17" s="32">
        <v>0</v>
      </c>
      <c r="R17" s="32">
        <v>0</v>
      </c>
      <c r="S17" s="33"/>
      <c r="T17" s="3"/>
      <c r="U17" s="3"/>
      <c r="V17" s="32"/>
      <c r="W17" s="32"/>
      <c r="X17" s="35"/>
      <c r="Y17" s="35"/>
      <c r="Z17" s="49"/>
    </row>
    <row r="18" spans="1:26" s="9" customFormat="1" ht="60.75" customHeight="1">
      <c r="A18" s="42" t="s">
        <v>63</v>
      </c>
      <c r="B18" s="46" t="s">
        <v>62</v>
      </c>
      <c r="C18" s="36" t="s">
        <v>7</v>
      </c>
      <c r="D18" s="32">
        <v>8000000</v>
      </c>
      <c r="E18" s="32">
        <v>7928000</v>
      </c>
      <c r="F18" s="32">
        <v>6628000</v>
      </c>
      <c r="G18" s="32">
        <v>0</v>
      </c>
      <c r="H18" s="32">
        <f t="shared" si="9"/>
        <v>22556000</v>
      </c>
      <c r="I18" s="32">
        <v>22556000</v>
      </c>
      <c r="J18" s="32">
        <v>0</v>
      </c>
      <c r="K18" s="32">
        <v>0</v>
      </c>
      <c r="L18" s="32"/>
      <c r="M18" s="32"/>
      <c r="N18" s="32"/>
      <c r="O18" s="32">
        <f t="shared" si="10"/>
        <v>0</v>
      </c>
      <c r="P18" s="32">
        <v>0</v>
      </c>
      <c r="Q18" s="32">
        <v>0</v>
      </c>
      <c r="R18" s="32">
        <v>0</v>
      </c>
      <c r="S18" s="33"/>
      <c r="T18" s="3"/>
      <c r="U18" s="3"/>
      <c r="V18" s="32"/>
      <c r="W18" s="32"/>
      <c r="X18" s="35"/>
      <c r="Y18" s="35"/>
      <c r="Z18" s="49"/>
    </row>
    <row r="19" spans="1:26" s="9" customFormat="1" ht="97.5" customHeight="1">
      <c r="A19" s="42" t="s">
        <v>65</v>
      </c>
      <c r="B19" s="46" t="s">
        <v>64</v>
      </c>
      <c r="C19" s="36" t="s">
        <v>7</v>
      </c>
      <c r="D19" s="32">
        <v>216000</v>
      </c>
      <c r="E19" s="32">
        <v>200000</v>
      </c>
      <c r="F19" s="32">
        <v>200000</v>
      </c>
      <c r="G19" s="32">
        <v>200000</v>
      </c>
      <c r="H19" s="32">
        <f t="shared" si="9"/>
        <v>816000</v>
      </c>
      <c r="I19" s="32">
        <v>816000</v>
      </c>
      <c r="J19" s="32">
        <v>0</v>
      </c>
      <c r="K19" s="32">
        <v>0</v>
      </c>
      <c r="L19" s="32"/>
      <c r="M19" s="32"/>
      <c r="N19" s="32"/>
      <c r="O19" s="32">
        <f t="shared" si="10"/>
        <v>0</v>
      </c>
      <c r="P19" s="32">
        <v>0</v>
      </c>
      <c r="Q19" s="32">
        <v>0</v>
      </c>
      <c r="R19" s="32">
        <v>0</v>
      </c>
      <c r="S19" s="33"/>
      <c r="T19" s="3"/>
      <c r="U19" s="3"/>
      <c r="V19" s="32"/>
      <c r="W19" s="32"/>
      <c r="X19" s="35"/>
      <c r="Y19" s="35"/>
      <c r="Z19" s="49"/>
    </row>
    <row r="20" spans="1:26" s="10" customFormat="1" ht="59.25" customHeight="1">
      <c r="A20" s="1" t="s">
        <v>23</v>
      </c>
      <c r="B20" s="47" t="s">
        <v>14</v>
      </c>
      <c r="C20" s="16"/>
      <c r="D20" s="31">
        <f>D21</f>
        <v>0</v>
      </c>
      <c r="E20" s="31">
        <f t="shared" ref="E20:Q20" si="12">E21</f>
        <v>0</v>
      </c>
      <c r="F20" s="31">
        <f t="shared" si="12"/>
        <v>1196500</v>
      </c>
      <c r="G20" s="31">
        <f t="shared" si="12"/>
        <v>1256500</v>
      </c>
      <c r="H20" s="31">
        <f t="shared" si="12"/>
        <v>2453000</v>
      </c>
      <c r="I20" s="31">
        <f t="shared" si="12"/>
        <v>0</v>
      </c>
      <c r="J20" s="31">
        <f t="shared" si="12"/>
        <v>0</v>
      </c>
      <c r="K20" s="31">
        <f t="shared" si="12"/>
        <v>2453000</v>
      </c>
      <c r="L20" s="31">
        <f t="shared" si="12"/>
        <v>7360394.2000000002</v>
      </c>
      <c r="M20" s="31">
        <f t="shared" si="12"/>
        <v>7360394.2000000002</v>
      </c>
      <c r="N20" s="31">
        <f t="shared" si="12"/>
        <v>0</v>
      </c>
      <c r="O20" s="31">
        <f t="shared" si="12"/>
        <v>0</v>
      </c>
      <c r="P20" s="31">
        <f t="shared" si="12"/>
        <v>0</v>
      </c>
      <c r="Q20" s="31">
        <f t="shared" si="12"/>
        <v>0</v>
      </c>
      <c r="R20" s="31">
        <f t="shared" ref="R20" si="13">R21</f>
        <v>0</v>
      </c>
      <c r="S20" s="2">
        <f>O20/H20*100</f>
        <v>0</v>
      </c>
      <c r="T20" s="3">
        <v>0</v>
      </c>
      <c r="U20" s="3">
        <v>0</v>
      </c>
      <c r="V20" s="31">
        <f>R20/K20*100</f>
        <v>0</v>
      </c>
      <c r="W20" s="31">
        <f t="shared" ref="W20" si="14">W21</f>
        <v>9929700</v>
      </c>
      <c r="X20" s="18">
        <f>W20/H20*100</f>
        <v>404.7982062780269</v>
      </c>
      <c r="Y20" s="18">
        <f>P20/M20*100</f>
        <v>0</v>
      </c>
      <c r="Z20" s="74" t="s">
        <v>38</v>
      </c>
    </row>
    <row r="21" spans="1:26" s="9" customFormat="1" ht="64.5" customHeight="1">
      <c r="A21" s="42" t="s">
        <v>24</v>
      </c>
      <c r="B21" s="46" t="s">
        <v>66</v>
      </c>
      <c r="C21" s="36" t="s">
        <v>7</v>
      </c>
      <c r="D21" s="32">
        <v>0</v>
      </c>
      <c r="E21" s="32">
        <v>0</v>
      </c>
      <c r="F21" s="32">
        <v>1196500</v>
      </c>
      <c r="G21" s="32">
        <v>1256500</v>
      </c>
      <c r="H21" s="32">
        <f>I21+K21</f>
        <v>2453000</v>
      </c>
      <c r="I21" s="32">
        <v>0</v>
      </c>
      <c r="J21" s="32">
        <v>0</v>
      </c>
      <c r="K21" s="32">
        <v>2453000</v>
      </c>
      <c r="L21" s="32">
        <f t="shared" ref="L21" si="15">M21+N21</f>
        <v>7360394.2000000002</v>
      </c>
      <c r="M21" s="32">
        <v>7360394.2000000002</v>
      </c>
      <c r="N21" s="32">
        <f>R21</f>
        <v>0</v>
      </c>
      <c r="O21" s="32">
        <f>P21+R21</f>
        <v>0</v>
      </c>
      <c r="P21" s="32">
        <v>0</v>
      </c>
      <c r="Q21" s="32">
        <v>0</v>
      </c>
      <c r="R21" s="32">
        <v>0</v>
      </c>
      <c r="S21" s="33"/>
      <c r="T21" s="33"/>
      <c r="U21" s="33"/>
      <c r="V21" s="33"/>
      <c r="W21" s="33">
        <v>9929700</v>
      </c>
      <c r="X21" s="35">
        <f>W21/H21*100</f>
        <v>404.7982062780269</v>
      </c>
      <c r="Y21" s="35">
        <f>P21/M21*100</f>
        <v>0</v>
      </c>
      <c r="Z21" s="75"/>
    </row>
    <row r="22" spans="1:26" s="9" customFormat="1" ht="102" customHeight="1">
      <c r="A22" s="1" t="s">
        <v>67</v>
      </c>
      <c r="B22" s="47" t="s">
        <v>68</v>
      </c>
      <c r="C22" s="16"/>
      <c r="D22" s="40">
        <f>SUM(D23:D24)</f>
        <v>8059750</v>
      </c>
      <c r="E22" s="40">
        <f t="shared" ref="E22:R22" si="16">SUM(E23:E24)</f>
        <v>9327750</v>
      </c>
      <c r="F22" s="40">
        <f t="shared" si="16"/>
        <v>9222250</v>
      </c>
      <c r="G22" s="40">
        <f t="shared" si="16"/>
        <v>8909750</v>
      </c>
      <c r="H22" s="40">
        <f t="shared" si="16"/>
        <v>35519500</v>
      </c>
      <c r="I22" s="40">
        <f t="shared" si="16"/>
        <v>0</v>
      </c>
      <c r="J22" s="40">
        <f t="shared" si="16"/>
        <v>0</v>
      </c>
      <c r="K22" s="40">
        <f t="shared" si="16"/>
        <v>35519500</v>
      </c>
      <c r="L22" s="40">
        <f t="shared" si="16"/>
        <v>0</v>
      </c>
      <c r="M22" s="40">
        <f t="shared" si="16"/>
        <v>0</v>
      </c>
      <c r="N22" s="40">
        <f t="shared" si="16"/>
        <v>0</v>
      </c>
      <c r="O22" s="40">
        <f t="shared" si="16"/>
        <v>622064.76</v>
      </c>
      <c r="P22" s="40">
        <f t="shared" si="16"/>
        <v>0</v>
      </c>
      <c r="Q22" s="40">
        <f t="shared" si="16"/>
        <v>0</v>
      </c>
      <c r="R22" s="40">
        <f t="shared" si="16"/>
        <v>622064.76</v>
      </c>
      <c r="S22" s="2">
        <f>O22/H22*100</f>
        <v>1.7513330987204212</v>
      </c>
      <c r="T22" s="2">
        <v>0</v>
      </c>
      <c r="U22" s="2">
        <v>0</v>
      </c>
      <c r="V22" s="2">
        <f>R22/K22*100</f>
        <v>1.7513330987204212</v>
      </c>
      <c r="W22" s="33" t="e">
        <f>S22/L22*100</f>
        <v>#DIV/0!</v>
      </c>
      <c r="X22" s="33" t="e">
        <f>T22/M22*100</f>
        <v>#DIV/0!</v>
      </c>
      <c r="Y22" s="33" t="e">
        <f>U22/N22*100</f>
        <v>#DIV/0!</v>
      </c>
      <c r="Z22" s="50">
        <f>V22/O22*100</f>
        <v>2.8153549458748015E-4</v>
      </c>
    </row>
    <row r="23" spans="1:26" s="9" customFormat="1" ht="45" customHeight="1">
      <c r="A23" s="72" t="s">
        <v>70</v>
      </c>
      <c r="B23" s="70" t="s">
        <v>69</v>
      </c>
      <c r="C23" s="36" t="s">
        <v>7</v>
      </c>
      <c r="D23" s="41">
        <v>3026500</v>
      </c>
      <c r="E23" s="41">
        <v>3929800</v>
      </c>
      <c r="F23" s="41">
        <v>3824300</v>
      </c>
      <c r="G23" s="41">
        <v>3876500</v>
      </c>
      <c r="H23" s="32">
        <f>SUM(I23:K23)</f>
        <v>14657100</v>
      </c>
      <c r="I23" s="32">
        <v>0</v>
      </c>
      <c r="J23" s="32">
        <v>0</v>
      </c>
      <c r="K23" s="32">
        <v>14657100</v>
      </c>
      <c r="L23" s="32"/>
      <c r="M23" s="32"/>
      <c r="N23" s="32"/>
      <c r="O23" s="32">
        <f>SUM(P23:R23)</f>
        <v>296352.12</v>
      </c>
      <c r="P23" s="32">
        <v>0</v>
      </c>
      <c r="Q23" s="32">
        <v>0</v>
      </c>
      <c r="R23" s="32">
        <v>296352.12</v>
      </c>
      <c r="S23" s="33">
        <f>O23/H23*100</f>
        <v>2.0219014675481506</v>
      </c>
      <c r="T23" s="33"/>
      <c r="U23" s="33"/>
      <c r="V23" s="33">
        <f>R23/K23*100</f>
        <v>2.0219014675481506</v>
      </c>
      <c r="W23" s="33"/>
      <c r="X23" s="35"/>
      <c r="Y23" s="35"/>
      <c r="Z23" s="51"/>
    </row>
    <row r="24" spans="1:26" s="9" customFormat="1" ht="48.75" customHeight="1">
      <c r="A24" s="73"/>
      <c r="B24" s="71"/>
      <c r="C24" s="36" t="s">
        <v>3</v>
      </c>
      <c r="D24" s="41">
        <v>5033250</v>
      </c>
      <c r="E24" s="41">
        <v>5397950</v>
      </c>
      <c r="F24" s="41">
        <v>5397950</v>
      </c>
      <c r="G24" s="41">
        <v>5033250</v>
      </c>
      <c r="H24" s="32">
        <f>SUM(I24:K24)</f>
        <v>20862400</v>
      </c>
      <c r="I24" s="32">
        <v>0</v>
      </c>
      <c r="J24" s="32">
        <v>0</v>
      </c>
      <c r="K24" s="32">
        <v>20862400</v>
      </c>
      <c r="L24" s="32"/>
      <c r="M24" s="32"/>
      <c r="N24" s="32"/>
      <c r="O24" s="32">
        <f>SUM(P24:R24)</f>
        <v>325712.64000000001</v>
      </c>
      <c r="P24" s="32">
        <v>0</v>
      </c>
      <c r="Q24" s="32">
        <v>0</v>
      </c>
      <c r="R24" s="32">
        <v>325712.64000000001</v>
      </c>
      <c r="S24" s="33">
        <f>O24/H24*100</f>
        <v>1.5612424265664546</v>
      </c>
      <c r="T24" s="33"/>
      <c r="U24" s="33"/>
      <c r="V24" s="33">
        <f>R24/K24*100</f>
        <v>1.5612424265664546</v>
      </c>
      <c r="W24" s="33"/>
      <c r="X24" s="35"/>
      <c r="Y24" s="35"/>
      <c r="Z24" s="51"/>
    </row>
    <row r="25" spans="1:26">
      <c r="A25" s="12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</row>
    <row r="26" spans="1:26">
      <c r="A26" s="12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</row>
    <row r="27" spans="1:26">
      <c r="A27" s="12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</row>
    <row r="28" spans="1:26">
      <c r="A28" s="12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</row>
    <row r="29" spans="1:26">
      <c r="A29" s="12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</row>
    <row r="30" spans="1:26">
      <c r="A30" s="12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</row>
    <row r="31" spans="1:26">
      <c r="A31" s="12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</row>
    <row r="32" spans="1:26">
      <c r="A32" s="12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</row>
    <row r="33" spans="1:14">
      <c r="A33" s="12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</row>
    <row r="34" spans="1:14">
      <c r="A34" s="12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</row>
    <row r="35" spans="1:14">
      <c r="A35" s="12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</row>
    <row r="36" spans="1:14">
      <c r="A36" s="12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</row>
    <row r="37" spans="1:14">
      <c r="A37" s="12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</row>
    <row r="38" spans="1:14">
      <c r="A38" s="12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</row>
    <row r="39" spans="1:14">
      <c r="A39" s="12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</row>
    <row r="40" spans="1:14">
      <c r="A40" s="12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</row>
    <row r="41" spans="1:14">
      <c r="A41" s="12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</row>
    <row r="42" spans="1:14">
      <c r="A42" s="12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</row>
    <row r="43" spans="1:14">
      <c r="A43" s="12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</row>
    <row r="44" spans="1:14">
      <c r="A44" s="12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</row>
    <row r="45" spans="1:14">
      <c r="A45" s="12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</row>
    <row r="46" spans="1:14">
      <c r="A46" s="12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</row>
    <row r="47" spans="1:14">
      <c r="A47" s="12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</row>
    <row r="48" spans="1:14">
      <c r="A48" s="12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</row>
    <row r="49" spans="1:14">
      <c r="A49" s="12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</row>
    <row r="50" spans="1:14">
      <c r="A50" s="12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</row>
    <row r="51" spans="1:14">
      <c r="A51" s="12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</row>
    <row r="52" spans="1:14">
      <c r="A52" s="12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</row>
    <row r="53" spans="1:14">
      <c r="A53" s="12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</row>
    <row r="54" spans="1:14">
      <c r="A54" s="12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</row>
    <row r="55" spans="1:14">
      <c r="A55" s="12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</row>
    <row r="56" spans="1:14">
      <c r="A56" s="12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</row>
    <row r="57" spans="1:14">
      <c r="A57" s="12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</row>
    <row r="58" spans="1:14">
      <c r="A58" s="12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</row>
    <row r="59" spans="1:14">
      <c r="A59" s="12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</row>
    <row r="60" spans="1:14">
      <c r="A60" s="12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</row>
    <row r="61" spans="1:14">
      <c r="A61" s="12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</row>
    <row r="62" spans="1:14">
      <c r="A62" s="12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</row>
    <row r="63" spans="1:14">
      <c r="A63" s="12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</row>
    <row r="64" spans="1:14">
      <c r="A64" s="12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</row>
    <row r="65" spans="1:14">
      <c r="A65" s="12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</row>
    <row r="66" spans="1:14">
      <c r="A66" s="12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</row>
    <row r="67" spans="1:14">
      <c r="A67" s="12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</row>
    <row r="68" spans="1:14">
      <c r="A68" s="12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</row>
    <row r="69" spans="1:14">
      <c r="A69" s="12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</row>
    <row r="70" spans="1:14">
      <c r="A70" s="12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</row>
    <row r="71" spans="1:14">
      <c r="A71" s="12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</row>
    <row r="72" spans="1:14">
      <c r="A72" s="12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</row>
    <row r="73" spans="1:14">
      <c r="A73" s="12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</row>
    <row r="74" spans="1:14">
      <c r="A74" s="12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</row>
    <row r="75" spans="1:14">
      <c r="A75" s="12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</row>
    <row r="76" spans="1:14">
      <c r="A76" s="12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</row>
    <row r="77" spans="1:14">
      <c r="A77" s="12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</row>
    <row r="78" spans="1:14">
      <c r="A78" s="12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</row>
    <row r="79" spans="1:14">
      <c r="A79" s="12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</row>
    <row r="80" spans="1:14">
      <c r="A80" s="12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</row>
    <row r="81" spans="1:14">
      <c r="A81" s="12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</row>
    <row r="82" spans="1:14">
      <c r="A82" s="12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</row>
    <row r="83" spans="1:14">
      <c r="A83" s="12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</row>
    <row r="84" spans="1:14">
      <c r="A84" s="12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</row>
    <row r="85" spans="1:14">
      <c r="A85" s="12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</row>
    <row r="86" spans="1:14">
      <c r="A86" s="12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</row>
    <row r="87" spans="1:14">
      <c r="A87" s="12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</row>
    <row r="88" spans="1:14">
      <c r="A88" s="12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</row>
    <row r="89" spans="1:14">
      <c r="A89" s="12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</row>
    <row r="90" spans="1:14">
      <c r="A90" s="12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</row>
    <row r="91" spans="1:14">
      <c r="A91" s="12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</row>
    <row r="92" spans="1:14">
      <c r="A92" s="12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</row>
    <row r="93" spans="1:14">
      <c r="A93" s="12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</row>
    <row r="94" spans="1:14">
      <c r="A94" s="12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</row>
    <row r="95" spans="1:14">
      <c r="A95" s="12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</row>
    <row r="96" spans="1:14">
      <c r="A96" s="12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</row>
    <row r="97" spans="1:14">
      <c r="A97" s="12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</row>
    <row r="98" spans="1:14">
      <c r="A98" s="12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</row>
    <row r="99" spans="1:14">
      <c r="A99" s="12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</row>
    <row r="100" spans="1:14">
      <c r="A100" s="12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</row>
    <row r="101" spans="1:14">
      <c r="A101" s="12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</row>
    <row r="102" spans="1:14">
      <c r="A102" s="12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</row>
    <row r="103" spans="1:14">
      <c r="A103" s="12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</row>
    <row r="104" spans="1:14">
      <c r="A104" s="12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</row>
    <row r="105" spans="1:14">
      <c r="A105" s="12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</row>
    <row r="106" spans="1:14">
      <c r="A106" s="12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</row>
    <row r="107" spans="1:14">
      <c r="A107" s="12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</row>
    <row r="108" spans="1:14">
      <c r="A108" s="12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</row>
    <row r="109" spans="1:14">
      <c r="A109" s="12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</row>
    <row r="110" spans="1:14">
      <c r="A110" s="12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</row>
    <row r="111" spans="1:14">
      <c r="A111" s="12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</row>
    <row r="112" spans="1:14">
      <c r="A112" s="12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</row>
    <row r="113" spans="1:14">
      <c r="A113" s="12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</row>
    <row r="114" spans="1:14">
      <c r="A114" s="12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</row>
    <row r="115" spans="1:14">
      <c r="A115" s="12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</row>
    <row r="116" spans="1:14">
      <c r="A116" s="12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</row>
    <row r="117" spans="1:14">
      <c r="A117" s="12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</row>
    <row r="118" spans="1:14">
      <c r="A118" s="12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</row>
    <row r="119" spans="1:14">
      <c r="A119" s="12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</row>
    <row r="120" spans="1:14">
      <c r="A120" s="12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</row>
    <row r="121" spans="1:14">
      <c r="A121" s="12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</row>
    <row r="122" spans="1:14">
      <c r="A122" s="12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</row>
    <row r="123" spans="1:14">
      <c r="A123" s="12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</row>
  </sheetData>
  <mergeCells count="16">
    <mergeCell ref="B5:C5"/>
    <mergeCell ref="B23:B24"/>
    <mergeCell ref="A23:A24"/>
    <mergeCell ref="Z20:Z21"/>
    <mergeCell ref="Z2:Z3"/>
    <mergeCell ref="A1:V1"/>
    <mergeCell ref="A2:A3"/>
    <mergeCell ref="C2:C3"/>
    <mergeCell ref="H2:K2"/>
    <mergeCell ref="O2:R2"/>
    <mergeCell ref="S2:V2"/>
    <mergeCell ref="L2:N2"/>
    <mergeCell ref="D2:D3"/>
    <mergeCell ref="E2:E3"/>
    <mergeCell ref="F2:F3"/>
    <mergeCell ref="G2:G3"/>
  </mergeCells>
  <pageMargins left="0.19685039370078741" right="0.19685039370078741" top="0.39370078740157483" bottom="0.19685039370078741" header="0.31496062992125984" footer="0.31496062992125984"/>
  <pageSetup paperSize="8" scale="57" fitToHeight="0" orientation="landscape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123"/>
  <sheetViews>
    <sheetView tabSelected="1" topLeftCell="C1" zoomScale="57" zoomScaleNormal="57" zoomScaleSheetLayoutView="70" workbookViewId="0">
      <pane ySplit="3" topLeftCell="A4" activePane="bottomLeft" state="frozen"/>
      <selection pane="bottomLeft" activeCell="V5" sqref="A5:V24"/>
    </sheetView>
  </sheetViews>
  <sheetFormatPr defaultColWidth="9.140625" defaultRowHeight="18.75"/>
  <cols>
    <col min="1" max="1" width="10.140625" style="15" customWidth="1"/>
    <col min="2" max="2" width="54.85546875" style="11" customWidth="1"/>
    <col min="3" max="3" width="13.140625" style="11" customWidth="1"/>
    <col min="4" max="4" width="26" style="11" customWidth="1"/>
    <col min="5" max="5" width="18.7109375" style="11" hidden="1" customWidth="1"/>
    <col min="6" max="6" width="18.5703125" style="11" hidden="1" customWidth="1"/>
    <col min="7" max="7" width="19" style="11" hidden="1" customWidth="1"/>
    <col min="8" max="8" width="24.85546875" style="11" customWidth="1"/>
    <col min="9" max="10" width="23" style="11" customWidth="1"/>
    <col min="11" max="11" width="24.28515625" style="11" customWidth="1"/>
    <col min="12" max="12" width="26" style="11" hidden="1" customWidth="1"/>
    <col min="13" max="13" width="25.140625" style="11" hidden="1" customWidth="1"/>
    <col min="14" max="14" width="25.5703125" style="11" hidden="1" customWidth="1"/>
    <col min="15" max="15" width="22.85546875" style="13" customWidth="1"/>
    <col min="16" max="17" width="25.42578125" style="13" customWidth="1"/>
    <col min="18" max="18" width="24" style="13" customWidth="1"/>
    <col min="19" max="19" width="17" style="14" customWidth="1"/>
    <col min="20" max="20" width="16.7109375" style="14" customWidth="1"/>
    <col min="21" max="21" width="16.5703125" style="14" customWidth="1"/>
    <col min="22" max="22" width="17.140625" style="14" customWidth="1"/>
    <col min="23" max="23" width="22.85546875" style="17" hidden="1" customWidth="1"/>
    <col min="24" max="24" width="15.28515625" style="17" hidden="1" customWidth="1"/>
    <col min="25" max="25" width="15.85546875" style="17" hidden="1" customWidth="1"/>
    <col min="26" max="26" width="80.85546875" style="19" hidden="1" customWidth="1"/>
    <col min="27" max="16384" width="9.140625" style="11"/>
  </cols>
  <sheetData>
    <row r="1" spans="1:26" s="8" customFormat="1" ht="62.25" customHeight="1">
      <c r="A1" s="58" t="s">
        <v>40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17"/>
      <c r="X1" s="17"/>
      <c r="Y1" s="17"/>
      <c r="Z1" s="19"/>
    </row>
    <row r="2" spans="1:26" s="9" customFormat="1" ht="23.25" customHeight="1">
      <c r="A2" s="60" t="s">
        <v>0</v>
      </c>
      <c r="B2" s="4" t="s">
        <v>1</v>
      </c>
      <c r="C2" s="61" t="s">
        <v>9</v>
      </c>
      <c r="D2" s="67" t="s">
        <v>42</v>
      </c>
      <c r="E2" s="67" t="s">
        <v>43</v>
      </c>
      <c r="F2" s="67" t="s">
        <v>44</v>
      </c>
      <c r="G2" s="67" t="s">
        <v>45</v>
      </c>
      <c r="H2" s="62" t="s">
        <v>41</v>
      </c>
      <c r="I2" s="62"/>
      <c r="J2" s="62"/>
      <c r="K2" s="62"/>
      <c r="L2" s="62" t="s">
        <v>39</v>
      </c>
      <c r="M2" s="62"/>
      <c r="N2" s="62"/>
      <c r="O2" s="63" t="s">
        <v>72</v>
      </c>
      <c r="P2" s="63"/>
      <c r="Q2" s="63"/>
      <c r="R2" s="63"/>
      <c r="S2" s="64" t="s">
        <v>27</v>
      </c>
      <c r="T2" s="65"/>
      <c r="U2" s="65"/>
      <c r="V2" s="66"/>
      <c r="W2" s="5" t="s">
        <v>29</v>
      </c>
      <c r="X2" s="5" t="s">
        <v>30</v>
      </c>
      <c r="Y2" s="5" t="s">
        <v>37</v>
      </c>
      <c r="Z2" s="76" t="s">
        <v>28</v>
      </c>
    </row>
    <row r="3" spans="1:26" s="9" customFormat="1" ht="51.75" customHeight="1">
      <c r="A3" s="60"/>
      <c r="B3" s="56" t="s">
        <v>2</v>
      </c>
      <c r="C3" s="61"/>
      <c r="D3" s="68"/>
      <c r="E3" s="68"/>
      <c r="F3" s="68"/>
      <c r="G3" s="68"/>
      <c r="H3" s="57" t="s">
        <v>15</v>
      </c>
      <c r="I3" s="57" t="s">
        <v>16</v>
      </c>
      <c r="J3" s="57" t="s">
        <v>46</v>
      </c>
      <c r="K3" s="57" t="s">
        <v>17</v>
      </c>
      <c r="L3" s="57" t="s">
        <v>15</v>
      </c>
      <c r="M3" s="57" t="s">
        <v>16</v>
      </c>
      <c r="N3" s="57" t="s">
        <v>17</v>
      </c>
      <c r="O3" s="57" t="s">
        <v>15</v>
      </c>
      <c r="P3" s="57" t="s">
        <v>16</v>
      </c>
      <c r="Q3" s="57" t="s">
        <v>46</v>
      </c>
      <c r="R3" s="57" t="s">
        <v>17</v>
      </c>
      <c r="S3" s="5" t="s">
        <v>15</v>
      </c>
      <c r="T3" s="5" t="s">
        <v>16</v>
      </c>
      <c r="U3" s="5" t="s">
        <v>46</v>
      </c>
      <c r="V3" s="5" t="s">
        <v>17</v>
      </c>
      <c r="W3" s="5"/>
      <c r="X3" s="5"/>
      <c r="Y3" s="5" t="s">
        <v>16</v>
      </c>
      <c r="Z3" s="77"/>
    </row>
    <row r="4" spans="1:26" s="9" customFormat="1" ht="21.75" customHeight="1">
      <c r="A4" s="55" t="s">
        <v>4</v>
      </c>
      <c r="B4" s="6">
        <v>2</v>
      </c>
      <c r="C4" s="7">
        <v>3</v>
      </c>
      <c r="D4" s="7">
        <v>4</v>
      </c>
      <c r="E4" s="7">
        <v>5</v>
      </c>
      <c r="F4" s="7">
        <v>6</v>
      </c>
      <c r="G4" s="7">
        <v>7</v>
      </c>
      <c r="H4" s="7">
        <v>8</v>
      </c>
      <c r="I4" s="6">
        <v>9</v>
      </c>
      <c r="J4" s="6"/>
      <c r="K4" s="7">
        <v>10</v>
      </c>
      <c r="L4" s="7">
        <v>7</v>
      </c>
      <c r="M4" s="7">
        <v>8</v>
      </c>
      <c r="N4" s="7">
        <v>9</v>
      </c>
      <c r="O4" s="7">
        <v>7</v>
      </c>
      <c r="P4" s="6">
        <v>8</v>
      </c>
      <c r="Q4" s="6">
        <v>9</v>
      </c>
      <c r="R4" s="7">
        <v>10</v>
      </c>
      <c r="S4" s="7">
        <v>11</v>
      </c>
      <c r="T4" s="7">
        <v>12</v>
      </c>
      <c r="U4" s="7">
        <v>13</v>
      </c>
      <c r="V4" s="7">
        <v>14</v>
      </c>
      <c r="W4" s="7">
        <v>15</v>
      </c>
      <c r="X4" s="7">
        <v>16</v>
      </c>
      <c r="Y4" s="7">
        <v>17</v>
      </c>
      <c r="Z4" s="7">
        <v>18</v>
      </c>
    </row>
    <row r="5" spans="1:26" s="9" customFormat="1" ht="60" customHeight="1">
      <c r="A5" s="1" t="s">
        <v>18</v>
      </c>
      <c r="B5" s="69" t="s">
        <v>8</v>
      </c>
      <c r="C5" s="69"/>
      <c r="D5" s="39">
        <f>D6+D11+D20+D22</f>
        <v>118727217</v>
      </c>
      <c r="E5" s="39">
        <f t="shared" ref="E5:R5" si="0">E6+E11+E20+E22</f>
        <v>96802559</v>
      </c>
      <c r="F5" s="39">
        <f t="shared" si="0"/>
        <v>83840814</v>
      </c>
      <c r="G5" s="39">
        <f t="shared" si="0"/>
        <v>70050100</v>
      </c>
      <c r="H5" s="39">
        <f t="shared" si="0"/>
        <v>370721228</v>
      </c>
      <c r="I5" s="39">
        <f t="shared" si="0"/>
        <v>44967800</v>
      </c>
      <c r="J5" s="39">
        <f t="shared" si="0"/>
        <v>9811500</v>
      </c>
      <c r="K5" s="39">
        <f t="shared" si="0"/>
        <v>315941928</v>
      </c>
      <c r="L5" s="39">
        <f t="shared" si="0"/>
        <v>66012947.410000011</v>
      </c>
      <c r="M5" s="39">
        <f t="shared" si="0"/>
        <v>7360394.2000000002</v>
      </c>
      <c r="N5" s="39">
        <f t="shared" si="0"/>
        <v>58652553.210000008</v>
      </c>
      <c r="O5" s="39">
        <f t="shared" si="0"/>
        <v>71616854.930000007</v>
      </c>
      <c r="P5" s="39">
        <f t="shared" si="0"/>
        <v>4247862.62</v>
      </c>
      <c r="Q5" s="39">
        <f t="shared" si="0"/>
        <v>4959446.45</v>
      </c>
      <c r="R5" s="39">
        <f t="shared" si="0"/>
        <v>62409545.860000007</v>
      </c>
      <c r="S5" s="2">
        <f>O5/H5*100</f>
        <v>19.318250351177628</v>
      </c>
      <c r="T5" s="3">
        <f>P5/I5*100</f>
        <v>9.4464541738755301</v>
      </c>
      <c r="U5" s="3">
        <f>Q5/J5*100</f>
        <v>50.547280741986441</v>
      </c>
      <c r="V5" s="31">
        <f>R5/K5*100</f>
        <v>19.753486425518048</v>
      </c>
      <c r="W5" s="31">
        <f>W6+W20</f>
        <v>298803867.77999997</v>
      </c>
      <c r="X5" s="18">
        <f t="shared" ref="X5:X10" si="1">W5/H5*100</f>
        <v>80.600690009583147</v>
      </c>
      <c r="Y5" s="18">
        <f>P5/M5*100</f>
        <v>57.712433662860064</v>
      </c>
      <c r="Z5" s="48"/>
    </row>
    <row r="6" spans="1:26" s="9" customFormat="1" ht="42" customHeight="1">
      <c r="A6" s="1" t="s">
        <v>19</v>
      </c>
      <c r="B6" s="54" t="s">
        <v>13</v>
      </c>
      <c r="C6" s="54"/>
      <c r="D6" s="39">
        <f>SUM(D7:D10)</f>
        <v>89358613</v>
      </c>
      <c r="E6" s="39">
        <f t="shared" ref="E6:R6" si="2">SUM(E7:E10)</f>
        <v>73136250</v>
      </c>
      <c r="F6" s="39">
        <f t="shared" si="2"/>
        <v>59987673</v>
      </c>
      <c r="G6" s="39">
        <f t="shared" si="2"/>
        <v>53379450</v>
      </c>
      <c r="H6" s="39">
        <f t="shared" si="2"/>
        <v>277969428</v>
      </c>
      <c r="I6" s="39">
        <f t="shared" si="2"/>
        <v>0</v>
      </c>
      <c r="J6" s="39">
        <f t="shared" si="2"/>
        <v>0</v>
      </c>
      <c r="K6" s="39">
        <f t="shared" si="2"/>
        <v>277969428</v>
      </c>
      <c r="L6" s="39">
        <f t="shared" si="2"/>
        <v>58652553.210000008</v>
      </c>
      <c r="M6" s="39">
        <f t="shared" si="2"/>
        <v>0</v>
      </c>
      <c r="N6" s="39">
        <f t="shared" si="2"/>
        <v>58652553.210000008</v>
      </c>
      <c r="O6" s="39">
        <f t="shared" si="2"/>
        <v>58652553.210000008</v>
      </c>
      <c r="P6" s="39">
        <f t="shared" si="2"/>
        <v>0</v>
      </c>
      <c r="Q6" s="39">
        <f t="shared" si="2"/>
        <v>0</v>
      </c>
      <c r="R6" s="39">
        <f t="shared" si="2"/>
        <v>58652553.210000008</v>
      </c>
      <c r="S6" s="2">
        <f>O6/H6*100</f>
        <v>21.100361155544061</v>
      </c>
      <c r="T6" s="2">
        <v>0</v>
      </c>
      <c r="U6" s="2">
        <v>0</v>
      </c>
      <c r="V6" s="31">
        <f>R6/K6*100</f>
        <v>21.100361155544061</v>
      </c>
      <c r="W6" s="31">
        <f t="shared" ref="W6" si="3">SUM(W7:W10)</f>
        <v>288874167.77999997</v>
      </c>
      <c r="X6" s="18">
        <f t="shared" si="1"/>
        <v>103.92299968326013</v>
      </c>
      <c r="Y6" s="35"/>
      <c r="Z6" s="48"/>
    </row>
    <row r="7" spans="1:26" s="9" customFormat="1" ht="41.25" customHeight="1">
      <c r="A7" s="42" t="s">
        <v>20</v>
      </c>
      <c r="B7" s="46" t="s">
        <v>10</v>
      </c>
      <c r="C7" s="36" t="s">
        <v>7</v>
      </c>
      <c r="D7" s="32">
        <v>17401175</v>
      </c>
      <c r="E7" s="32">
        <v>16999200</v>
      </c>
      <c r="F7" s="32">
        <v>16252300</v>
      </c>
      <c r="G7" s="32">
        <v>20586600</v>
      </c>
      <c r="H7" s="32">
        <f>SUM(I7:K7)</f>
        <v>73541905</v>
      </c>
      <c r="I7" s="32">
        <v>0</v>
      </c>
      <c r="J7" s="32">
        <v>0</v>
      </c>
      <c r="K7" s="32">
        <v>73541905</v>
      </c>
      <c r="L7" s="32">
        <f t="shared" ref="L7:L10" si="4">M7+N7</f>
        <v>13188010.07</v>
      </c>
      <c r="M7" s="32">
        <v>0</v>
      </c>
      <c r="N7" s="32">
        <f>R7</f>
        <v>13188010.07</v>
      </c>
      <c r="O7" s="32">
        <f>P7+R7</f>
        <v>13188010.07</v>
      </c>
      <c r="P7" s="32">
        <v>0</v>
      </c>
      <c r="Q7" s="32">
        <v>0</v>
      </c>
      <c r="R7" s="32">
        <v>13188010.07</v>
      </c>
      <c r="S7" s="33">
        <f>O7/H7*100</f>
        <v>17.932646795048349</v>
      </c>
      <c r="T7" s="34"/>
      <c r="U7" s="34"/>
      <c r="V7" s="32">
        <f>R7/K7*100</f>
        <v>17.932646795048349</v>
      </c>
      <c r="W7" s="32">
        <v>70452842</v>
      </c>
      <c r="X7" s="35">
        <f t="shared" si="1"/>
        <v>95.799588003601485</v>
      </c>
      <c r="Y7" s="35"/>
      <c r="Z7" s="48"/>
    </row>
    <row r="8" spans="1:26" s="9" customFormat="1" ht="39" customHeight="1">
      <c r="A8" s="42" t="s">
        <v>21</v>
      </c>
      <c r="B8" s="46" t="s">
        <v>12</v>
      </c>
      <c r="C8" s="36" t="s">
        <v>7</v>
      </c>
      <c r="D8" s="32">
        <v>55866938</v>
      </c>
      <c r="E8" s="32">
        <v>38756550</v>
      </c>
      <c r="F8" s="32">
        <v>33737450</v>
      </c>
      <c r="G8" s="32">
        <v>31421450</v>
      </c>
      <c r="H8" s="32">
        <f t="shared" ref="H8:H10" si="5">SUM(I8:K8)</f>
        <v>159587200</v>
      </c>
      <c r="I8" s="32">
        <v>0</v>
      </c>
      <c r="J8" s="32">
        <v>0</v>
      </c>
      <c r="K8" s="32">
        <v>159587200</v>
      </c>
      <c r="L8" s="32">
        <f t="shared" si="4"/>
        <v>39738142.490000002</v>
      </c>
      <c r="M8" s="32">
        <v>0</v>
      </c>
      <c r="N8" s="32">
        <f t="shared" ref="N8:N10" si="6">R8</f>
        <v>39738142.490000002</v>
      </c>
      <c r="O8" s="32">
        <f t="shared" ref="O8:O10" si="7">P8+R8</f>
        <v>39738142.490000002</v>
      </c>
      <c r="P8" s="32">
        <v>0</v>
      </c>
      <c r="Q8" s="32">
        <v>0</v>
      </c>
      <c r="R8" s="32">
        <v>39738142.490000002</v>
      </c>
      <c r="S8" s="33">
        <f>O8/H8*100</f>
        <v>24.900582559252875</v>
      </c>
      <c r="T8" s="34"/>
      <c r="U8" s="34"/>
      <c r="V8" s="32">
        <f>R8/K8*100</f>
        <v>24.900582559252875</v>
      </c>
      <c r="W8" s="32">
        <v>156648365</v>
      </c>
      <c r="X8" s="35">
        <f t="shared" si="1"/>
        <v>98.158476995648769</v>
      </c>
      <c r="Y8" s="35"/>
      <c r="Z8" s="48"/>
    </row>
    <row r="9" spans="1:26" s="9" customFormat="1" ht="27" customHeight="1">
      <c r="A9" s="42" t="s">
        <v>22</v>
      </c>
      <c r="B9" s="46" t="s">
        <v>47</v>
      </c>
      <c r="C9" s="36" t="s">
        <v>7</v>
      </c>
      <c r="D9" s="32">
        <v>1120000</v>
      </c>
      <c r="E9" s="32">
        <v>2100000</v>
      </c>
      <c r="F9" s="32">
        <v>983000</v>
      </c>
      <c r="G9" s="32">
        <v>971400</v>
      </c>
      <c r="H9" s="32">
        <f t="shared" si="5"/>
        <v>5174400</v>
      </c>
      <c r="I9" s="32">
        <v>0</v>
      </c>
      <c r="J9" s="32">
        <v>0</v>
      </c>
      <c r="K9" s="32">
        <v>5174400</v>
      </c>
      <c r="L9" s="32">
        <f t="shared" si="4"/>
        <v>838749.17</v>
      </c>
      <c r="M9" s="32">
        <v>0</v>
      </c>
      <c r="N9" s="32">
        <f t="shared" si="6"/>
        <v>838749.17</v>
      </c>
      <c r="O9" s="32">
        <f t="shared" si="7"/>
        <v>838749.17</v>
      </c>
      <c r="P9" s="32">
        <v>0</v>
      </c>
      <c r="Q9" s="32">
        <v>0</v>
      </c>
      <c r="R9" s="32">
        <v>838749.17</v>
      </c>
      <c r="S9" s="33">
        <f>O9/H9*100</f>
        <v>16.209592803030304</v>
      </c>
      <c r="T9" s="34"/>
      <c r="U9" s="34"/>
      <c r="V9" s="32">
        <f>R9/K9*100</f>
        <v>16.209592803030304</v>
      </c>
      <c r="W9" s="32">
        <v>60302960.780000001</v>
      </c>
      <c r="X9" s="35">
        <f t="shared" si="1"/>
        <v>1165.4097244124923</v>
      </c>
      <c r="Y9" s="35"/>
      <c r="Z9" s="48"/>
    </row>
    <row r="10" spans="1:26" s="9" customFormat="1" ht="42.75" customHeight="1">
      <c r="A10" s="42" t="s">
        <v>25</v>
      </c>
      <c r="B10" s="46" t="s">
        <v>48</v>
      </c>
      <c r="C10" s="36" t="s">
        <v>7</v>
      </c>
      <c r="D10" s="32">
        <v>14970500</v>
      </c>
      <c r="E10" s="32">
        <v>15280500</v>
      </c>
      <c r="F10" s="32">
        <v>9014923</v>
      </c>
      <c r="G10" s="32">
        <v>400000</v>
      </c>
      <c r="H10" s="32">
        <f t="shared" si="5"/>
        <v>39665923</v>
      </c>
      <c r="I10" s="32">
        <v>0</v>
      </c>
      <c r="J10" s="32">
        <v>0</v>
      </c>
      <c r="K10" s="32">
        <v>39665923</v>
      </c>
      <c r="L10" s="32">
        <f t="shared" si="4"/>
        <v>4887651.4800000004</v>
      </c>
      <c r="M10" s="32">
        <v>0</v>
      </c>
      <c r="N10" s="32">
        <f t="shared" si="6"/>
        <v>4887651.4800000004</v>
      </c>
      <c r="O10" s="32">
        <f t="shared" si="7"/>
        <v>4887651.4800000004</v>
      </c>
      <c r="P10" s="32">
        <v>0</v>
      </c>
      <c r="Q10" s="32">
        <v>0</v>
      </c>
      <c r="R10" s="32">
        <v>4887651.4800000004</v>
      </c>
      <c r="S10" s="33"/>
      <c r="T10" s="3"/>
      <c r="U10" s="3"/>
      <c r="V10" s="32"/>
      <c r="W10" s="32">
        <v>1470000</v>
      </c>
      <c r="X10" s="35">
        <f t="shared" si="1"/>
        <v>3.7059518317524089</v>
      </c>
      <c r="Y10" s="35"/>
      <c r="Z10" s="48"/>
    </row>
    <row r="11" spans="1:26" s="9" customFormat="1" ht="42.75" customHeight="1">
      <c r="A11" s="1" t="s">
        <v>23</v>
      </c>
      <c r="B11" s="54" t="s">
        <v>49</v>
      </c>
      <c r="C11" s="16"/>
      <c r="D11" s="31">
        <f>SUM(D12:D19)</f>
        <v>21308854</v>
      </c>
      <c r="E11" s="31">
        <f t="shared" ref="E11:R11" si="8">SUM(E12:E19)</f>
        <v>14338559</v>
      </c>
      <c r="F11" s="31">
        <f t="shared" si="8"/>
        <v>13434391</v>
      </c>
      <c r="G11" s="31">
        <f t="shared" si="8"/>
        <v>6504400</v>
      </c>
      <c r="H11" s="31">
        <f t="shared" si="8"/>
        <v>54779300</v>
      </c>
      <c r="I11" s="31">
        <f t="shared" si="8"/>
        <v>44967800</v>
      </c>
      <c r="J11" s="31">
        <f t="shared" si="8"/>
        <v>9811500</v>
      </c>
      <c r="K11" s="31">
        <f t="shared" si="8"/>
        <v>0</v>
      </c>
      <c r="L11" s="31">
        <f t="shared" si="8"/>
        <v>0</v>
      </c>
      <c r="M11" s="31">
        <f t="shared" si="8"/>
        <v>0</v>
      </c>
      <c r="N11" s="31">
        <f t="shared" si="8"/>
        <v>0</v>
      </c>
      <c r="O11" s="31">
        <f t="shared" si="8"/>
        <v>9207309.0700000003</v>
      </c>
      <c r="P11" s="31">
        <f t="shared" si="8"/>
        <v>4247862.62</v>
      </c>
      <c r="Q11" s="31">
        <f t="shared" si="8"/>
        <v>4959446.45</v>
      </c>
      <c r="R11" s="31">
        <f t="shared" si="8"/>
        <v>0</v>
      </c>
      <c r="S11" s="2">
        <f>O11/H11*100</f>
        <v>16.808007897143629</v>
      </c>
      <c r="T11" s="2">
        <f>P11/I11*100</f>
        <v>9.4464541738755301</v>
      </c>
      <c r="U11" s="2">
        <f>Q11/J11*100</f>
        <v>50.547280741986441</v>
      </c>
      <c r="V11" s="2">
        <v>0</v>
      </c>
      <c r="W11" s="32"/>
      <c r="X11" s="35"/>
      <c r="Y11" s="35"/>
      <c r="Z11" s="52"/>
    </row>
    <row r="12" spans="1:26" s="9" customFormat="1" ht="64.5" customHeight="1">
      <c r="A12" s="42" t="s">
        <v>24</v>
      </c>
      <c r="B12" s="46" t="s">
        <v>50</v>
      </c>
      <c r="C12" s="36" t="s">
        <v>51</v>
      </c>
      <c r="D12" s="32">
        <v>5760550</v>
      </c>
      <c r="E12" s="32">
        <v>2144909</v>
      </c>
      <c r="F12" s="32">
        <v>2801641</v>
      </c>
      <c r="G12" s="32">
        <v>2745700</v>
      </c>
      <c r="H12" s="32">
        <f>SUM(I12:K12)</f>
        <v>13372800</v>
      </c>
      <c r="I12" s="32">
        <v>3599800</v>
      </c>
      <c r="J12" s="32">
        <v>9773000</v>
      </c>
      <c r="K12" s="32">
        <v>0</v>
      </c>
      <c r="L12" s="32"/>
      <c r="M12" s="32"/>
      <c r="N12" s="32"/>
      <c r="O12" s="32">
        <f>SUM(P12:R12)</f>
        <v>1977700.3900000001</v>
      </c>
      <c r="P12" s="32">
        <v>662819.39</v>
      </c>
      <c r="Q12" s="32">
        <v>1314881</v>
      </c>
      <c r="R12" s="32">
        <v>0</v>
      </c>
      <c r="S12" s="33">
        <f>O12/H12*100</f>
        <v>14.788977551447715</v>
      </c>
      <c r="T12" s="33">
        <f>P12/I12*100</f>
        <v>18.41267264848047</v>
      </c>
      <c r="U12" s="34"/>
      <c r="V12" s="32"/>
      <c r="W12" s="32"/>
      <c r="X12" s="35"/>
      <c r="Y12" s="35"/>
      <c r="Z12" s="52"/>
    </row>
    <row r="13" spans="1:26" s="9" customFormat="1" ht="97.5" customHeight="1">
      <c r="A13" s="42" t="s">
        <v>53</v>
      </c>
      <c r="B13" s="46" t="s">
        <v>52</v>
      </c>
      <c r="C13" s="36" t="s">
        <v>7</v>
      </c>
      <c r="D13" s="32">
        <v>0</v>
      </c>
      <c r="E13" s="32">
        <v>100000</v>
      </c>
      <c r="F13" s="32">
        <v>55000</v>
      </c>
      <c r="G13" s="32">
        <v>40800</v>
      </c>
      <c r="H13" s="32">
        <f t="shared" ref="H13:H19" si="9">SUM(I13:K13)</f>
        <v>195800</v>
      </c>
      <c r="I13" s="32">
        <v>195800</v>
      </c>
      <c r="J13" s="32">
        <v>0</v>
      </c>
      <c r="K13" s="32">
        <v>0</v>
      </c>
      <c r="L13" s="32"/>
      <c r="M13" s="32"/>
      <c r="N13" s="32"/>
      <c r="O13" s="32">
        <f t="shared" ref="O13:O19" si="10">SUM(P13:R13)</f>
        <v>0</v>
      </c>
      <c r="P13" s="32">
        <v>0</v>
      </c>
      <c r="Q13" s="32">
        <v>0</v>
      </c>
      <c r="R13" s="32">
        <v>0</v>
      </c>
      <c r="S13" s="33"/>
      <c r="T13" s="33"/>
      <c r="U13" s="3"/>
      <c r="V13" s="32"/>
      <c r="W13" s="32"/>
      <c r="X13" s="35"/>
      <c r="Y13" s="35"/>
      <c r="Z13" s="52"/>
    </row>
    <row r="14" spans="1:26" s="9" customFormat="1" ht="65.25" customHeight="1">
      <c r="A14" s="42" t="s">
        <v>56</v>
      </c>
      <c r="B14" s="46" t="s">
        <v>54</v>
      </c>
      <c r="C14" s="36" t="s">
        <v>7</v>
      </c>
      <c r="D14" s="32">
        <v>1478600</v>
      </c>
      <c r="E14" s="32">
        <v>785350</v>
      </c>
      <c r="F14" s="32">
        <v>787450</v>
      </c>
      <c r="G14" s="32">
        <v>758700</v>
      </c>
      <c r="H14" s="32">
        <f t="shared" si="9"/>
        <v>3810100</v>
      </c>
      <c r="I14" s="32">
        <v>3810100</v>
      </c>
      <c r="J14" s="32">
        <v>0</v>
      </c>
      <c r="K14" s="32">
        <v>0</v>
      </c>
      <c r="L14" s="32"/>
      <c r="M14" s="32"/>
      <c r="N14" s="32"/>
      <c r="O14" s="32">
        <f t="shared" si="10"/>
        <v>727938.1</v>
      </c>
      <c r="P14" s="32">
        <v>727938.1</v>
      </c>
      <c r="Q14" s="32">
        <v>0</v>
      </c>
      <c r="R14" s="32">
        <v>0</v>
      </c>
      <c r="S14" s="33">
        <f t="shared" ref="S14:T16" si="11">O14/H14*100</f>
        <v>19.105485420330172</v>
      </c>
      <c r="T14" s="33">
        <f t="shared" si="11"/>
        <v>19.105485420330172</v>
      </c>
      <c r="U14" s="3"/>
      <c r="V14" s="32"/>
      <c r="W14" s="32"/>
      <c r="X14" s="35"/>
      <c r="Y14" s="35"/>
      <c r="Z14" s="52"/>
    </row>
    <row r="15" spans="1:26" s="9" customFormat="1" ht="57" customHeight="1">
      <c r="A15" s="42" t="s">
        <v>57</v>
      </c>
      <c r="B15" s="46" t="s">
        <v>55</v>
      </c>
      <c r="C15" s="36" t="s">
        <v>7</v>
      </c>
      <c r="D15" s="32">
        <v>1848550</v>
      </c>
      <c r="E15" s="32">
        <v>669300</v>
      </c>
      <c r="F15" s="32">
        <v>1065200</v>
      </c>
      <c r="G15" s="32">
        <v>830450</v>
      </c>
      <c r="H15" s="32">
        <f t="shared" si="9"/>
        <v>4413500</v>
      </c>
      <c r="I15" s="32">
        <v>4413500</v>
      </c>
      <c r="J15" s="32">
        <v>0</v>
      </c>
      <c r="K15" s="32">
        <v>0</v>
      </c>
      <c r="L15" s="32"/>
      <c r="M15" s="32"/>
      <c r="N15" s="32"/>
      <c r="O15" s="32">
        <f t="shared" si="10"/>
        <v>781166.11</v>
      </c>
      <c r="P15" s="32">
        <v>781166.11</v>
      </c>
      <c r="Q15" s="32">
        <v>0</v>
      </c>
      <c r="R15" s="32">
        <v>0</v>
      </c>
      <c r="S15" s="33">
        <f t="shared" si="11"/>
        <v>17.699470035119518</v>
      </c>
      <c r="T15" s="33">
        <f t="shared" si="11"/>
        <v>17.699470035119518</v>
      </c>
      <c r="U15" s="3"/>
      <c r="V15" s="32"/>
      <c r="W15" s="32"/>
      <c r="X15" s="35"/>
      <c r="Y15" s="35"/>
      <c r="Z15" s="52"/>
    </row>
    <row r="16" spans="1:26" s="9" customFormat="1" ht="79.5" customHeight="1">
      <c r="A16" s="42" t="s">
        <v>59</v>
      </c>
      <c r="B16" s="46" t="s">
        <v>58</v>
      </c>
      <c r="C16" s="36" t="s">
        <v>7</v>
      </c>
      <c r="D16" s="32">
        <v>3271550</v>
      </c>
      <c r="E16" s="32">
        <v>2511000</v>
      </c>
      <c r="F16" s="32">
        <v>1858600</v>
      </c>
      <c r="G16" s="32">
        <v>1928750</v>
      </c>
      <c r="H16" s="32">
        <f t="shared" si="9"/>
        <v>9576600</v>
      </c>
      <c r="I16" s="32">
        <v>9576600</v>
      </c>
      <c r="J16" s="32">
        <v>0</v>
      </c>
      <c r="K16" s="32">
        <v>0</v>
      </c>
      <c r="L16" s="32"/>
      <c r="M16" s="32"/>
      <c r="N16" s="32"/>
      <c r="O16" s="32">
        <f t="shared" si="10"/>
        <v>2075939.02</v>
      </c>
      <c r="P16" s="32">
        <v>2075939.02</v>
      </c>
      <c r="Q16" s="32">
        <v>0</v>
      </c>
      <c r="R16" s="32">
        <v>0</v>
      </c>
      <c r="S16" s="33">
        <f t="shared" si="11"/>
        <v>21.677202973915584</v>
      </c>
      <c r="T16" s="33">
        <f t="shared" si="11"/>
        <v>21.677202973915584</v>
      </c>
      <c r="U16" s="3"/>
      <c r="V16" s="32"/>
      <c r="W16" s="32"/>
      <c r="X16" s="35"/>
      <c r="Y16" s="35"/>
      <c r="Z16" s="52"/>
    </row>
    <row r="17" spans="1:26" s="9" customFormat="1" ht="80.25" customHeight="1">
      <c r="A17" s="42" t="s">
        <v>61</v>
      </c>
      <c r="B17" s="46" t="s">
        <v>60</v>
      </c>
      <c r="C17" s="36" t="s">
        <v>7</v>
      </c>
      <c r="D17" s="32">
        <v>0</v>
      </c>
      <c r="E17" s="32">
        <v>0</v>
      </c>
      <c r="F17" s="32">
        <v>38500</v>
      </c>
      <c r="G17" s="32">
        <v>0</v>
      </c>
      <c r="H17" s="32">
        <f t="shared" si="9"/>
        <v>38500</v>
      </c>
      <c r="I17" s="32">
        <v>0</v>
      </c>
      <c r="J17" s="32">
        <v>38500</v>
      </c>
      <c r="K17" s="32">
        <v>0</v>
      </c>
      <c r="L17" s="32"/>
      <c r="M17" s="32"/>
      <c r="N17" s="32"/>
      <c r="O17" s="32">
        <f t="shared" si="10"/>
        <v>0</v>
      </c>
      <c r="P17" s="32">
        <v>0</v>
      </c>
      <c r="Q17" s="32">
        <v>0</v>
      </c>
      <c r="R17" s="32">
        <v>0</v>
      </c>
      <c r="S17" s="33"/>
      <c r="T17" s="3"/>
      <c r="U17" s="3"/>
      <c r="V17" s="32"/>
      <c r="W17" s="32"/>
      <c r="X17" s="35"/>
      <c r="Y17" s="35"/>
      <c r="Z17" s="52"/>
    </row>
    <row r="18" spans="1:26" s="9" customFormat="1" ht="60.75" customHeight="1">
      <c r="A18" s="42" t="s">
        <v>63</v>
      </c>
      <c r="B18" s="46" t="s">
        <v>62</v>
      </c>
      <c r="C18" s="36" t="s">
        <v>7</v>
      </c>
      <c r="D18" s="32">
        <v>8733604</v>
      </c>
      <c r="E18" s="32">
        <v>7928000</v>
      </c>
      <c r="F18" s="32">
        <v>6628000</v>
      </c>
      <c r="G18" s="32">
        <v>0</v>
      </c>
      <c r="H18" s="32">
        <f t="shared" si="9"/>
        <v>22556000</v>
      </c>
      <c r="I18" s="32">
        <v>22556000</v>
      </c>
      <c r="J18" s="32">
        <v>0</v>
      </c>
      <c r="K18" s="32">
        <v>0</v>
      </c>
      <c r="L18" s="32"/>
      <c r="M18" s="32"/>
      <c r="N18" s="32"/>
      <c r="O18" s="32">
        <f t="shared" si="10"/>
        <v>3644565.45</v>
      </c>
      <c r="P18" s="32">
        <v>0</v>
      </c>
      <c r="Q18" s="32">
        <v>3644565.45</v>
      </c>
      <c r="R18" s="32">
        <v>0</v>
      </c>
      <c r="S18" s="33"/>
      <c r="T18" s="3"/>
      <c r="U18" s="3"/>
      <c r="V18" s="32"/>
      <c r="W18" s="32"/>
      <c r="X18" s="35"/>
      <c r="Y18" s="35"/>
      <c r="Z18" s="52"/>
    </row>
    <row r="19" spans="1:26" s="9" customFormat="1" ht="97.5" customHeight="1">
      <c r="A19" s="42" t="s">
        <v>65</v>
      </c>
      <c r="B19" s="46" t="s">
        <v>64</v>
      </c>
      <c r="C19" s="36" t="s">
        <v>7</v>
      </c>
      <c r="D19" s="32">
        <v>216000</v>
      </c>
      <c r="E19" s="32">
        <v>200000</v>
      </c>
      <c r="F19" s="32">
        <v>200000</v>
      </c>
      <c r="G19" s="32">
        <v>200000</v>
      </c>
      <c r="H19" s="32">
        <f t="shared" si="9"/>
        <v>816000</v>
      </c>
      <c r="I19" s="32">
        <v>816000</v>
      </c>
      <c r="J19" s="32">
        <v>0</v>
      </c>
      <c r="K19" s="32">
        <v>0</v>
      </c>
      <c r="L19" s="32"/>
      <c r="M19" s="32"/>
      <c r="N19" s="32"/>
      <c r="O19" s="32">
        <f t="shared" si="10"/>
        <v>0</v>
      </c>
      <c r="P19" s="32">
        <v>0</v>
      </c>
      <c r="Q19" s="32">
        <v>0</v>
      </c>
      <c r="R19" s="32">
        <v>0</v>
      </c>
      <c r="S19" s="33"/>
      <c r="T19" s="3"/>
      <c r="U19" s="3"/>
      <c r="V19" s="32"/>
      <c r="W19" s="32"/>
      <c r="X19" s="35"/>
      <c r="Y19" s="35"/>
      <c r="Z19" s="52"/>
    </row>
    <row r="20" spans="1:26" s="10" customFormat="1" ht="59.25" customHeight="1">
      <c r="A20" s="1" t="s">
        <v>23</v>
      </c>
      <c r="B20" s="54" t="s">
        <v>14</v>
      </c>
      <c r="C20" s="16"/>
      <c r="D20" s="31">
        <f>D21</f>
        <v>0</v>
      </c>
      <c r="E20" s="31">
        <f t="shared" ref="E20:R20" si="12">E21</f>
        <v>0</v>
      </c>
      <c r="F20" s="31">
        <f t="shared" si="12"/>
        <v>1196500</v>
      </c>
      <c r="G20" s="31">
        <f t="shared" si="12"/>
        <v>1256500</v>
      </c>
      <c r="H20" s="31">
        <f t="shared" si="12"/>
        <v>2453000</v>
      </c>
      <c r="I20" s="31">
        <f t="shared" si="12"/>
        <v>0</v>
      </c>
      <c r="J20" s="31">
        <f t="shared" si="12"/>
        <v>0</v>
      </c>
      <c r="K20" s="31">
        <f t="shared" si="12"/>
        <v>2453000</v>
      </c>
      <c r="L20" s="31">
        <f t="shared" si="12"/>
        <v>7360394.2000000002</v>
      </c>
      <c r="M20" s="31">
        <f t="shared" si="12"/>
        <v>7360394.2000000002</v>
      </c>
      <c r="N20" s="31">
        <f t="shared" si="12"/>
        <v>0</v>
      </c>
      <c r="O20" s="31">
        <f t="shared" si="12"/>
        <v>0</v>
      </c>
      <c r="P20" s="31">
        <f t="shared" si="12"/>
        <v>0</v>
      </c>
      <c r="Q20" s="31">
        <f t="shared" si="12"/>
        <v>0</v>
      </c>
      <c r="R20" s="31">
        <f t="shared" si="12"/>
        <v>0</v>
      </c>
      <c r="S20" s="2">
        <f>O20/H20*100</f>
        <v>0</v>
      </c>
      <c r="T20" s="3">
        <v>0</v>
      </c>
      <c r="U20" s="3">
        <v>0</v>
      </c>
      <c r="V20" s="31">
        <f>R20/K20*100</f>
        <v>0</v>
      </c>
      <c r="W20" s="31">
        <f t="shared" ref="W20" si="13">W21</f>
        <v>9929700</v>
      </c>
      <c r="X20" s="18">
        <f>W20/H20*100</f>
        <v>404.7982062780269</v>
      </c>
      <c r="Y20" s="18">
        <f>P20/M20*100</f>
        <v>0</v>
      </c>
      <c r="Z20" s="74" t="s">
        <v>38</v>
      </c>
    </row>
    <row r="21" spans="1:26" s="9" customFormat="1" ht="64.5" customHeight="1">
      <c r="A21" s="42" t="s">
        <v>24</v>
      </c>
      <c r="B21" s="46" t="s">
        <v>66</v>
      </c>
      <c r="C21" s="36" t="s">
        <v>7</v>
      </c>
      <c r="D21" s="32">
        <v>0</v>
      </c>
      <c r="E21" s="32">
        <v>0</v>
      </c>
      <c r="F21" s="32">
        <v>1196500</v>
      </c>
      <c r="G21" s="32">
        <v>1256500</v>
      </c>
      <c r="H21" s="32">
        <f>I21+K21</f>
        <v>2453000</v>
      </c>
      <c r="I21" s="32">
        <v>0</v>
      </c>
      <c r="J21" s="32">
        <v>0</v>
      </c>
      <c r="K21" s="32">
        <v>2453000</v>
      </c>
      <c r="L21" s="32">
        <f t="shared" ref="L21" si="14">M21+N21</f>
        <v>7360394.2000000002</v>
      </c>
      <c r="M21" s="32">
        <v>7360394.2000000002</v>
      </c>
      <c r="N21" s="32">
        <f>R21</f>
        <v>0</v>
      </c>
      <c r="O21" s="32">
        <f>P21+R21</f>
        <v>0</v>
      </c>
      <c r="P21" s="32">
        <v>0</v>
      </c>
      <c r="Q21" s="32">
        <v>0</v>
      </c>
      <c r="R21" s="32">
        <v>0</v>
      </c>
      <c r="S21" s="33"/>
      <c r="T21" s="33"/>
      <c r="U21" s="33"/>
      <c r="V21" s="33"/>
      <c r="W21" s="33">
        <v>9929700</v>
      </c>
      <c r="X21" s="35">
        <f>W21/H21*100</f>
        <v>404.7982062780269</v>
      </c>
      <c r="Y21" s="35">
        <f>P21/M21*100</f>
        <v>0</v>
      </c>
      <c r="Z21" s="75"/>
    </row>
    <row r="22" spans="1:26" s="9" customFormat="1" ht="102" customHeight="1">
      <c r="A22" s="1" t="s">
        <v>67</v>
      </c>
      <c r="B22" s="54" t="s">
        <v>68</v>
      </c>
      <c r="C22" s="16"/>
      <c r="D22" s="40">
        <f>SUM(D23:D24)</f>
        <v>8059750</v>
      </c>
      <c r="E22" s="40">
        <f t="shared" ref="E22:R22" si="15">SUM(E23:E24)</f>
        <v>9327750</v>
      </c>
      <c r="F22" s="40">
        <f t="shared" si="15"/>
        <v>9222250</v>
      </c>
      <c r="G22" s="40">
        <f t="shared" si="15"/>
        <v>8909750</v>
      </c>
      <c r="H22" s="40">
        <f t="shared" si="15"/>
        <v>35519500</v>
      </c>
      <c r="I22" s="40">
        <f t="shared" si="15"/>
        <v>0</v>
      </c>
      <c r="J22" s="40">
        <f t="shared" si="15"/>
        <v>0</v>
      </c>
      <c r="K22" s="40">
        <f t="shared" si="15"/>
        <v>35519500</v>
      </c>
      <c r="L22" s="40">
        <f t="shared" si="15"/>
        <v>0</v>
      </c>
      <c r="M22" s="40">
        <f t="shared" si="15"/>
        <v>0</v>
      </c>
      <c r="N22" s="40">
        <f t="shared" si="15"/>
        <v>0</v>
      </c>
      <c r="O22" s="40">
        <f t="shared" si="15"/>
        <v>3756992.65</v>
      </c>
      <c r="P22" s="40">
        <f t="shared" si="15"/>
        <v>0</v>
      </c>
      <c r="Q22" s="40">
        <f t="shared" si="15"/>
        <v>0</v>
      </c>
      <c r="R22" s="40">
        <f t="shared" si="15"/>
        <v>3756992.65</v>
      </c>
      <c r="S22" s="2">
        <f>O22/H22*100</f>
        <v>10.577267838792775</v>
      </c>
      <c r="T22" s="2">
        <v>0</v>
      </c>
      <c r="U22" s="2">
        <v>0</v>
      </c>
      <c r="V22" s="2">
        <f>R22/K22*100</f>
        <v>10.577267838792775</v>
      </c>
      <c r="W22" s="33" t="e">
        <f>S22/L22*100</f>
        <v>#DIV/0!</v>
      </c>
      <c r="X22" s="33" t="e">
        <f>T22/M22*100</f>
        <v>#DIV/0!</v>
      </c>
      <c r="Y22" s="33" t="e">
        <f>U22/N22*100</f>
        <v>#DIV/0!</v>
      </c>
      <c r="Z22" s="50">
        <f>V22/O22*100</f>
        <v>2.815354945874801E-4</v>
      </c>
    </row>
    <row r="23" spans="1:26" s="9" customFormat="1" ht="45" customHeight="1">
      <c r="A23" s="72" t="s">
        <v>70</v>
      </c>
      <c r="B23" s="70" t="s">
        <v>69</v>
      </c>
      <c r="C23" s="36" t="s">
        <v>7</v>
      </c>
      <c r="D23" s="41">
        <v>3026500</v>
      </c>
      <c r="E23" s="41">
        <v>3929800</v>
      </c>
      <c r="F23" s="41">
        <v>3824300</v>
      </c>
      <c r="G23" s="41">
        <v>3876500</v>
      </c>
      <c r="H23" s="32">
        <f>SUM(I23:K23)</f>
        <v>14657100</v>
      </c>
      <c r="I23" s="32">
        <v>0</v>
      </c>
      <c r="J23" s="32">
        <v>0</v>
      </c>
      <c r="K23" s="32">
        <v>14657100</v>
      </c>
      <c r="L23" s="32"/>
      <c r="M23" s="32"/>
      <c r="N23" s="32"/>
      <c r="O23" s="32">
        <f>SUM(P23:R23)</f>
        <v>1856301.26</v>
      </c>
      <c r="P23" s="32">
        <v>0</v>
      </c>
      <c r="Q23" s="32">
        <v>0</v>
      </c>
      <c r="R23" s="32">
        <v>1856301.26</v>
      </c>
      <c r="S23" s="33">
        <f>O23/H23*100</f>
        <v>12.664860443061723</v>
      </c>
      <c r="T23" s="33"/>
      <c r="U23" s="33"/>
      <c r="V23" s="33">
        <f>R23/K23*100</f>
        <v>12.664860443061723</v>
      </c>
      <c r="W23" s="33"/>
      <c r="X23" s="35"/>
      <c r="Y23" s="35"/>
      <c r="Z23" s="53"/>
    </row>
    <row r="24" spans="1:26" s="9" customFormat="1" ht="48.75" customHeight="1">
      <c r="A24" s="73"/>
      <c r="B24" s="71"/>
      <c r="C24" s="36" t="s">
        <v>3</v>
      </c>
      <c r="D24" s="41">
        <v>5033250</v>
      </c>
      <c r="E24" s="41">
        <v>5397950</v>
      </c>
      <c r="F24" s="41">
        <v>5397950</v>
      </c>
      <c r="G24" s="41">
        <v>5033250</v>
      </c>
      <c r="H24" s="32">
        <f>SUM(I24:K24)</f>
        <v>20862400</v>
      </c>
      <c r="I24" s="32">
        <v>0</v>
      </c>
      <c r="J24" s="32">
        <v>0</v>
      </c>
      <c r="K24" s="32">
        <v>20862400</v>
      </c>
      <c r="L24" s="32"/>
      <c r="M24" s="32"/>
      <c r="N24" s="32"/>
      <c r="O24" s="32">
        <f>SUM(P24:R24)</f>
        <v>1900691.39</v>
      </c>
      <c r="P24" s="32">
        <v>0</v>
      </c>
      <c r="Q24" s="32">
        <v>0</v>
      </c>
      <c r="R24" s="32">
        <v>1900691.39</v>
      </c>
      <c r="S24" s="33">
        <f>O24/H24*100</f>
        <v>9.1106075523429713</v>
      </c>
      <c r="T24" s="33"/>
      <c r="U24" s="33"/>
      <c r="V24" s="33">
        <f>R24/K24*100</f>
        <v>9.1106075523429713</v>
      </c>
      <c r="W24" s="33"/>
      <c r="X24" s="35"/>
      <c r="Y24" s="35"/>
      <c r="Z24" s="53"/>
    </row>
    <row r="25" spans="1:26">
      <c r="A25" s="12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</row>
    <row r="26" spans="1:26">
      <c r="A26" s="12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</row>
    <row r="27" spans="1:26">
      <c r="A27" s="12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</row>
    <row r="28" spans="1:26">
      <c r="A28" s="12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</row>
    <row r="29" spans="1:26">
      <c r="A29" s="12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</row>
    <row r="30" spans="1:26">
      <c r="A30" s="12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</row>
    <row r="31" spans="1:26">
      <c r="A31" s="12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</row>
    <row r="32" spans="1:26">
      <c r="A32" s="12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</row>
    <row r="33" spans="1:14">
      <c r="A33" s="12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</row>
    <row r="34" spans="1:14">
      <c r="A34" s="12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</row>
    <row r="35" spans="1:14">
      <c r="A35" s="12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</row>
    <row r="36" spans="1:14">
      <c r="A36" s="12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</row>
    <row r="37" spans="1:14">
      <c r="A37" s="12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</row>
    <row r="38" spans="1:14">
      <c r="A38" s="12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</row>
    <row r="39" spans="1:14">
      <c r="A39" s="12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</row>
    <row r="40" spans="1:14">
      <c r="A40" s="12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</row>
    <row r="41" spans="1:14">
      <c r="A41" s="12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</row>
    <row r="42" spans="1:14">
      <c r="A42" s="12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</row>
    <row r="43" spans="1:14">
      <c r="A43" s="12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</row>
    <row r="44" spans="1:14">
      <c r="A44" s="12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</row>
    <row r="45" spans="1:14">
      <c r="A45" s="12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</row>
    <row r="46" spans="1:14">
      <c r="A46" s="12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</row>
    <row r="47" spans="1:14">
      <c r="A47" s="12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</row>
    <row r="48" spans="1:14">
      <c r="A48" s="12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</row>
    <row r="49" spans="1:14">
      <c r="A49" s="12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</row>
    <row r="50" spans="1:14">
      <c r="A50" s="12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</row>
    <row r="51" spans="1:14">
      <c r="A51" s="12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</row>
    <row r="52" spans="1:14">
      <c r="A52" s="12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</row>
    <row r="53" spans="1:14">
      <c r="A53" s="12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</row>
    <row r="54" spans="1:14">
      <c r="A54" s="12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</row>
    <row r="55" spans="1:14">
      <c r="A55" s="12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</row>
    <row r="56" spans="1:14">
      <c r="A56" s="12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</row>
    <row r="57" spans="1:14">
      <c r="A57" s="12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</row>
    <row r="58" spans="1:14">
      <c r="A58" s="12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</row>
    <row r="59" spans="1:14">
      <c r="A59" s="12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</row>
    <row r="60" spans="1:14">
      <c r="A60" s="12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</row>
    <row r="61" spans="1:14">
      <c r="A61" s="12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</row>
    <row r="62" spans="1:14">
      <c r="A62" s="12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</row>
    <row r="63" spans="1:14">
      <c r="A63" s="12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</row>
    <row r="64" spans="1:14">
      <c r="A64" s="12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</row>
    <row r="65" spans="1:14">
      <c r="A65" s="12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</row>
    <row r="66" spans="1:14">
      <c r="A66" s="12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</row>
    <row r="67" spans="1:14">
      <c r="A67" s="12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</row>
    <row r="68" spans="1:14">
      <c r="A68" s="12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</row>
    <row r="69" spans="1:14">
      <c r="A69" s="12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</row>
    <row r="70" spans="1:14">
      <c r="A70" s="12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</row>
    <row r="71" spans="1:14">
      <c r="A71" s="12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</row>
    <row r="72" spans="1:14">
      <c r="A72" s="12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</row>
    <row r="73" spans="1:14">
      <c r="A73" s="12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</row>
    <row r="74" spans="1:14">
      <c r="A74" s="12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</row>
    <row r="75" spans="1:14">
      <c r="A75" s="12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</row>
    <row r="76" spans="1:14">
      <c r="A76" s="12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</row>
    <row r="77" spans="1:14">
      <c r="A77" s="12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</row>
    <row r="78" spans="1:14">
      <c r="A78" s="12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</row>
    <row r="79" spans="1:14">
      <c r="A79" s="12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</row>
    <row r="80" spans="1:14">
      <c r="A80" s="12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</row>
    <row r="81" spans="1:14">
      <c r="A81" s="12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</row>
    <row r="82" spans="1:14">
      <c r="A82" s="12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</row>
    <row r="83" spans="1:14">
      <c r="A83" s="12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</row>
    <row r="84" spans="1:14">
      <c r="A84" s="12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</row>
    <row r="85" spans="1:14">
      <c r="A85" s="12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</row>
    <row r="86" spans="1:14">
      <c r="A86" s="12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</row>
    <row r="87" spans="1:14">
      <c r="A87" s="12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</row>
    <row r="88" spans="1:14">
      <c r="A88" s="12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</row>
    <row r="89" spans="1:14">
      <c r="A89" s="12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</row>
    <row r="90" spans="1:14">
      <c r="A90" s="12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</row>
    <row r="91" spans="1:14">
      <c r="A91" s="12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</row>
    <row r="92" spans="1:14">
      <c r="A92" s="12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</row>
    <row r="93" spans="1:14">
      <c r="A93" s="12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</row>
    <row r="94" spans="1:14">
      <c r="A94" s="12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</row>
    <row r="95" spans="1:14">
      <c r="A95" s="12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</row>
    <row r="96" spans="1:14">
      <c r="A96" s="12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</row>
    <row r="97" spans="1:14">
      <c r="A97" s="12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</row>
    <row r="98" spans="1:14">
      <c r="A98" s="12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</row>
    <row r="99" spans="1:14">
      <c r="A99" s="12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</row>
    <row r="100" spans="1:14">
      <c r="A100" s="12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</row>
    <row r="101" spans="1:14">
      <c r="A101" s="12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</row>
    <row r="102" spans="1:14">
      <c r="A102" s="12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</row>
    <row r="103" spans="1:14">
      <c r="A103" s="12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</row>
    <row r="104" spans="1:14">
      <c r="A104" s="12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</row>
    <row r="105" spans="1:14">
      <c r="A105" s="12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</row>
    <row r="106" spans="1:14">
      <c r="A106" s="12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</row>
    <row r="107" spans="1:14">
      <c r="A107" s="12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</row>
    <row r="108" spans="1:14">
      <c r="A108" s="12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</row>
    <row r="109" spans="1:14">
      <c r="A109" s="12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</row>
    <row r="110" spans="1:14">
      <c r="A110" s="12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</row>
    <row r="111" spans="1:14">
      <c r="A111" s="12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</row>
    <row r="112" spans="1:14">
      <c r="A112" s="12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</row>
    <row r="113" spans="1:14">
      <c r="A113" s="12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</row>
    <row r="114" spans="1:14">
      <c r="A114" s="12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</row>
    <row r="115" spans="1:14">
      <c r="A115" s="12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</row>
    <row r="116" spans="1:14">
      <c r="A116" s="12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</row>
    <row r="117" spans="1:14">
      <c r="A117" s="12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</row>
    <row r="118" spans="1:14">
      <c r="A118" s="12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</row>
    <row r="119" spans="1:14">
      <c r="A119" s="12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</row>
    <row r="120" spans="1:14">
      <c r="A120" s="12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</row>
    <row r="121" spans="1:14">
      <c r="A121" s="12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</row>
    <row r="122" spans="1:14">
      <c r="A122" s="12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</row>
    <row r="123" spans="1:14">
      <c r="A123" s="12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</row>
  </sheetData>
  <mergeCells count="16">
    <mergeCell ref="S2:V2"/>
    <mergeCell ref="Z2:Z3"/>
    <mergeCell ref="B5:C5"/>
    <mergeCell ref="Z20:Z21"/>
    <mergeCell ref="A23:A24"/>
    <mergeCell ref="B23:B24"/>
    <mergeCell ref="A1:V1"/>
    <mergeCell ref="A2:A3"/>
    <mergeCell ref="C2:C3"/>
    <mergeCell ref="D2:D3"/>
    <mergeCell ref="E2:E3"/>
    <mergeCell ref="F2:F3"/>
    <mergeCell ref="G2:G3"/>
    <mergeCell ref="H2:K2"/>
    <mergeCell ref="L2:N2"/>
    <mergeCell ref="O2:R2"/>
  </mergeCells>
  <pageMargins left="0.19685039370078741" right="0.19685039370078741" top="0.39370078740157483" bottom="0.19685039370078741" header="0.31496062992125984" footer="0.31496062992125984"/>
  <pageSetup paperSize="8" scale="57" fitToHeight="0" orientation="landscape" r:id="rId1"/>
  <headerFooter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7"/>
  <sheetViews>
    <sheetView workbookViewId="0">
      <selection activeCell="G2" sqref="G2:I2"/>
    </sheetView>
  </sheetViews>
  <sheetFormatPr defaultRowHeight="15"/>
  <cols>
    <col min="1" max="1" width="6" customWidth="1"/>
    <col min="2" max="2" width="25" customWidth="1"/>
    <col min="3" max="3" width="6.7109375" customWidth="1"/>
    <col min="4" max="4" width="12.42578125" customWidth="1"/>
    <col min="5" max="5" width="9.42578125" customWidth="1"/>
    <col min="6" max="12" width="12.28515625" customWidth="1"/>
    <col min="13" max="13" width="11.140625" customWidth="1"/>
    <col min="14" max="14" width="11.42578125" customWidth="1"/>
  </cols>
  <sheetData>
    <row r="1" spans="1:14" ht="52.5" customHeight="1">
      <c r="A1" s="79" t="s">
        <v>31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</row>
    <row r="2" spans="1:14" ht="32.25" customHeight="1">
      <c r="A2" s="81" t="s">
        <v>0</v>
      </c>
      <c r="B2" s="20" t="s">
        <v>1</v>
      </c>
      <c r="C2" s="82" t="s">
        <v>9</v>
      </c>
      <c r="D2" s="83" t="s">
        <v>26</v>
      </c>
      <c r="E2" s="83"/>
      <c r="F2" s="83"/>
      <c r="G2" s="84" t="s">
        <v>36</v>
      </c>
      <c r="H2" s="84"/>
      <c r="I2" s="84"/>
      <c r="J2" s="85" t="s">
        <v>34</v>
      </c>
      <c r="K2" s="86"/>
      <c r="L2" s="87"/>
      <c r="M2" s="88" t="s">
        <v>29</v>
      </c>
      <c r="N2" s="88" t="s">
        <v>30</v>
      </c>
    </row>
    <row r="3" spans="1:14" ht="25.5">
      <c r="A3" s="81"/>
      <c r="B3" s="21" t="s">
        <v>2</v>
      </c>
      <c r="C3" s="82"/>
      <c r="D3" s="22" t="s">
        <v>15</v>
      </c>
      <c r="E3" s="22" t="s">
        <v>16</v>
      </c>
      <c r="F3" s="22" t="s">
        <v>17</v>
      </c>
      <c r="G3" s="22" t="s">
        <v>15</v>
      </c>
      <c r="H3" s="22" t="s">
        <v>16</v>
      </c>
      <c r="I3" s="22" t="s">
        <v>17</v>
      </c>
      <c r="J3" s="22" t="s">
        <v>15</v>
      </c>
      <c r="K3" s="22" t="s">
        <v>16</v>
      </c>
      <c r="L3" s="22" t="s">
        <v>17</v>
      </c>
      <c r="M3" s="89"/>
      <c r="N3" s="89"/>
    </row>
    <row r="4" spans="1:14">
      <c r="A4" s="23" t="s">
        <v>4</v>
      </c>
      <c r="B4" s="24">
        <v>2</v>
      </c>
      <c r="C4" s="25">
        <v>3</v>
      </c>
      <c r="D4" s="25">
        <v>4</v>
      </c>
      <c r="E4" s="24">
        <v>5</v>
      </c>
      <c r="F4" s="25">
        <v>6</v>
      </c>
      <c r="G4" s="25">
        <v>7</v>
      </c>
      <c r="H4" s="25">
        <v>8</v>
      </c>
      <c r="I4" s="25">
        <v>9</v>
      </c>
      <c r="J4" s="25">
        <v>10</v>
      </c>
      <c r="K4" s="25">
        <v>11</v>
      </c>
      <c r="L4" s="25">
        <v>12</v>
      </c>
      <c r="M4" s="25">
        <v>13</v>
      </c>
      <c r="N4" s="25">
        <v>14</v>
      </c>
    </row>
    <row r="5" spans="1:14" ht="70.5" customHeight="1">
      <c r="A5" s="26">
        <v>1</v>
      </c>
      <c r="B5" s="78" t="s">
        <v>32</v>
      </c>
      <c r="C5" s="78"/>
      <c r="D5" s="27">
        <f>SUM(D6:D7)</f>
        <v>9048313</v>
      </c>
      <c r="E5" s="27">
        <f>SUM(E6:E7)</f>
        <v>0</v>
      </c>
      <c r="F5" s="27">
        <f t="shared" ref="F5" si="0">SUM(F6:F7)</f>
        <v>9048313</v>
      </c>
      <c r="G5" s="27">
        <f>SUM(G6:G7)</f>
        <v>3127240</v>
      </c>
      <c r="H5" s="27">
        <f>SUM(H6:H7)</f>
        <v>0</v>
      </c>
      <c r="I5" s="27">
        <f>SUM(I6:I7)</f>
        <v>3127240</v>
      </c>
      <c r="J5" s="27">
        <f>G5/D5*100</f>
        <v>34.561580705707243</v>
      </c>
      <c r="K5" s="27">
        <v>0</v>
      </c>
      <c r="L5" s="27">
        <f>I5/F5*100</f>
        <v>34.561580705707243</v>
      </c>
      <c r="M5" s="37">
        <f>SUM(M6:M7)</f>
        <v>9048313</v>
      </c>
      <c r="N5" s="27">
        <f>M5/D5*100</f>
        <v>100</v>
      </c>
    </row>
    <row r="6" spans="1:14" ht="58.5" customHeight="1">
      <c r="A6" s="28" t="s">
        <v>5</v>
      </c>
      <c r="B6" s="29" t="s">
        <v>11</v>
      </c>
      <c r="C6" s="29" t="s">
        <v>35</v>
      </c>
      <c r="D6" s="29">
        <f t="shared" ref="D6:D7" si="1">E6+F6</f>
        <v>24540</v>
      </c>
      <c r="E6" s="29">
        <v>0</v>
      </c>
      <c r="F6" s="29">
        <v>24540</v>
      </c>
      <c r="G6" s="29">
        <f>H6+I6</f>
        <v>0</v>
      </c>
      <c r="H6" s="29">
        <v>0</v>
      </c>
      <c r="I6" s="29">
        <v>0</v>
      </c>
      <c r="J6" s="30">
        <f>G6/D6*100</f>
        <v>0</v>
      </c>
      <c r="K6" s="30">
        <v>0</v>
      </c>
      <c r="L6" s="30">
        <f>I6/F6*100</f>
        <v>0</v>
      </c>
      <c r="M6" s="38">
        <f>F6</f>
        <v>24540</v>
      </c>
      <c r="N6" s="30">
        <f>M6/D6*100</f>
        <v>100</v>
      </c>
    </row>
    <row r="7" spans="1:14" ht="34.5" customHeight="1">
      <c r="A7" s="28" t="s">
        <v>6</v>
      </c>
      <c r="B7" s="29" t="s">
        <v>33</v>
      </c>
      <c r="C7" s="29" t="s">
        <v>35</v>
      </c>
      <c r="D7" s="29">
        <f t="shared" si="1"/>
        <v>9023773</v>
      </c>
      <c r="E7" s="29">
        <v>0</v>
      </c>
      <c r="F7" s="29">
        <v>9023773</v>
      </c>
      <c r="G7" s="29">
        <f t="shared" ref="G7" si="2">H7+I7</f>
        <v>3127240</v>
      </c>
      <c r="H7" s="29">
        <v>0</v>
      </c>
      <c r="I7" s="29">
        <v>3127240</v>
      </c>
      <c r="J7" s="30">
        <f>G7/D7*100</f>
        <v>34.655570347348053</v>
      </c>
      <c r="K7" s="30">
        <v>0</v>
      </c>
      <c r="L7" s="30">
        <f>I7/F7*100</f>
        <v>34.655570347348053</v>
      </c>
      <c r="M7" s="38">
        <f>F7</f>
        <v>9023773</v>
      </c>
      <c r="N7" s="30">
        <f>M7/D7*100</f>
        <v>100</v>
      </c>
    </row>
  </sheetData>
  <mergeCells count="9">
    <mergeCell ref="B5:C5"/>
    <mergeCell ref="A1:N1"/>
    <mergeCell ref="A2:A3"/>
    <mergeCell ref="C2:C3"/>
    <mergeCell ref="D2:F2"/>
    <mergeCell ref="G2:I2"/>
    <mergeCell ref="J2:L2"/>
    <mergeCell ref="M2:M3"/>
    <mergeCell ref="N2:N3"/>
  </mergeCells>
  <pageMargins left="0.70866141732283472" right="0.70866141732283472" top="0.74803149606299213" bottom="0.74803149606299213" header="0.31496062992125984" footer="0.31496062992125984"/>
  <pageSetup paperSize="8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4</vt:i4>
      </vt:variant>
    </vt:vector>
  </HeadingPairs>
  <TitlesOfParts>
    <vt:vector size="7" baseType="lpstr">
      <vt:lpstr>январь 2016</vt:lpstr>
      <vt:lpstr>февраль 2016</vt:lpstr>
      <vt:lpstr>ведомственная</vt:lpstr>
      <vt:lpstr>'февраль 2016'!Заголовки_для_печати</vt:lpstr>
      <vt:lpstr>'январь 2016'!Заголовки_для_печати</vt:lpstr>
      <vt:lpstr>'февраль 2016'!Область_печати</vt:lpstr>
      <vt:lpstr>'январь 2016'!Область_печати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Отдел соц экон прогнозов</cp:lastModifiedBy>
  <cp:lastPrinted>2016-02-04T11:26:10Z</cp:lastPrinted>
  <dcterms:created xsi:type="dcterms:W3CDTF">2012-05-22T08:33:39Z</dcterms:created>
  <dcterms:modified xsi:type="dcterms:W3CDTF">2016-03-03T04:39:48Z</dcterms:modified>
</cp:coreProperties>
</file>