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320" windowWidth="19320" windowHeight="750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муниципальные!$A$4:$O$25</definedName>
    <definedName name="_xlnm.Print_Titles" localSheetId="0">муниципальные!$2:$3</definedName>
    <definedName name="_xlnm.Print_Area" localSheetId="0">муниципальные!$A$1:$O$25</definedName>
  </definedNames>
  <calcPr calcId="145621"/>
</workbook>
</file>

<file path=xl/calcChain.xml><?xml version="1.0" encoding="utf-8"?>
<calcChain xmlns="http://schemas.openxmlformats.org/spreadsheetml/2006/main">
  <c r="D25" i="33" l="1"/>
  <c r="M7" i="36"/>
  <c r="M6" i="36"/>
  <c r="G14" i="33" l="1"/>
  <c r="L14" i="33"/>
  <c r="D14" i="33"/>
  <c r="J14" i="33" l="1"/>
  <c r="L6" i="36" l="1"/>
  <c r="L7" i="36"/>
  <c r="M7" i="33" l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E7" i="33" l="1"/>
  <c r="F7" i="33"/>
  <c r="H7" i="33"/>
  <c r="I7" i="33"/>
  <c r="G19" i="33"/>
  <c r="K19" i="33"/>
  <c r="D19" i="33"/>
  <c r="N19" i="33" s="1"/>
  <c r="J19" i="33" l="1"/>
  <c r="L23" i="33" l="1"/>
  <c r="K24" i="33"/>
  <c r="L11" i="33" l="1"/>
  <c r="K15" i="33" l="1"/>
  <c r="L10" i="33" l="1"/>
  <c r="L24" i="33" l="1"/>
  <c r="L25" i="33"/>
  <c r="D22" i="33" l="1"/>
  <c r="N22" i="33" s="1"/>
  <c r="D23" i="33"/>
  <c r="D24" i="33"/>
  <c r="M24" i="33" s="1"/>
  <c r="N25" i="33"/>
  <c r="M23" i="33" l="1"/>
  <c r="N23" i="33" s="1"/>
  <c r="N24" i="33"/>
  <c r="M20" i="33" l="1"/>
  <c r="M6" i="33" s="1"/>
  <c r="K18" i="33" l="1"/>
  <c r="K16" i="33" l="1"/>
  <c r="K17" i="33"/>
  <c r="L8" i="33"/>
  <c r="L9" i="33"/>
  <c r="L12" i="33"/>
  <c r="H20" i="33"/>
  <c r="H6" i="33" l="1"/>
  <c r="G17" i="33" l="1"/>
  <c r="D17" i="33"/>
  <c r="N17" i="33" s="1"/>
  <c r="G16" i="33"/>
  <c r="D16" i="33"/>
  <c r="N16" i="33" s="1"/>
  <c r="G9" i="33"/>
  <c r="D9" i="33"/>
  <c r="N9" i="33" s="1"/>
  <c r="J9" i="33" l="1"/>
  <c r="J17" i="33"/>
  <c r="J16" i="33"/>
  <c r="F20" i="33" l="1"/>
  <c r="L13" i="33" l="1"/>
  <c r="L21" i="33"/>
  <c r="L22" i="33"/>
  <c r="G22" i="33"/>
  <c r="G23" i="33"/>
  <c r="G24" i="33"/>
  <c r="G25" i="33"/>
  <c r="G21" i="33"/>
  <c r="E20" i="33"/>
  <c r="K20" i="33" s="1"/>
  <c r="I20" i="33"/>
  <c r="J23" i="33" l="1"/>
  <c r="J24" i="33"/>
  <c r="J25" i="33"/>
  <c r="G20" i="33"/>
  <c r="L20" i="33"/>
  <c r="D15" i="33"/>
  <c r="N15" i="33" s="1"/>
  <c r="D18" i="33"/>
  <c r="N18" i="33" s="1"/>
  <c r="G15" i="33"/>
  <c r="G18" i="33"/>
  <c r="E6" i="33"/>
  <c r="F6" i="33"/>
  <c r="D21" i="33"/>
  <c r="N21" i="33" s="1"/>
  <c r="G10" i="33"/>
  <c r="G11" i="33"/>
  <c r="G12" i="33"/>
  <c r="G13" i="33"/>
  <c r="G8" i="33"/>
  <c r="D10" i="33"/>
  <c r="N10" i="33" s="1"/>
  <c r="D11" i="33"/>
  <c r="N11" i="33" s="1"/>
  <c r="D12" i="33"/>
  <c r="N12" i="33" s="1"/>
  <c r="D13" i="33"/>
  <c r="N13" i="33" s="1"/>
  <c r="D8" i="33"/>
  <c r="N8" i="33" s="1"/>
  <c r="G7" i="33" l="1"/>
  <c r="D7" i="33"/>
  <c r="N7" i="33" s="1"/>
  <c r="J15" i="33"/>
  <c r="J11" i="33"/>
  <c r="J10" i="33"/>
  <c r="D20" i="33"/>
  <c r="N20" i="33" s="1"/>
  <c r="J18" i="33"/>
  <c r="K7" i="33"/>
  <c r="I6" i="33"/>
  <c r="L7" i="33"/>
  <c r="G6" i="33" l="1"/>
  <c r="L6" i="33"/>
  <c r="K6" i="33"/>
  <c r="D6" i="33"/>
  <c r="N6" i="33" s="1"/>
  <c r="J6" i="33" l="1"/>
  <c r="J22" i="33" l="1"/>
  <c r="J13" i="33"/>
  <c r="J12" i="33"/>
  <c r="J20" i="33" l="1"/>
  <c r="J7" i="33"/>
  <c r="J21" i="33" l="1"/>
  <c r="J8" i="33"/>
</calcChain>
</file>

<file path=xl/sharedStrings.xml><?xml version="1.0" encoding="utf-8"?>
<sst xmlns="http://schemas.openxmlformats.org/spreadsheetml/2006/main" count="116" uniqueCount="71">
  <si>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</si>
  <si>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</si>
  <si>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</si>
  <si>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</si>
  <si>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</si>
  <si>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</si>
  <si>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</si>
  <si>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</si>
  <si>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</si>
  <si>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</si>
  <si>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</si>
  <si>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</si>
  <si>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</si>
  <si>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Развитие физической культуры и спорта в городе Нефтеюганске на 2014-2020 годы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</si>
  <si>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</si>
  <si>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</si>
  <si>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</si>
  <si>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5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</si>
  <si>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</si>
  <si>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</si>
  <si>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</si>
  <si>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</si>
  <si>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</si>
  <si>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</si>
  <si>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</si>
  <si>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</si>
  <si>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</si>
  <si>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Нежилое строение лыжной базы (Северо-восточная зона, МОУ ДОД СДЮСШОР по биатлону). Реестровый № 498111</t>
  </si>
  <si>
    <t>Всего</t>
  </si>
  <si>
    <t>окружной бюджет</t>
  </si>
  <si>
    <t>местный бюджет</t>
  </si>
  <si>
    <t>5.1.1</t>
  </si>
  <si>
    <t>5.1.2</t>
  </si>
  <si>
    <t>5.1.3</t>
  </si>
  <si>
    <t>5.1.4</t>
  </si>
  <si>
    <t>5.1.5</t>
  </si>
  <si>
    <t>5.1.6</t>
  </si>
  <si>
    <t>5.2.1</t>
  </si>
  <si>
    <t>5.2.3</t>
  </si>
  <si>
    <t>5.2.4</t>
  </si>
  <si>
    <t>5.2.5</t>
  </si>
  <si>
    <t>5.2.6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</si>
  <si>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</si>
  <si>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</si>
  <si>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Расходы на обеспечение деятельности (оказание услуг) муниципальных учреждений дополнительного образования детей</t>
  </si>
  <si>
    <t>Расходы на обеспечение деятельности (оказание услуг), организациям и проведение спортивно- массовых мероприятий в муниципальных учреждениях физической культуры и спорта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</si>
  <si>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</t>
  </si>
  <si>
    <t>Субвенции на осуществление отдельного государственного полномочия ХМАО-Югры по присвоению спортивных разрядов и квалификационных категорий спортивных судей</t>
  </si>
  <si>
    <t>5.1.7</t>
  </si>
  <si>
    <t>5.1.8</t>
  </si>
  <si>
    <t>5.1.9</t>
  </si>
  <si>
    <t>% исполнения  к плану года</t>
  </si>
  <si>
    <t>Устройство асфальтового покрытия на хоккейном корте в 9 мкр. МБОУ ДОД СДЮСШОР по биатлону</t>
  </si>
  <si>
    <t>Причины низкого освоения</t>
  </si>
  <si>
    <t>Субсидии на 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</si>
  <si>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5.1.10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</si>
  <si>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</si>
  <si>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</si>
  <si>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</si>
  <si>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</si>
  <si>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</si>
  <si>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</si>
  <si>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</si>
  <si>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Мероприятия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</si>
  <si>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5.1.11</t>
  </si>
  <si>
    <t>Кассовый расход на 01.11.2015 (рублей)</t>
  </si>
  <si>
    <t>Исполнение до 31.12.2015</t>
  </si>
  <si>
    <t xml:space="preserve">Заключен МК 0187300012815000432-0240522-01 от 17.09.15 на сумму 917 438 рублей, сроки исполнения по контракту до 14.08.2016 года, средства переходящие на 2016 г. </t>
  </si>
  <si>
    <t>Бюджетные ассигнования  на приобретение спортивного инвентаря и спортивной экипировки, исполнение до 31.12.2015</t>
  </si>
  <si>
    <t>Кассовый расход на 01.12.2015  (рублей)</t>
  </si>
  <si>
    <t>с ООО "СОК" (г.Сургут) заключен контракт на сумму 171 738,27 т.р. Исполнение 21 месяц (сентябрь 2016 г.). Остаток средств на оплату авторского надзора.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</si>
</sst>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color rgb="FFFF0000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4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="70" zoomScaleNormal="70" zoomScaleSheetLayoutView="70" workbookViewId="0">
      <pane ySplit="3" topLeftCell="A4" activePane="bottomLeft" state="frozen"/>
      <selection pane="bottomLeft" activeCell="P7" sqref="P7"/>
    </sheetView>
  </sheetViews>
  <sheetFormatPr defaultColWidth="9.140625" defaultRowHeight="18.75" x14ac:dyDescent="0.3"/>
  <cols>
    <col min="1" max="1" width="9.7109375" style="15" customWidth="1"/>
    <col min="2" max="2" width="54.85546875" style="12" customWidth="1"/>
    <col min="3" max="3" width="13.140625" style="12" customWidth="1"/>
    <col min="4" max="4" width="27.140625" style="12" customWidth="1"/>
    <col min="5" max="5" width="23" style="12" customWidth="1"/>
    <col min="6" max="6" width="24.28515625" style="12" customWidth="1"/>
    <col min="7" max="7" width="22.85546875" style="13" customWidth="1"/>
    <col min="8" max="8" width="25.42578125" style="13" customWidth="1"/>
    <col min="9" max="9" width="24" style="13" customWidth="1"/>
    <col min="10" max="12" width="20" style="14" customWidth="1"/>
    <col min="13" max="13" width="22.85546875" style="18" hidden="1" customWidth="1"/>
    <col min="14" max="14" width="15.85546875" style="18" hidden="1" customWidth="1"/>
    <col min="15" max="15" width="95.7109375" style="20" hidden="1" customWidth="1"/>
    <col min="16" max="16" width="63" style="12" customWidth="1"/>
    <col min="17" max="17" width="14.7109375" style="12" bestFit="1" customWidth="1"/>
    <col min="18" max="16384" width="9.140625" style="12"/>
  </cols>
  <sheetData>
    <row r="1" spans="1:15" s="8" customFormat="1" ht="62.25" customHeight="1" x14ac:dyDescent="0.3">
      <c r="A1" s="58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8"/>
      <c r="N1" s="18"/>
      <c r="O1" s="20"/>
    </row>
    <row r="2" spans="1:15" s="9" customFormat="1" ht="56.25" x14ac:dyDescent="0.3">
      <c r="A2" s="60" t="s">
        <v>0</v>
      </c>
      <c r="B2" s="4" t="s">
        <v>1</v>
      </c>
      <c r="C2" s="61" t="s">
        <v>19</v>
      </c>
      <c r="D2" s="62" t="s">
        <v>43</v>
      </c>
      <c r="E2" s="62"/>
      <c r="F2" s="62"/>
      <c r="G2" s="63" t="s">
        <v>69</v>
      </c>
      <c r="H2" s="63"/>
      <c r="I2" s="63"/>
      <c r="J2" s="64" t="s">
        <v>51</v>
      </c>
      <c r="K2" s="65"/>
      <c r="L2" s="66"/>
      <c r="M2" s="5" t="s">
        <v>56</v>
      </c>
      <c r="N2" s="5" t="s">
        <v>57</v>
      </c>
      <c r="O2" s="67" t="s">
        <v>53</v>
      </c>
    </row>
    <row r="3" spans="1:15" s="9" customFormat="1" ht="37.5" x14ac:dyDescent="0.3">
      <c r="A3" s="60"/>
      <c r="B3" s="48" t="s">
        <v>2</v>
      </c>
      <c r="C3" s="61"/>
      <c r="D3" s="49" t="s">
        <v>28</v>
      </c>
      <c r="E3" s="49" t="s">
        <v>29</v>
      </c>
      <c r="F3" s="49" t="s">
        <v>30</v>
      </c>
      <c r="G3" s="49" t="s">
        <v>28</v>
      </c>
      <c r="H3" s="49" t="s">
        <v>29</v>
      </c>
      <c r="I3" s="49" t="s">
        <v>30</v>
      </c>
      <c r="J3" s="5" t="s">
        <v>28</v>
      </c>
      <c r="K3" s="5" t="s">
        <v>29</v>
      </c>
      <c r="L3" s="5" t="s">
        <v>30</v>
      </c>
      <c r="M3" s="5"/>
      <c r="N3" s="5"/>
      <c r="O3" s="68"/>
    </row>
    <row r="4" spans="1:15" s="9" customFormat="1" ht="21.75" customHeight="1" x14ac:dyDescent="0.3">
      <c r="A4" s="47" t="s">
        <v>7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10</v>
      </c>
      <c r="H4" s="6">
        <v>11</v>
      </c>
      <c r="I4" s="7">
        <v>12</v>
      </c>
      <c r="J4" s="7">
        <v>16</v>
      </c>
      <c r="K4" s="7">
        <v>17</v>
      </c>
      <c r="L4" s="7">
        <v>18</v>
      </c>
      <c r="M4" s="7">
        <v>19</v>
      </c>
      <c r="N4" s="7">
        <v>20</v>
      </c>
      <c r="O4" s="7">
        <v>20</v>
      </c>
    </row>
    <row r="5" spans="1:15" s="11" customFormat="1" ht="35.25" customHeight="1" x14ac:dyDescent="0.3">
      <c r="A5" s="55" t="s">
        <v>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3"/>
      <c r="N5" s="53"/>
      <c r="O5" s="54"/>
    </row>
    <row r="6" spans="1:15" s="9" customFormat="1" ht="47.25" customHeight="1" x14ac:dyDescent="0.3">
      <c r="A6" s="1" t="s">
        <v>17</v>
      </c>
      <c r="B6" s="51" t="s">
        <v>13</v>
      </c>
      <c r="C6" s="51"/>
      <c r="D6" s="3">
        <f t="shared" ref="D6:I6" si="0">D7+D20</f>
        <v>798148311</v>
      </c>
      <c r="E6" s="3">
        <f t="shared" si="0"/>
        <v>104138750</v>
      </c>
      <c r="F6" s="3">
        <f t="shared" si="0"/>
        <v>694009561</v>
      </c>
      <c r="G6" s="3">
        <f t="shared" si="0"/>
        <v>645223631.51000011</v>
      </c>
      <c r="H6" s="3">
        <f t="shared" si="0"/>
        <v>40503494.880000003</v>
      </c>
      <c r="I6" s="3">
        <f t="shared" si="0"/>
        <v>604720136.63000011</v>
      </c>
      <c r="J6" s="33">
        <f>G6/D6*100</f>
        <v>80.840067267899059</v>
      </c>
      <c r="K6" s="2">
        <f>H6/E6*100</f>
        <v>38.893778617469479</v>
      </c>
      <c r="L6" s="2">
        <f>I6/F6*100</f>
        <v>87.134265954298598</v>
      </c>
      <c r="M6" s="3">
        <f>M7+M20</f>
        <v>796671356.85000002</v>
      </c>
      <c r="N6" s="19">
        <f>M6/D6*100</f>
        <v>99.814952418034991</v>
      </c>
      <c r="O6" s="39"/>
    </row>
    <row r="7" spans="1:15" s="9" customFormat="1" ht="78.75" customHeight="1" x14ac:dyDescent="0.3">
      <c r="A7" s="1" t="s">
        <v>11</v>
      </c>
      <c r="B7" s="44" t="s">
        <v>21</v>
      </c>
      <c r="C7" s="44"/>
      <c r="D7" s="3">
        <f>SUM(D8:D19)</f>
        <v>507680409</v>
      </c>
      <c r="E7" s="3">
        <f t="shared" ref="E7:I7" si="1">SUM(E8:E19)</f>
        <v>22513750</v>
      </c>
      <c r="F7" s="3">
        <f t="shared" si="1"/>
        <v>485166659</v>
      </c>
      <c r="G7" s="3">
        <f t="shared" si="1"/>
        <v>413194424.97000009</v>
      </c>
      <c r="H7" s="3">
        <f t="shared" si="1"/>
        <v>11783996.780000001</v>
      </c>
      <c r="I7" s="3">
        <f t="shared" si="1"/>
        <v>401410428.19000006</v>
      </c>
      <c r="J7" s="33">
        <f>G7/D7*100</f>
        <v>81.388688167795749</v>
      </c>
      <c r="K7" s="2">
        <f>H7/E7*100</f>
        <v>52.341332652268072</v>
      </c>
      <c r="L7" s="2">
        <f>I7/F7*100</f>
        <v>82.736606224625191</v>
      </c>
      <c r="M7" s="3">
        <f t="shared" ref="M7" si="2">SUM(M8:M19)</f>
        <v>506670155</v>
      </c>
      <c r="N7" s="19">
        <f>M7/D7*100</f>
        <v>99.801005911969327</v>
      </c>
      <c r="O7" s="39"/>
    </row>
    <row r="8" spans="1:15" s="9" customFormat="1" ht="62.25" customHeight="1" x14ac:dyDescent="0.3">
      <c r="A8" s="45" t="s">
        <v>31</v>
      </c>
      <c r="B8" s="17" t="s">
        <v>44</v>
      </c>
      <c r="C8" s="38" t="s">
        <v>6</v>
      </c>
      <c r="D8" s="34">
        <f t="shared" ref="D8:D19" si="3">E8+F8</f>
        <v>230451911</v>
      </c>
      <c r="E8" s="34">
        <v>0</v>
      </c>
      <c r="F8" s="34">
        <v>230451911</v>
      </c>
      <c r="G8" s="35">
        <f>H8+I8</f>
        <v>193913081.97</v>
      </c>
      <c r="H8" s="35">
        <v>0</v>
      </c>
      <c r="I8" s="35">
        <v>193913081.97</v>
      </c>
      <c r="J8" s="34">
        <f>G8/D8*100</f>
        <v>84.144705560718918</v>
      </c>
      <c r="K8" s="34"/>
      <c r="L8" s="35">
        <f>I8/F8*100</f>
        <v>84.144705560718918</v>
      </c>
      <c r="M8" s="34">
        <v>235298399</v>
      </c>
      <c r="N8" s="37">
        <f>M8/D8*100</f>
        <v>102.1030365853638</v>
      </c>
      <c r="O8" s="39" t="s">
        <v>66</v>
      </c>
    </row>
    <row r="9" spans="1:15" s="9" customFormat="1" ht="112.5" x14ac:dyDescent="0.3">
      <c r="A9" s="45" t="s">
        <v>32</v>
      </c>
      <c r="B9" s="17" t="s">
        <v>45</v>
      </c>
      <c r="C9" s="38" t="s">
        <v>6</v>
      </c>
      <c r="D9" s="34">
        <f t="shared" si="3"/>
        <v>232361345</v>
      </c>
      <c r="E9" s="34">
        <v>0</v>
      </c>
      <c r="F9" s="34">
        <v>232361345</v>
      </c>
      <c r="G9" s="35">
        <f>H9+I9</f>
        <v>188241497.36000001</v>
      </c>
      <c r="H9" s="35">
        <v>0</v>
      </c>
      <c r="I9" s="35">
        <v>188241497.36000001</v>
      </c>
      <c r="J9" s="34">
        <f>G9/D9*100</f>
        <v>81.0123978926013</v>
      </c>
      <c r="K9" s="34"/>
      <c r="L9" s="35">
        <f>I9/F9*100</f>
        <v>81.0123978926013</v>
      </c>
      <c r="M9" s="34">
        <v>234698704</v>
      </c>
      <c r="N9" s="37">
        <f>M9/D9*100</f>
        <v>101.00591559237186</v>
      </c>
      <c r="O9" s="39" t="s">
        <v>66</v>
      </c>
    </row>
    <row r="10" spans="1:15" s="9" customFormat="1" ht="37.5" x14ac:dyDescent="0.3">
      <c r="A10" s="45" t="s">
        <v>33</v>
      </c>
      <c r="B10" s="17" t="s">
        <v>22</v>
      </c>
      <c r="C10" s="38" t="s">
        <v>6</v>
      </c>
      <c r="D10" s="34">
        <f t="shared" si="3"/>
        <v>327340</v>
      </c>
      <c r="E10" s="34">
        <v>0</v>
      </c>
      <c r="F10" s="34">
        <v>327340</v>
      </c>
      <c r="G10" s="35">
        <f t="shared" ref="G10:G19" si="4">H10+I10</f>
        <v>326977</v>
      </c>
      <c r="H10" s="35">
        <v>0</v>
      </c>
      <c r="I10" s="35">
        <v>326977</v>
      </c>
      <c r="J10" s="34">
        <f>G10/D10*100</f>
        <v>99.88910612818475</v>
      </c>
      <c r="K10" s="34"/>
      <c r="L10" s="35">
        <f>I10/F10*100</f>
        <v>99.88910612818475</v>
      </c>
      <c r="M10" s="34">
        <v>327340</v>
      </c>
      <c r="N10" s="37">
        <f>M10/D10*100</f>
        <v>100</v>
      </c>
      <c r="O10" s="39"/>
    </row>
    <row r="11" spans="1:15" s="9" customFormat="1" ht="49.5" customHeight="1" x14ac:dyDescent="0.3">
      <c r="A11" s="45" t="s">
        <v>34</v>
      </c>
      <c r="B11" s="46" t="s">
        <v>23</v>
      </c>
      <c r="C11" s="38" t="s">
        <v>6</v>
      </c>
      <c r="D11" s="34">
        <f t="shared" si="3"/>
        <v>421910</v>
      </c>
      <c r="E11" s="34">
        <v>0</v>
      </c>
      <c r="F11" s="34">
        <v>421910</v>
      </c>
      <c r="G11" s="35">
        <f t="shared" si="4"/>
        <v>421910</v>
      </c>
      <c r="H11" s="35">
        <v>0</v>
      </c>
      <c r="I11" s="34">
        <v>421910</v>
      </c>
      <c r="J11" s="34">
        <f>G11/D11*100</f>
        <v>100</v>
      </c>
      <c r="K11" s="34"/>
      <c r="L11" s="35">
        <f>I11/F11*100</f>
        <v>100</v>
      </c>
      <c r="M11" s="34">
        <v>421910</v>
      </c>
      <c r="N11" s="37">
        <f>M11/D11*100</f>
        <v>100</v>
      </c>
      <c r="O11" s="39" t="s">
        <v>66</v>
      </c>
    </row>
    <row r="12" spans="1:15" s="9" customFormat="1" ht="34.5" customHeight="1" x14ac:dyDescent="0.3">
      <c r="A12" s="52" t="s">
        <v>35</v>
      </c>
      <c r="B12" s="57" t="s">
        <v>24</v>
      </c>
      <c r="C12" s="38" t="s">
        <v>6</v>
      </c>
      <c r="D12" s="34">
        <f t="shared" si="3"/>
        <v>21188772</v>
      </c>
      <c r="E12" s="34">
        <v>0</v>
      </c>
      <c r="F12" s="34">
        <v>21188772</v>
      </c>
      <c r="G12" s="35">
        <f t="shared" si="4"/>
        <v>18145761.260000002</v>
      </c>
      <c r="H12" s="35">
        <v>0</v>
      </c>
      <c r="I12" s="34">
        <v>18145761.260000002</v>
      </c>
      <c r="J12" s="34">
        <f>G12/D12*100</f>
        <v>85.638569616021172</v>
      </c>
      <c r="K12" s="34"/>
      <c r="L12" s="35">
        <f>I12/F12*100</f>
        <v>85.638569616021172</v>
      </c>
      <c r="M12" s="34">
        <v>21188772</v>
      </c>
      <c r="N12" s="37">
        <f>M12/D12*100</f>
        <v>100</v>
      </c>
      <c r="O12" s="39" t="s">
        <v>66</v>
      </c>
    </row>
    <row r="13" spans="1:15" s="9" customFormat="1" x14ac:dyDescent="0.3">
      <c r="A13" s="52"/>
      <c r="B13" s="57"/>
      <c r="C13" s="38" t="s">
        <v>5</v>
      </c>
      <c r="D13" s="34">
        <f t="shared" si="3"/>
        <v>299170</v>
      </c>
      <c r="E13" s="34">
        <v>0</v>
      </c>
      <c r="F13" s="34">
        <v>299170</v>
      </c>
      <c r="G13" s="35">
        <f t="shared" si="4"/>
        <v>286693.59999999998</v>
      </c>
      <c r="H13" s="35">
        <v>0</v>
      </c>
      <c r="I13" s="34">
        <v>286693.59999999998</v>
      </c>
      <c r="J13" s="34">
        <f>G13/D13*100</f>
        <v>95.82966206504662</v>
      </c>
      <c r="K13" s="34"/>
      <c r="L13" s="35">
        <f>I13/F13*100</f>
        <v>95.82966206504662</v>
      </c>
      <c r="M13" s="34">
        <v>299170</v>
      </c>
      <c r="N13" s="37">
        <f>M13/D13*100</f>
        <v>100</v>
      </c>
      <c r="O13" s="43"/>
    </row>
    <row r="14" spans="1:15" s="9" customFormat="1" ht="96" customHeight="1" x14ac:dyDescent="0.3">
      <c r="A14" s="45" t="s">
        <v>36</v>
      </c>
      <c r="B14" s="46" t="s">
        <v>63</v>
      </c>
      <c r="C14" s="38" t="s">
        <v>6</v>
      </c>
      <c r="D14" s="34">
        <f t="shared" si="3"/>
        <v>116211</v>
      </c>
      <c r="E14" s="34">
        <v>0</v>
      </c>
      <c r="F14" s="34">
        <v>116211</v>
      </c>
      <c r="G14" s="35">
        <f t="shared" si="4"/>
        <v>74507</v>
      </c>
      <c r="H14" s="35">
        <v>0</v>
      </c>
      <c r="I14" s="34">
        <v>74507</v>
      </c>
      <c r="J14" s="34">
        <f>G14/D14*100</f>
        <v>64.113552073383758</v>
      </c>
      <c r="K14" s="34"/>
      <c r="L14" s="35">
        <f>I14/F14*100</f>
        <v>64.113552073383758</v>
      </c>
      <c r="M14" s="34"/>
      <c r="N14" s="37"/>
      <c r="O14" s="39"/>
    </row>
    <row r="15" spans="1:15" s="9" customFormat="1" ht="75" x14ac:dyDescent="0.3">
      <c r="A15" s="45" t="s">
        <v>48</v>
      </c>
      <c r="B15" s="46" t="s">
        <v>14</v>
      </c>
      <c r="C15" s="38" t="s">
        <v>6</v>
      </c>
      <c r="D15" s="34">
        <f t="shared" si="3"/>
        <v>984460</v>
      </c>
      <c r="E15" s="34">
        <v>984460</v>
      </c>
      <c r="F15" s="34">
        <v>0</v>
      </c>
      <c r="G15" s="35">
        <f t="shared" si="4"/>
        <v>984460</v>
      </c>
      <c r="H15" s="34">
        <v>984460</v>
      </c>
      <c r="I15" s="35">
        <v>0</v>
      </c>
      <c r="J15" s="34">
        <f>G15/D15*100</f>
        <v>100</v>
      </c>
      <c r="K15" s="35">
        <f>H15/E15*100</f>
        <v>100</v>
      </c>
      <c r="L15" s="35"/>
      <c r="M15" s="34">
        <v>984460</v>
      </c>
      <c r="N15" s="37">
        <f>M15/D15*100</f>
        <v>100</v>
      </c>
      <c r="O15" s="39" t="s">
        <v>66</v>
      </c>
    </row>
    <row r="16" spans="1:15" s="9" customFormat="1" ht="93.75" x14ac:dyDescent="0.3">
      <c r="A16" s="45" t="s">
        <v>49</v>
      </c>
      <c r="B16" s="46" t="s">
        <v>46</v>
      </c>
      <c r="C16" s="38" t="s">
        <v>6</v>
      </c>
      <c r="D16" s="34">
        <f t="shared" si="3"/>
        <v>12525880</v>
      </c>
      <c r="E16" s="34">
        <v>12525880</v>
      </c>
      <c r="F16" s="34">
        <v>0</v>
      </c>
      <c r="G16" s="35">
        <f t="shared" si="4"/>
        <v>8218262.7300000004</v>
      </c>
      <c r="H16" s="35">
        <v>8218262.7300000004</v>
      </c>
      <c r="I16" s="35">
        <v>0</v>
      </c>
      <c r="J16" s="34">
        <f>G16/D16*100</f>
        <v>65.610262352824705</v>
      </c>
      <c r="K16" s="35">
        <f>H16/E16*100</f>
        <v>65.610262352824705</v>
      </c>
      <c r="L16" s="35"/>
      <c r="M16" s="34">
        <v>10315700</v>
      </c>
      <c r="N16" s="37">
        <f>M16/D16*100</f>
        <v>82.355092017486996</v>
      </c>
      <c r="O16" s="39" t="s">
        <v>66</v>
      </c>
    </row>
    <row r="17" spans="1:16" s="9" customFormat="1" ht="93.75" x14ac:dyDescent="0.3">
      <c r="A17" s="45" t="s">
        <v>50</v>
      </c>
      <c r="B17" s="46" t="s">
        <v>47</v>
      </c>
      <c r="C17" s="38" t="s">
        <v>6</v>
      </c>
      <c r="D17" s="34">
        <f t="shared" si="3"/>
        <v>158700</v>
      </c>
      <c r="E17" s="34">
        <v>158700</v>
      </c>
      <c r="F17" s="34">
        <v>0</v>
      </c>
      <c r="G17" s="35">
        <f t="shared" si="4"/>
        <v>138870.04999999999</v>
      </c>
      <c r="H17" s="35">
        <v>138870.04999999999</v>
      </c>
      <c r="I17" s="35">
        <v>0</v>
      </c>
      <c r="J17" s="34">
        <f>G17/D17*100</f>
        <v>87.504757403906723</v>
      </c>
      <c r="K17" s="35">
        <f>H17/E17*100</f>
        <v>87.504757403906723</v>
      </c>
      <c r="L17" s="35"/>
      <c r="M17" s="34">
        <v>158700</v>
      </c>
      <c r="N17" s="37">
        <f>M17/D17*100</f>
        <v>100</v>
      </c>
      <c r="O17" s="39" t="s">
        <v>66</v>
      </c>
    </row>
    <row r="18" spans="1:16" s="9" customFormat="1" ht="56.25" x14ac:dyDescent="0.3">
      <c r="A18" s="45" t="s">
        <v>55</v>
      </c>
      <c r="B18" s="46" t="s">
        <v>18</v>
      </c>
      <c r="C18" s="38" t="s">
        <v>6</v>
      </c>
      <c r="D18" s="34">
        <f t="shared" si="3"/>
        <v>6636710</v>
      </c>
      <c r="E18" s="34">
        <v>6636710</v>
      </c>
      <c r="F18" s="34">
        <v>0</v>
      </c>
      <c r="G18" s="35">
        <f t="shared" si="4"/>
        <v>821000</v>
      </c>
      <c r="H18" s="35">
        <v>821000</v>
      </c>
      <c r="I18" s="35">
        <v>0</v>
      </c>
      <c r="J18" s="34">
        <f>G18/D18*100</f>
        <v>12.370587233734787</v>
      </c>
      <c r="K18" s="35">
        <f>H18/E18*100</f>
        <v>12.370587233734787</v>
      </c>
      <c r="L18" s="35"/>
      <c r="M18" s="34">
        <v>821000</v>
      </c>
      <c r="N18" s="37">
        <f>M18/D18*100</f>
        <v>12.370587233734787</v>
      </c>
      <c r="O18" s="39" t="s">
        <v>68</v>
      </c>
    </row>
    <row r="19" spans="1:16" s="9" customFormat="1" ht="112.5" customHeight="1" x14ac:dyDescent="0.3">
      <c r="A19" s="45" t="s">
        <v>64</v>
      </c>
      <c r="B19" s="46" t="s">
        <v>54</v>
      </c>
      <c r="C19" s="38" t="s">
        <v>6</v>
      </c>
      <c r="D19" s="34">
        <f t="shared" si="3"/>
        <v>2208000</v>
      </c>
      <c r="E19" s="34">
        <v>2208000</v>
      </c>
      <c r="F19" s="34">
        <v>0</v>
      </c>
      <c r="G19" s="35">
        <f t="shared" si="4"/>
        <v>1621404</v>
      </c>
      <c r="H19" s="35">
        <v>1621404</v>
      </c>
      <c r="I19" s="35">
        <v>0</v>
      </c>
      <c r="J19" s="34">
        <f>G19/D19*100</f>
        <v>73.433152173913044</v>
      </c>
      <c r="K19" s="35">
        <f>H19/E19*100</f>
        <v>73.433152173913044</v>
      </c>
      <c r="L19" s="35"/>
      <c r="M19" s="34">
        <v>2156000</v>
      </c>
      <c r="N19" s="37">
        <f>M19/D19*100</f>
        <v>97.64492753623189</v>
      </c>
      <c r="O19" s="39" t="s">
        <v>68</v>
      </c>
    </row>
    <row r="20" spans="1:16" s="10" customFormat="1" ht="75" x14ac:dyDescent="0.3">
      <c r="A20" s="1" t="s">
        <v>12</v>
      </c>
      <c r="B20" s="44" t="s">
        <v>25</v>
      </c>
      <c r="C20" s="16"/>
      <c r="D20" s="33">
        <f t="shared" ref="D20:I20" si="5">SUM(D21:D25)</f>
        <v>290467902</v>
      </c>
      <c r="E20" s="33">
        <f t="shared" si="5"/>
        <v>81625000</v>
      </c>
      <c r="F20" s="33">
        <f t="shared" si="5"/>
        <v>208842902</v>
      </c>
      <c r="G20" s="33">
        <f t="shared" si="5"/>
        <v>232029206.54000002</v>
      </c>
      <c r="H20" s="33">
        <f t="shared" si="5"/>
        <v>28719498.100000001</v>
      </c>
      <c r="I20" s="33">
        <f t="shared" si="5"/>
        <v>203309708.44000003</v>
      </c>
      <c r="J20" s="33">
        <f>G20/D20*100</f>
        <v>79.881186507141166</v>
      </c>
      <c r="K20" s="2">
        <f>H20/E20*100</f>
        <v>35.184683736600306</v>
      </c>
      <c r="L20" s="2">
        <f>I20/F20*100</f>
        <v>97.350547465577748</v>
      </c>
      <c r="M20" s="33">
        <f t="shared" ref="M20" si="6">SUM(M21:M25)</f>
        <v>290001201.85000002</v>
      </c>
      <c r="N20" s="19">
        <f>M20/D20*100</f>
        <v>99.839328150619551</v>
      </c>
      <c r="O20" s="32"/>
    </row>
    <row r="21" spans="1:16" s="9" customFormat="1" ht="45.75" customHeight="1" x14ac:dyDescent="0.3">
      <c r="A21" s="45" t="s">
        <v>37</v>
      </c>
      <c r="B21" s="46" t="s">
        <v>26</v>
      </c>
      <c r="C21" s="38" t="s">
        <v>6</v>
      </c>
      <c r="D21" s="34">
        <f t="shared" ref="D21:D24" si="7">E21+F21</f>
        <v>18214000</v>
      </c>
      <c r="E21" s="34">
        <v>0</v>
      </c>
      <c r="F21" s="34">
        <v>18214000</v>
      </c>
      <c r="G21" s="35">
        <f>H21+I21</f>
        <v>15783887.52</v>
      </c>
      <c r="H21" s="35">
        <v>0</v>
      </c>
      <c r="I21" s="35">
        <v>15783887.52</v>
      </c>
      <c r="J21" s="34">
        <f>G21/D21*100</f>
        <v>86.657996705830669</v>
      </c>
      <c r="K21" s="34"/>
      <c r="L21" s="35">
        <f>I21/F21*100</f>
        <v>86.657996705830669</v>
      </c>
      <c r="M21" s="34">
        <v>17822300</v>
      </c>
      <c r="N21" s="37">
        <f>M21/D21*100</f>
        <v>97.84945646206215</v>
      </c>
      <c r="O21" s="39" t="s">
        <v>66</v>
      </c>
    </row>
    <row r="22" spans="1:16" s="9" customFormat="1" ht="34.5" customHeight="1" x14ac:dyDescent="0.3">
      <c r="A22" s="45" t="s">
        <v>38</v>
      </c>
      <c r="B22" s="46" t="s">
        <v>15</v>
      </c>
      <c r="C22" s="38" t="s">
        <v>3</v>
      </c>
      <c r="D22" s="34">
        <f t="shared" si="7"/>
        <v>180985927</v>
      </c>
      <c r="E22" s="34">
        <v>0</v>
      </c>
      <c r="F22" s="34">
        <v>180985927</v>
      </c>
      <c r="G22" s="36">
        <f>H22+I22</f>
        <v>180985926.84999999</v>
      </c>
      <c r="H22" s="35">
        <v>0</v>
      </c>
      <c r="I22" s="35">
        <v>180985926.84999999</v>
      </c>
      <c r="J22" s="34">
        <f>G22/D22*100</f>
        <v>99.999999917120633</v>
      </c>
      <c r="K22" s="34"/>
      <c r="L22" s="35">
        <f>I22/F22*100</f>
        <v>99.999999917120633</v>
      </c>
      <c r="M22" s="35">
        <v>180985926.84999999</v>
      </c>
      <c r="N22" s="37">
        <f>M22/D22*100</f>
        <v>99.999999917120633</v>
      </c>
      <c r="O22" s="39"/>
    </row>
    <row r="23" spans="1:16" s="9" customFormat="1" ht="56.25" x14ac:dyDescent="0.3">
      <c r="A23" s="45" t="s">
        <v>39</v>
      </c>
      <c r="B23" s="46" t="s">
        <v>52</v>
      </c>
      <c r="C23" s="38" t="s">
        <v>4</v>
      </c>
      <c r="D23" s="34">
        <f t="shared" si="7"/>
        <v>917483</v>
      </c>
      <c r="E23" s="34">
        <v>0</v>
      </c>
      <c r="F23" s="34">
        <v>917483</v>
      </c>
      <c r="G23" s="35">
        <f t="shared" ref="G23:G25" si="8">H23+I23</f>
        <v>776154.11</v>
      </c>
      <c r="H23" s="35">
        <v>0</v>
      </c>
      <c r="I23" s="35">
        <v>776154.11</v>
      </c>
      <c r="J23" s="34">
        <f>G23/D23*100</f>
        <v>84.596020852702452</v>
      </c>
      <c r="K23" s="34"/>
      <c r="L23" s="34">
        <f>I23/F23*100</f>
        <v>84.596020852702452</v>
      </c>
      <c r="M23" s="34">
        <f>D23</f>
        <v>917483</v>
      </c>
      <c r="N23" s="37">
        <f>M23/D23*100</f>
        <v>100</v>
      </c>
      <c r="O23" s="39" t="s">
        <v>67</v>
      </c>
      <c r="P23" s="40"/>
    </row>
    <row r="24" spans="1:16" s="9" customFormat="1" ht="56.25" x14ac:dyDescent="0.3">
      <c r="A24" s="45" t="s">
        <v>40</v>
      </c>
      <c r="B24" s="50" t="s">
        <v>16</v>
      </c>
      <c r="C24" s="38" t="s">
        <v>3</v>
      </c>
      <c r="D24" s="34">
        <f t="shared" si="7"/>
        <v>86090711</v>
      </c>
      <c r="E24" s="34">
        <v>81625000</v>
      </c>
      <c r="F24" s="34">
        <v>4465711</v>
      </c>
      <c r="G24" s="35">
        <f t="shared" si="8"/>
        <v>30298459.310000002</v>
      </c>
      <c r="H24" s="35">
        <v>28719498.100000001</v>
      </c>
      <c r="I24" s="35">
        <v>1578961.21</v>
      </c>
      <c r="J24" s="34">
        <f>G24/D24*100</f>
        <v>35.193645119274251</v>
      </c>
      <c r="K24" s="34">
        <f>H24/E24*100</f>
        <v>35.184683736600306</v>
      </c>
      <c r="L24" s="35">
        <f>I24/F24*100</f>
        <v>35.357442745399332</v>
      </c>
      <c r="M24" s="35">
        <f>D24</f>
        <v>86090711</v>
      </c>
      <c r="N24" s="37">
        <f>M24/D24*100</f>
        <v>100</v>
      </c>
      <c r="O24" s="39" t="s">
        <v>70</v>
      </c>
    </row>
    <row r="25" spans="1:16" s="9" customFormat="1" ht="54.75" customHeight="1" x14ac:dyDescent="0.3">
      <c r="A25" s="45" t="s">
        <v>41</v>
      </c>
      <c r="B25" s="50" t="s">
        <v>27</v>
      </c>
      <c r="C25" s="38" t="s">
        <v>3</v>
      </c>
      <c r="D25" s="34">
        <f>E25+F25</f>
        <v>4259781</v>
      </c>
      <c r="E25" s="34">
        <v>0</v>
      </c>
      <c r="F25" s="34">
        <v>4259781</v>
      </c>
      <c r="G25" s="35">
        <f t="shared" si="8"/>
        <v>4184778.75</v>
      </c>
      <c r="H25" s="35">
        <v>0</v>
      </c>
      <c r="I25" s="35">
        <v>4184778.75</v>
      </c>
      <c r="J25" s="34">
        <f>G25/D25*100</f>
        <v>98.239293287612668</v>
      </c>
      <c r="K25" s="34"/>
      <c r="L25" s="35">
        <f>I25/F25*100</f>
        <v>98.239293287612668</v>
      </c>
      <c r="M25" s="34">
        <v>4184781</v>
      </c>
      <c r="N25" s="37">
        <f>M25/D25*100</f>
        <v>98.239346107229451</v>
      </c>
      <c r="O25" s="39"/>
    </row>
  </sheetData>
  <mergeCells count="11">
    <mergeCell ref="O2:O3"/>
    <mergeCell ref="B6:C6"/>
    <mergeCell ref="B12:B13"/>
    <mergeCell ref="A12:A13"/>
    <mergeCell ref="A1:L1"/>
    <mergeCell ref="A2:A3"/>
    <mergeCell ref="C2:C3"/>
    <mergeCell ref="D2:F2"/>
    <mergeCell ref="G2:I2"/>
    <mergeCell ref="J2:L2"/>
    <mergeCell ref="A5:O5"/>
  </mergeCells>
  <pageMargins left="0.19685039370078741" right="0.19685039370078741" top="0.39370078740157483" bottom="0.19685039370078741" header="0.31496062992125984" footer="0.31496062992125984"/>
  <pageSetup paperSize="8" scale="44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58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21" t="s">
        <v>1</v>
      </c>
      <c r="C2" s="73" t="s">
        <v>19</v>
      </c>
      <c r="D2" s="74" t="s">
        <v>43</v>
      </c>
      <c r="E2" s="74"/>
      <c r="F2" s="74"/>
      <c r="G2" s="75" t="s">
        <v>65</v>
      </c>
      <c r="H2" s="75"/>
      <c r="I2" s="75"/>
      <c r="J2" s="76" t="s">
        <v>61</v>
      </c>
      <c r="K2" s="77"/>
      <c r="L2" s="78"/>
      <c r="M2" s="79" t="s">
        <v>56</v>
      </c>
      <c r="N2" s="79" t="s">
        <v>57</v>
      </c>
    </row>
    <row r="3" spans="1:14" ht="25.5" x14ac:dyDescent="0.25">
      <c r="A3" s="72"/>
      <c r="B3" s="22" t="s">
        <v>2</v>
      </c>
      <c r="C3" s="73"/>
      <c r="D3" s="23" t="s">
        <v>28</v>
      </c>
      <c r="E3" s="23" t="s">
        <v>29</v>
      </c>
      <c r="F3" s="23" t="s">
        <v>30</v>
      </c>
      <c r="G3" s="23" t="s">
        <v>28</v>
      </c>
      <c r="H3" s="23" t="s">
        <v>29</v>
      </c>
      <c r="I3" s="23" t="s">
        <v>30</v>
      </c>
      <c r="J3" s="23" t="s">
        <v>28</v>
      </c>
      <c r="K3" s="23" t="s">
        <v>29</v>
      </c>
      <c r="L3" s="23" t="s">
        <v>30</v>
      </c>
      <c r="M3" s="80"/>
      <c r="N3" s="80"/>
    </row>
    <row r="4" spans="1:14" x14ac:dyDescent="0.25">
      <c r="A4" s="24" t="s">
        <v>7</v>
      </c>
      <c r="B4" s="25">
        <v>2</v>
      </c>
      <c r="C4" s="26">
        <v>3</v>
      </c>
      <c r="D4" s="26">
        <v>4</v>
      </c>
      <c r="E4" s="25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</row>
    <row r="5" spans="1:14" ht="70.5" customHeight="1" x14ac:dyDescent="0.25">
      <c r="A5" s="27">
        <v>1</v>
      </c>
      <c r="B5" s="69" t="s">
        <v>59</v>
      </c>
      <c r="C5" s="69"/>
      <c r="D5" s="28">
        <f>SUM(D6:D7)</f>
        <v>9048313</v>
      </c>
      <c r="E5" s="28">
        <f>SUM(E6:E7)</f>
        <v>0</v>
      </c>
      <c r="F5" s="28">
        <f t="shared" ref="F5" si="0">SUM(F6:F7)</f>
        <v>9048313</v>
      </c>
      <c r="G5" s="28">
        <f>SUM(G6:G7)</f>
        <v>3127240</v>
      </c>
      <c r="H5" s="28">
        <f>SUM(H6:H7)</f>
        <v>0</v>
      </c>
      <c r="I5" s="28">
        <f>SUM(I6:I7)</f>
        <v>3127240</v>
      </c>
      <c r="J5" s="28">
        <f>G5/D5*100</f>
        <v>34.561580705707243</v>
      </c>
      <c r="K5" s="28">
        <v>0</v>
      </c>
      <c r="L5" s="28">
        <f>I5/F5*100</f>
        <v>34.561580705707243</v>
      </c>
      <c r="M5" s="41">
        <f>SUM(M6:M7)</f>
        <v>9048313</v>
      </c>
      <c r="N5" s="28">
        <f>M5/D5*100</f>
        <v>100</v>
      </c>
    </row>
    <row r="6" spans="1:14" ht="58.5" customHeight="1" x14ac:dyDescent="0.25">
      <c r="A6" s="29" t="s">
        <v>9</v>
      </c>
      <c r="B6" s="30" t="s">
        <v>20</v>
      </c>
      <c r="C6" s="30" t="s">
        <v>62</v>
      </c>
      <c r="D6" s="30">
        <f t="shared" ref="D6:D7" si="1">E6+F6</f>
        <v>24540</v>
      </c>
      <c r="E6" s="30">
        <v>0</v>
      </c>
      <c r="F6" s="30">
        <v>24540</v>
      </c>
      <c r="G6" s="30">
        <f>H6+I6</f>
        <v>0</v>
      </c>
      <c r="H6" s="30">
        <v>0</v>
      </c>
      <c r="I6" s="30">
        <v>0</v>
      </c>
      <c r="J6" s="31">
        <f>G6/D6*100</f>
        <v>0</v>
      </c>
      <c r="K6" s="31">
        <v>0</v>
      </c>
      <c r="L6" s="31">
        <f>I6/F6*100</f>
        <v>0</v>
      </c>
      <c r="M6" s="42">
        <f>F6</f>
        <v>24540</v>
      </c>
      <c r="N6" s="31">
        <f>M6/D6*100</f>
        <v>100</v>
      </c>
    </row>
    <row r="7" spans="1:14" ht="34.5" customHeight="1" x14ac:dyDescent="0.25">
      <c r="A7" s="29" t="s">
        <v>10</v>
      </c>
      <c r="B7" s="30" t="s">
        <v>60</v>
      </c>
      <c r="C7" s="30" t="s">
        <v>62</v>
      </c>
      <c r="D7" s="30">
        <f t="shared" si="1"/>
        <v>9023773</v>
      </c>
      <c r="E7" s="30">
        <v>0</v>
      </c>
      <c r="F7" s="30">
        <v>9023773</v>
      </c>
      <c r="G7" s="30">
        <f t="shared" ref="G7" si="2">H7+I7</f>
        <v>3127240</v>
      </c>
      <c r="H7" s="30">
        <v>0</v>
      </c>
      <c r="I7" s="30">
        <v>3127240</v>
      </c>
      <c r="J7" s="31">
        <f>G7/D7*100</f>
        <v>34.655570347348053</v>
      </c>
      <c r="K7" s="31">
        <v>0</v>
      </c>
      <c r="L7" s="31">
        <f>I7/F7*100</f>
        <v>34.655570347348053</v>
      </c>
      <c r="M7" s="42">
        <f>F7</f>
        <v>9023773</v>
      </c>
      <c r="N7" s="3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2015-12-03T10:04:01Z</cp:lastPrinted>
  <dcterms:created xsi:type="dcterms:W3CDTF">2012-05-22T08:33:39Z</dcterms:created>
  <dcterms:modified xsi:type="dcterms:W3CDTF">2016-02-09T12:01:47Z</dcterms:modified>
</cp:coreProperties>
</file>