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1320" windowWidth="19320" windowHeight="7500"/>
  </bookViews>
  <sheets>
    <sheet name="муниципальные" sheetId="33" r:id="rId1"/>
    <sheet name="ведомственная" sheetId="36" state="hidden" r:id="rId2"/>
  </sheets>
  <definedNames>
    <definedName name="_xlnm._FilterDatabase" localSheetId="0" hidden="1">муниципальные!$A$4:$N$25</definedName>
    <definedName name="_xlnm.Print_Titles" localSheetId="0">муниципальные!$2:$3</definedName>
    <definedName name="_xlnm.Print_Area" localSheetId="0">муниципальные!$A$1:$N$25</definedName>
  </definedNames>
  <calcPr calcId="145621"/>
</workbook>
</file>

<file path=xl/calcChain.xml><?xml version="1.0" encoding="utf-8"?>
<calcChain xmlns="http://schemas.openxmlformats.org/spreadsheetml/2006/main">
  <c r="D25" i="33" l="1"/>
  <c r="M7" i="36"/>
  <c r="M6" i="36"/>
  <c r="G14" i="33" l="1"/>
  <c r="L14" i="33"/>
  <c r="D14" i="33"/>
  <c r="J14" i="33" l="1"/>
  <c r="L6" i="36" l="1"/>
  <c r="L7" i="36"/>
  <c r="M7" i="33" l="1"/>
  <c r="G7" i="36" l="1"/>
  <c r="D7" i="36"/>
  <c r="G6" i="36"/>
  <c r="D6" i="36"/>
  <c r="N6" i="36" s="1"/>
  <c r="I5" i="36"/>
  <c r="H5" i="36"/>
  <c r="F5" i="36"/>
  <c r="E5" i="36"/>
  <c r="D5" i="36" l="1"/>
  <c r="G5" i="36"/>
  <c r="L5" i="36"/>
  <c r="M5" i="36"/>
  <c r="N7" i="36"/>
  <c r="J7" i="36"/>
  <c r="J6" i="36"/>
  <c r="N5" i="36" l="1"/>
  <c r="J5" i="36"/>
  <c r="E7" i="33" l="1"/>
  <c r="F7" i="33"/>
  <c r="H7" i="33"/>
  <c r="I7" i="33"/>
  <c r="G19" i="33"/>
  <c r="K19" i="33"/>
  <c r="D19" i="33"/>
  <c r="N19" i="33" s="1"/>
  <c r="J19" i="33" l="1"/>
  <c r="L23" i="33" l="1"/>
  <c r="K24" i="33"/>
  <c r="L11" i="33" l="1"/>
  <c r="K15" i="33" l="1"/>
  <c r="L10" i="33" l="1"/>
  <c r="L24" i="33" l="1"/>
  <c r="L25" i="33"/>
  <c r="D22" i="33" l="1"/>
  <c r="N22" i="33" s="1"/>
  <c r="D23" i="33"/>
  <c r="D24" i="33"/>
  <c r="M24" i="33" s="1"/>
  <c r="N25" i="33"/>
  <c r="M23" i="33" l="1"/>
  <c r="N23" i="33" s="1"/>
  <c r="N24" i="33"/>
  <c r="M20" i="33" l="1"/>
  <c r="M6" i="33" s="1"/>
  <c r="K18" i="33" l="1"/>
  <c r="K16" i="33" l="1"/>
  <c r="K17" i="33"/>
  <c r="L8" i="33"/>
  <c r="L9" i="33"/>
  <c r="L12" i="33"/>
  <c r="H20" i="33"/>
  <c r="H6" i="33" l="1"/>
  <c r="G17" i="33" l="1"/>
  <c r="D17" i="33"/>
  <c r="N17" i="33" s="1"/>
  <c r="G16" i="33"/>
  <c r="D16" i="33"/>
  <c r="N16" i="33" s="1"/>
  <c r="G9" i="33"/>
  <c r="D9" i="33"/>
  <c r="N9" i="33" s="1"/>
  <c r="J9" i="33" l="1"/>
  <c r="J17" i="33"/>
  <c r="J16" i="33"/>
  <c r="F20" i="33" l="1"/>
  <c r="L13" i="33" l="1"/>
  <c r="L21" i="33"/>
  <c r="L22" i="33"/>
  <c r="G22" i="33"/>
  <c r="G23" i="33"/>
  <c r="G24" i="33"/>
  <c r="G25" i="33"/>
  <c r="G21" i="33"/>
  <c r="E20" i="33"/>
  <c r="K20" i="33" s="1"/>
  <c r="I20" i="33"/>
  <c r="J23" i="33" l="1"/>
  <c r="J24" i="33"/>
  <c r="J25" i="33"/>
  <c r="G20" i="33"/>
  <c r="L20" i="33"/>
  <c r="D15" i="33"/>
  <c r="N15" i="33" s="1"/>
  <c r="D18" i="33"/>
  <c r="N18" i="33" s="1"/>
  <c r="G15" i="33"/>
  <c r="G18" i="33"/>
  <c r="E6" i="33"/>
  <c r="F6" i="33"/>
  <c r="D21" i="33"/>
  <c r="N21" i="33" s="1"/>
  <c r="G10" i="33"/>
  <c r="G11" i="33"/>
  <c r="G12" i="33"/>
  <c r="G13" i="33"/>
  <c r="G8" i="33"/>
  <c r="D10" i="33"/>
  <c r="N10" i="33" s="1"/>
  <c r="D11" i="33"/>
  <c r="N11" i="33" s="1"/>
  <c r="D12" i="33"/>
  <c r="N12" i="33" s="1"/>
  <c r="D13" i="33"/>
  <c r="N13" i="33" s="1"/>
  <c r="D8" i="33"/>
  <c r="N8" i="33" s="1"/>
  <c r="G7" i="33" l="1"/>
  <c r="D7" i="33"/>
  <c r="N7" i="33" s="1"/>
  <c r="J15" i="33"/>
  <c r="J11" i="33"/>
  <c r="J10" i="33"/>
  <c r="D20" i="33"/>
  <c r="N20" i="33" s="1"/>
  <c r="J18" i="33"/>
  <c r="K7" i="33"/>
  <c r="I6" i="33"/>
  <c r="L7" i="33"/>
  <c r="G6" i="33" l="1"/>
  <c r="L6" i="33"/>
  <c r="K6" i="33"/>
  <c r="D6" i="33"/>
  <c r="N6" i="33" s="1"/>
  <c r="J6" i="33" l="1"/>
  <c r="J22" i="33" l="1"/>
  <c r="J13" i="33"/>
  <c r="J12" i="33"/>
  <c r="J20" i="33" l="1"/>
  <c r="J7" i="33"/>
  <c r="J21" i="33" l="1"/>
  <c r="J8" i="33"/>
</calcChain>
</file>

<file path=xl/sharedStrings.xml><?xml version="1.0" encoding="utf-8"?>
<sst xmlns="http://schemas.openxmlformats.org/spreadsheetml/2006/main" count="103" uniqueCount="66">
  <si>
    <t>№ п/п</t>
  </si>
  <si>
    <t>Наименование программы</t>
  </si>
  <si>
    <t>Запланированные мероприятия</t>
  </si>
  <si>
    <t>ДГС</t>
  </si>
  <si>
    <t>ДЖКХ</t>
  </si>
  <si>
    <t>ДОиМП</t>
  </si>
  <si>
    <t>КФКиС</t>
  </si>
  <si>
    <t>1</t>
  </si>
  <si>
    <t>Комитет физической культуры и спорта администрации города</t>
  </si>
  <si>
    <t>1.1</t>
  </si>
  <si>
    <t>1.2</t>
  </si>
  <si>
    <t>5.1</t>
  </si>
  <si>
    <t>5.2</t>
  </si>
  <si>
    <t>Развитие физической культуры и спорта в городе Нефтеюганске на 2014-2020 годы</t>
  </si>
  <si>
    <t>Субсидии местным бюджетам на оплату стоимости питания детям школьного возраста в оздоровительных лагерях с дневным пребыванием детей</t>
  </si>
  <si>
    <t>Строительство парково-досуг зоны с крытым бассейном</t>
  </si>
  <si>
    <t>Крытый каток в 15 микрорайоне города Нефтеюганска</t>
  </si>
  <si>
    <t>5</t>
  </si>
  <si>
    <t>Иные межбюджетные трансферты в рамках реализации наказов избирателей депутутам Думы ХМАО-Югры</t>
  </si>
  <si>
    <t>Исполнит.    ГРБС</t>
  </si>
  <si>
    <t>Договора на программное (информационные технологии) обеспечение и обслуживание</t>
  </si>
  <si>
    <t>Подпрограмма "Развитие системы массовой физической культуры, подготовки спортивного резерва и спорта высших достижений"</t>
  </si>
  <si>
    <t>Мероприятия по организации отдыха и оздоровления детей</t>
  </si>
  <si>
    <t>Мероприятия по организации питания в лагерях с дневным пребыванием детей</t>
  </si>
  <si>
    <t>Реализация мероприятий подпрограммы (суточные, проезд, расходы на проживание и на оплату договоров)</t>
  </si>
  <si>
    <t>Подпрограмма "Обеспечение реализации муниципальной программы, развитие материально-технической базы и спортивной инфраструктуры"</t>
  </si>
  <si>
    <t>Расходы на обеспечение функций органов местного самоуправления</t>
  </si>
  <si>
    <t>Нежилое строение лыжной базы (Северо-восточная зона, МОУ ДОД СДЮСШОР по биатлону). Реестровый № 498111</t>
  </si>
  <si>
    <t>Всего</t>
  </si>
  <si>
    <t>окружной бюджет</t>
  </si>
  <si>
    <t>местный бюджет</t>
  </si>
  <si>
    <t>5.1.1</t>
  </si>
  <si>
    <t>5.1.2</t>
  </si>
  <si>
    <t>5.1.3</t>
  </si>
  <si>
    <t>5.1.4</t>
  </si>
  <si>
    <t>5.1.5</t>
  </si>
  <si>
    <t>5.1.6</t>
  </si>
  <si>
    <t>5.2.1</t>
  </si>
  <si>
    <t>5.2.3</t>
  </si>
  <si>
    <t>5.2.4</t>
  </si>
  <si>
    <t>5.2.5</t>
  </si>
  <si>
    <t>5.2.6</t>
  </si>
  <si>
    <t>Отчет об исполнении сетевого плана-графика на 2015 год по реализации программ муниципального образования город Нефтеюганск и программ Ханты-Мансийского автономного округа - Югры</t>
  </si>
  <si>
    <t>ПЛАН  на 2015 год (рублей)</t>
  </si>
  <si>
    <t>Расходы на обеспечение деятельности (оказание услуг) муниципальных учреждений дополнительного образования детей</t>
  </si>
  <si>
    <t>Расходы на обеспечение деятельности (оказание услуг), организациям и проведение спортивно- массовых мероприятий в муниципальных учреждениях физической культуры и спорта</t>
  </si>
  <si>
    <t>Субсидии на повышение оплаты труда работников муниципальных учреждений культуры и дополнительного образования детей в целях реализации указов Президента Российской Федерации</t>
  </si>
  <si>
    <t>Субвенции на осуществление отдельного государственного полномочия ХМАО-Югры по присвоению спортивных разрядов и квалификационных категорий спортивных судей</t>
  </si>
  <si>
    <t>5.1.7</t>
  </si>
  <si>
    <t>5.1.8</t>
  </si>
  <si>
    <t>5.1.9</t>
  </si>
  <si>
    <t>% исполнения  к плану года</t>
  </si>
  <si>
    <t>Устройство асфальтового покрытия на хоккейном корте в 9 мкр. МБОУ ДОД СДЮСШОР по биатлону</t>
  </si>
  <si>
    <t>Субсидии на софинансирование расходов муниципальных образований по обеспечению учащихся спортивных школ спортивным оборудованием, экипировкой и инвентарем, проведению тренировочных сборов и участию в соревнованиях</t>
  </si>
  <si>
    <t>5.1.10</t>
  </si>
  <si>
    <t>Ожидаемое исполнение, руб.</t>
  </si>
  <si>
    <t>Ожидаемое исполнение, %</t>
  </si>
  <si>
    <t>Отчет об исполнении сетевого плана-графика на 2015 год по реализации ведомственных программ муниципального образования город Нефтеюганск</t>
  </si>
  <si>
    <t>Информирование населения о деятельности органов местного самоуправления муниципального образования город Нефтеюганск на 2015 год</t>
  </si>
  <si>
    <t>Прочие текущие расходы</t>
  </si>
  <si>
    <t>% исполнения  к плану 2015 года</t>
  </si>
  <si>
    <t xml:space="preserve">Дума города </t>
  </si>
  <si>
    <t>Мероприятия по обеспечению учащихся спортивных школ спортивным оборудованием, экипировкой и инвентарем, проведению тренировочных сборов и участию в соревнованиях</t>
  </si>
  <si>
    <t>5.1.11</t>
  </si>
  <si>
    <t>Кассовый расход на 01.11.2015  (рублей)</t>
  </si>
  <si>
    <t>Кассовый расход на 01.11.2015 (рублей)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</si>
</sst>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Times New Roman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b/>
      <sz val="14"/>
      <name val="Times New Roman"/>
      <family val="1"/>
      <charset val="204"/>
      <scheme val="minor"/>
    </font>
    <font>
      <sz val="14"/>
      <name val="Times New Roman"/>
      <family val="1"/>
      <charset val="204"/>
      <scheme val="minor"/>
    </font>
    <font>
      <sz val="14"/>
      <name val="Times New Roman"/>
      <family val="1"/>
      <charset val="204"/>
    </font>
    <font>
      <b/>
      <sz val="12"/>
      <name val="Times New Roman"/>
      <family val="1"/>
      <charset val="204"/>
      <scheme val="minor"/>
    </font>
    <font>
      <sz val="10"/>
      <name val="Times New Roman"/>
      <family val="1"/>
      <charset val="204"/>
    </font>
    <font>
      <sz val="10"/>
      <name val="Times New Roman"/>
      <family val="1"/>
      <charset val="204"/>
      <scheme val="minor"/>
    </font>
    <font>
      <sz val="10"/>
      <color theme="1"/>
      <name val="Times New Roman"/>
      <family val="1"/>
      <charset val="204"/>
      <scheme val="minor"/>
    </font>
    <font>
      <b/>
      <sz val="10"/>
      <name val="Times New Roman"/>
      <family val="1"/>
      <charset val="204"/>
      <scheme val="minor"/>
    </font>
    <font>
      <b/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75">
    <xf numFmtId="0" fontId="0" fillId="0" borderId="0" xfId="0"/>
    <xf numFmtId="49" fontId="3" fillId="0" borderId="1" xfId="0" applyNumberFormat="1" applyFont="1" applyFill="1" applyBorder="1" applyAlignment="1">
      <alignment horizontal="center" vertical="center"/>
    </xf>
    <xf numFmtId="4" fontId="2" fillId="0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64" fontId="4" fillId="0" borderId="1" xfId="0" applyNumberFormat="1" applyFont="1" applyFill="1" applyBorder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Alignment="1"/>
    <xf numFmtId="0" fontId="4" fillId="0" borderId="0" xfId="0" applyFont="1" applyFill="1" applyBorder="1"/>
    <xf numFmtId="0" fontId="3" fillId="0" borderId="0" xfId="0" applyFont="1" applyFill="1" applyBorder="1"/>
    <xf numFmtId="0" fontId="3" fillId="0" borderId="0" xfId="0" applyFont="1" applyFill="1" applyBorder="1" applyAlignment="1"/>
    <xf numFmtId="0" fontId="4" fillId="0" borderId="0" xfId="0" applyFont="1" applyFill="1"/>
    <xf numFmtId="49" fontId="4" fillId="0" borderId="0" xfId="0" applyNumberFormat="1" applyFont="1" applyFill="1" applyBorder="1" applyAlignment="1">
      <alignment horizontal="center" vertical="center"/>
    </xf>
    <xf numFmtId="2" fontId="4" fillId="0" borderId="0" xfId="0" applyNumberFormat="1" applyFont="1" applyFill="1"/>
    <xf numFmtId="164" fontId="4" fillId="0" borderId="0" xfId="0" applyNumberFormat="1" applyFont="1" applyFill="1"/>
    <xf numFmtId="49" fontId="4" fillId="0" borderId="0" xfId="0" applyNumberFormat="1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2" fontId="4" fillId="0" borderId="0" xfId="0" applyNumberFormat="1" applyFont="1" applyFill="1" applyAlignment="1">
      <alignment horizontal="center" vertical="center"/>
    </xf>
    <xf numFmtId="2" fontId="3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7" fillId="0" borderId="1" xfId="0" applyNumberFormat="1" applyFont="1" applyFill="1" applyBorder="1" applyAlignment="1">
      <alignment horizontal="center" vertical="center"/>
    </xf>
    <xf numFmtId="1" fontId="7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/>
    </xf>
    <xf numFmtId="4" fontId="10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4" fontId="7" fillId="0" borderId="1" xfId="0" applyNumberFormat="1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/>
    </xf>
    <xf numFmtId="4" fontId="4" fillId="0" borderId="1" xfId="0" applyNumberFormat="1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center" vertical="center" wrapText="1"/>
    </xf>
    <xf numFmtId="4" fontId="4" fillId="0" borderId="1" xfId="0" applyNumberFormat="1" applyFont="1" applyFill="1" applyBorder="1" applyAlignment="1">
      <alignment horizontal="center" vertical="center" wrapText="1"/>
    </xf>
    <xf numFmtId="2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top" wrapText="1"/>
    </xf>
    <xf numFmtId="4" fontId="10" fillId="2" borderId="1" xfId="0" applyNumberFormat="1" applyFont="1" applyFill="1" applyBorder="1" applyAlignment="1">
      <alignment horizontal="center" vertical="center"/>
    </xf>
    <xf numFmtId="4" fontId="8" fillId="2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0" fillId="0" borderId="3" xfId="0" applyFill="1" applyBorder="1" applyAlignment="1"/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2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2" fontId="4" fillId="0" borderId="4" xfId="0" applyNumberFormat="1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49" fontId="6" fillId="0" borderId="0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wrapText="1"/>
    </xf>
    <xf numFmtId="49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2" fontId="8" fillId="0" borderId="1" xfId="0" applyNumberFormat="1" applyFont="1" applyFill="1" applyBorder="1" applyAlignment="1">
      <alignment horizontal="center" vertical="center" wrapText="1"/>
    </xf>
    <xf numFmtId="2" fontId="8" fillId="0" borderId="7" xfId="0" applyNumberFormat="1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лассическая">
      <a:majorFont>
        <a:latin typeface="Arial"/>
        <a:ea typeface=""/>
        <a:cs typeface=""/>
        <a:font script="Jpan" typeface="ＭＳ Ｐゴシック"/>
        <a:font script="Hang" typeface="돋움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Times New Roman"/>
        <a:ea typeface=""/>
        <a:cs typeface=""/>
        <a:font script="Jpan" typeface="ＭＳ Ｐ明朝"/>
        <a:font script="Hang" typeface="바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0"/>
  <sheetViews>
    <sheetView tabSelected="1" zoomScale="60" zoomScaleNormal="60" zoomScaleSheetLayoutView="70" workbookViewId="0">
      <pane ySplit="3" topLeftCell="A4" activePane="bottomLeft" state="frozen"/>
      <selection pane="bottomLeft" activeCell="U10" sqref="U10"/>
    </sheetView>
  </sheetViews>
  <sheetFormatPr defaultColWidth="9.140625" defaultRowHeight="18.75" x14ac:dyDescent="0.3"/>
  <cols>
    <col min="1" max="1" width="9.7109375" style="16" customWidth="1"/>
    <col min="2" max="2" width="54.85546875" style="12" customWidth="1"/>
    <col min="3" max="3" width="13.140625" style="12" customWidth="1"/>
    <col min="4" max="4" width="27.140625" style="12" customWidth="1"/>
    <col min="5" max="5" width="23" style="12" customWidth="1"/>
    <col min="6" max="6" width="24.28515625" style="12" customWidth="1"/>
    <col min="7" max="7" width="22.85546875" style="14" customWidth="1"/>
    <col min="8" max="8" width="25.42578125" style="14" customWidth="1"/>
    <col min="9" max="9" width="24" style="14" customWidth="1"/>
    <col min="10" max="12" width="20" style="15" customWidth="1"/>
    <col min="13" max="13" width="22.85546875" style="19" hidden="1" customWidth="1"/>
    <col min="14" max="14" width="15.85546875" style="19" hidden="1" customWidth="1"/>
    <col min="15" max="15" width="63" style="12" customWidth="1"/>
    <col min="16" max="16" width="14.7109375" style="12" bestFit="1" customWidth="1"/>
    <col min="17" max="16384" width="9.140625" style="12"/>
  </cols>
  <sheetData>
    <row r="1" spans="1:14" s="8" customFormat="1" ht="62.25" customHeight="1" x14ac:dyDescent="0.3">
      <c r="A1" s="54" t="s">
        <v>42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19"/>
      <c r="N1" s="19"/>
    </row>
    <row r="2" spans="1:14" s="9" customFormat="1" x14ac:dyDescent="0.3">
      <c r="A2" s="56" t="s">
        <v>0</v>
      </c>
      <c r="B2" s="4" t="s">
        <v>1</v>
      </c>
      <c r="C2" s="57" t="s">
        <v>19</v>
      </c>
      <c r="D2" s="58" t="s">
        <v>43</v>
      </c>
      <c r="E2" s="58"/>
      <c r="F2" s="58"/>
      <c r="G2" s="59" t="s">
        <v>64</v>
      </c>
      <c r="H2" s="59"/>
      <c r="I2" s="59"/>
      <c r="J2" s="59" t="s">
        <v>51</v>
      </c>
      <c r="K2" s="60"/>
      <c r="L2" s="60"/>
      <c r="M2" s="61" t="s">
        <v>55</v>
      </c>
      <c r="N2" s="61" t="s">
        <v>56</v>
      </c>
    </row>
    <row r="3" spans="1:14" s="9" customFormat="1" ht="37.5" x14ac:dyDescent="0.3">
      <c r="A3" s="56"/>
      <c r="B3" s="45" t="s">
        <v>2</v>
      </c>
      <c r="C3" s="57"/>
      <c r="D3" s="46" t="s">
        <v>28</v>
      </c>
      <c r="E3" s="46" t="s">
        <v>29</v>
      </c>
      <c r="F3" s="46" t="s">
        <v>30</v>
      </c>
      <c r="G3" s="46" t="s">
        <v>28</v>
      </c>
      <c r="H3" s="46" t="s">
        <v>29</v>
      </c>
      <c r="I3" s="46" t="s">
        <v>30</v>
      </c>
      <c r="J3" s="46" t="s">
        <v>28</v>
      </c>
      <c r="K3" s="5" t="s">
        <v>29</v>
      </c>
      <c r="L3" s="46" t="s">
        <v>30</v>
      </c>
      <c r="M3" s="62"/>
      <c r="N3" s="62"/>
    </row>
    <row r="4" spans="1:14" s="9" customFormat="1" ht="21.75" customHeight="1" x14ac:dyDescent="0.3">
      <c r="A4" s="44" t="s">
        <v>7</v>
      </c>
      <c r="B4" s="6">
        <v>2</v>
      </c>
      <c r="C4" s="7">
        <v>3</v>
      </c>
      <c r="D4" s="7">
        <v>4</v>
      </c>
      <c r="E4" s="6">
        <v>5</v>
      </c>
      <c r="F4" s="7">
        <v>6</v>
      </c>
      <c r="G4" s="7">
        <v>10</v>
      </c>
      <c r="H4" s="6">
        <v>11</v>
      </c>
      <c r="I4" s="7">
        <v>12</v>
      </c>
      <c r="J4" s="7">
        <v>16</v>
      </c>
      <c r="K4" s="7">
        <v>17</v>
      </c>
      <c r="L4" s="7">
        <v>18</v>
      </c>
      <c r="M4" s="7">
        <v>19</v>
      </c>
      <c r="N4" s="7">
        <v>20</v>
      </c>
    </row>
    <row r="5" spans="1:14" s="11" customFormat="1" ht="35.25" customHeight="1" x14ac:dyDescent="0.3">
      <c r="A5" s="51" t="s">
        <v>8</v>
      </c>
      <c r="B5" s="52"/>
      <c r="C5" s="52"/>
      <c r="D5" s="52"/>
      <c r="E5" s="52"/>
      <c r="F5" s="52"/>
      <c r="G5" s="52"/>
      <c r="H5" s="52"/>
      <c r="I5" s="52"/>
      <c r="J5" s="52"/>
      <c r="K5" s="52"/>
      <c r="L5" s="52"/>
      <c r="M5" s="50"/>
      <c r="N5" s="50"/>
    </row>
    <row r="6" spans="1:14" s="9" customFormat="1" ht="47.25" customHeight="1" x14ac:dyDescent="0.3">
      <c r="A6" s="1" t="s">
        <v>17</v>
      </c>
      <c r="B6" s="48" t="s">
        <v>13</v>
      </c>
      <c r="C6" s="48"/>
      <c r="D6" s="3">
        <f t="shared" ref="D6:I6" si="0">D7+D20</f>
        <v>795546431</v>
      </c>
      <c r="E6" s="3">
        <f t="shared" si="0"/>
        <v>101928570</v>
      </c>
      <c r="F6" s="3">
        <f t="shared" si="0"/>
        <v>693617861</v>
      </c>
      <c r="G6" s="3">
        <f t="shared" si="0"/>
        <v>596741290.37000012</v>
      </c>
      <c r="H6" s="3">
        <f t="shared" si="0"/>
        <v>25913766.34</v>
      </c>
      <c r="I6" s="3">
        <f t="shared" si="0"/>
        <v>570827524.03000009</v>
      </c>
      <c r="J6" s="32">
        <f>G6/D6*100</f>
        <v>75.010240397898301</v>
      </c>
      <c r="K6" s="2">
        <f>H6/E6*100</f>
        <v>25.423457172017621</v>
      </c>
      <c r="L6" s="2">
        <f>I6/F6*100</f>
        <v>82.297120089587779</v>
      </c>
      <c r="M6" s="3">
        <f>M7+M20</f>
        <v>796671356.85000002</v>
      </c>
      <c r="N6" s="20">
        <f>M6/D6*100</f>
        <v>100.14140291580291</v>
      </c>
    </row>
    <row r="7" spans="1:14" s="9" customFormat="1" ht="78.75" customHeight="1" x14ac:dyDescent="0.3">
      <c r="A7" s="1" t="s">
        <v>11</v>
      </c>
      <c r="B7" s="41" t="s">
        <v>21</v>
      </c>
      <c r="C7" s="41"/>
      <c r="D7" s="3">
        <f>SUM(D8:D19)</f>
        <v>505470229</v>
      </c>
      <c r="E7" s="3">
        <f t="shared" ref="E7:I7" si="1">SUM(E8:E19)</f>
        <v>20303570</v>
      </c>
      <c r="F7" s="3">
        <f t="shared" si="1"/>
        <v>485166659</v>
      </c>
      <c r="G7" s="3">
        <f t="shared" si="1"/>
        <v>377726574.09000009</v>
      </c>
      <c r="H7" s="3">
        <f t="shared" si="1"/>
        <v>8983602.9800000004</v>
      </c>
      <c r="I7" s="3">
        <f t="shared" si="1"/>
        <v>368742971.11000007</v>
      </c>
      <c r="J7" s="32">
        <f>G7/D7*100</f>
        <v>74.727758910208749</v>
      </c>
      <c r="K7" s="2">
        <f>H7/E7*100</f>
        <v>44.246420604849298</v>
      </c>
      <c r="L7" s="2">
        <f>I7/F7*100</f>
        <v>76.003361787067917</v>
      </c>
      <c r="M7" s="3">
        <f t="shared" ref="M7" si="2">SUM(M8:M19)</f>
        <v>506670155</v>
      </c>
      <c r="N7" s="20">
        <f>M7/D7*100</f>
        <v>100.23738806583602</v>
      </c>
    </row>
    <row r="8" spans="1:14" s="9" customFormat="1" ht="62.25" customHeight="1" x14ac:dyDescent="0.3">
      <c r="A8" s="42" t="s">
        <v>31</v>
      </c>
      <c r="B8" s="18" t="s">
        <v>44</v>
      </c>
      <c r="C8" s="37" t="s">
        <v>6</v>
      </c>
      <c r="D8" s="33">
        <f t="shared" ref="D8:D19" si="3">E8+F8</f>
        <v>230451911</v>
      </c>
      <c r="E8" s="33">
        <v>0</v>
      </c>
      <c r="F8" s="33">
        <v>230451911</v>
      </c>
      <c r="G8" s="34">
        <f>H8+I8</f>
        <v>175133442.47</v>
      </c>
      <c r="H8" s="34">
        <v>0</v>
      </c>
      <c r="I8" s="34">
        <v>175133442.47</v>
      </c>
      <c r="J8" s="33">
        <f>G8/D8*100</f>
        <v>75.995656408334142</v>
      </c>
      <c r="K8" s="33"/>
      <c r="L8" s="34">
        <f>I8/F8*100</f>
        <v>75.995656408334142</v>
      </c>
      <c r="M8" s="33">
        <v>235298399</v>
      </c>
      <c r="N8" s="36">
        <f>M8/D8*100</f>
        <v>102.1030365853638</v>
      </c>
    </row>
    <row r="9" spans="1:14" s="9" customFormat="1" ht="112.5" x14ac:dyDescent="0.3">
      <c r="A9" s="42" t="s">
        <v>32</v>
      </c>
      <c r="B9" s="18" t="s">
        <v>45</v>
      </c>
      <c r="C9" s="37" t="s">
        <v>6</v>
      </c>
      <c r="D9" s="33">
        <f t="shared" si="3"/>
        <v>232361345</v>
      </c>
      <c r="E9" s="33">
        <v>0</v>
      </c>
      <c r="F9" s="33">
        <v>232361345</v>
      </c>
      <c r="G9" s="34">
        <f>H9+I9</f>
        <v>176204576.88</v>
      </c>
      <c r="H9" s="34">
        <v>0</v>
      </c>
      <c r="I9" s="34">
        <v>176204576.88</v>
      </c>
      <c r="J9" s="33">
        <f>G9/D9*100</f>
        <v>75.832138465199534</v>
      </c>
      <c r="K9" s="33"/>
      <c r="L9" s="34">
        <f>I9/F9*100</f>
        <v>75.832138465199534</v>
      </c>
      <c r="M9" s="33">
        <v>234698704</v>
      </c>
      <c r="N9" s="36">
        <f>M9/D9*100</f>
        <v>101.00591559237186</v>
      </c>
    </row>
    <row r="10" spans="1:14" s="9" customFormat="1" ht="37.5" x14ac:dyDescent="0.3">
      <c r="A10" s="42" t="s">
        <v>33</v>
      </c>
      <c r="B10" s="18" t="s">
        <v>22</v>
      </c>
      <c r="C10" s="37" t="s">
        <v>6</v>
      </c>
      <c r="D10" s="33">
        <f t="shared" si="3"/>
        <v>327340</v>
      </c>
      <c r="E10" s="33">
        <v>0</v>
      </c>
      <c r="F10" s="33">
        <v>327340</v>
      </c>
      <c r="G10" s="34">
        <f t="shared" ref="G10:G19" si="4">H10+I10</f>
        <v>326977</v>
      </c>
      <c r="H10" s="34">
        <v>0</v>
      </c>
      <c r="I10" s="34">
        <v>326977</v>
      </c>
      <c r="J10" s="33">
        <f>G10/D10*100</f>
        <v>99.88910612818475</v>
      </c>
      <c r="K10" s="33"/>
      <c r="L10" s="34">
        <f>I10/F10*100</f>
        <v>99.88910612818475</v>
      </c>
      <c r="M10" s="33">
        <v>327340</v>
      </c>
      <c r="N10" s="36">
        <f>M10/D10*100</f>
        <v>100</v>
      </c>
    </row>
    <row r="11" spans="1:14" s="9" customFormat="1" ht="49.5" customHeight="1" x14ac:dyDescent="0.3">
      <c r="A11" s="42" t="s">
        <v>34</v>
      </c>
      <c r="B11" s="43" t="s">
        <v>23</v>
      </c>
      <c r="C11" s="37" t="s">
        <v>6</v>
      </c>
      <c r="D11" s="33">
        <f t="shared" si="3"/>
        <v>421910</v>
      </c>
      <c r="E11" s="33">
        <v>0</v>
      </c>
      <c r="F11" s="33">
        <v>421910</v>
      </c>
      <c r="G11" s="34">
        <f t="shared" si="4"/>
        <v>307880</v>
      </c>
      <c r="H11" s="34">
        <v>0</v>
      </c>
      <c r="I11" s="34">
        <v>307880</v>
      </c>
      <c r="J11" s="33">
        <f>G11/D11*100</f>
        <v>72.97290891422341</v>
      </c>
      <c r="K11" s="33"/>
      <c r="L11" s="34">
        <f>I11/F11*100</f>
        <v>72.97290891422341</v>
      </c>
      <c r="M11" s="33">
        <v>421910</v>
      </c>
      <c r="N11" s="36">
        <f>M11/D11*100</f>
        <v>100</v>
      </c>
    </row>
    <row r="12" spans="1:14" s="9" customFormat="1" ht="34.5" customHeight="1" x14ac:dyDescent="0.3">
      <c r="A12" s="49" t="s">
        <v>35</v>
      </c>
      <c r="B12" s="53" t="s">
        <v>24</v>
      </c>
      <c r="C12" s="37" t="s">
        <v>6</v>
      </c>
      <c r="D12" s="33">
        <f t="shared" si="3"/>
        <v>21188772</v>
      </c>
      <c r="E12" s="33">
        <v>0</v>
      </c>
      <c r="F12" s="33">
        <v>21188772</v>
      </c>
      <c r="G12" s="34">
        <f t="shared" si="4"/>
        <v>16482961.16</v>
      </c>
      <c r="H12" s="34">
        <v>0</v>
      </c>
      <c r="I12" s="33">
        <v>16482961.16</v>
      </c>
      <c r="J12" s="33">
        <f>G12/D12*100</f>
        <v>77.79101667619058</v>
      </c>
      <c r="K12" s="33"/>
      <c r="L12" s="34">
        <f>I12/F12*100</f>
        <v>77.79101667619058</v>
      </c>
      <c r="M12" s="33">
        <v>21188772</v>
      </c>
      <c r="N12" s="36">
        <f>M12/D12*100</f>
        <v>100</v>
      </c>
    </row>
    <row r="13" spans="1:14" s="9" customFormat="1" x14ac:dyDescent="0.3">
      <c r="A13" s="49"/>
      <c r="B13" s="53"/>
      <c r="C13" s="37" t="s">
        <v>5</v>
      </c>
      <c r="D13" s="33">
        <f t="shared" si="3"/>
        <v>299170</v>
      </c>
      <c r="E13" s="33">
        <v>0</v>
      </c>
      <c r="F13" s="33">
        <v>299170</v>
      </c>
      <c r="G13" s="34">
        <f t="shared" si="4"/>
        <v>287133.59999999998</v>
      </c>
      <c r="H13" s="34">
        <v>0</v>
      </c>
      <c r="I13" s="33">
        <v>287133.59999999998</v>
      </c>
      <c r="J13" s="33">
        <f>G13/D13*100</f>
        <v>95.97673563525754</v>
      </c>
      <c r="K13" s="33"/>
      <c r="L13" s="34">
        <f>I13/F13*100</f>
        <v>95.97673563525754</v>
      </c>
      <c r="M13" s="33">
        <v>299170</v>
      </c>
      <c r="N13" s="36">
        <f>M13/D13*100</f>
        <v>100</v>
      </c>
    </row>
    <row r="14" spans="1:14" s="9" customFormat="1" ht="96" customHeight="1" x14ac:dyDescent="0.3">
      <c r="A14" s="42" t="s">
        <v>36</v>
      </c>
      <c r="B14" s="43" t="s">
        <v>62</v>
      </c>
      <c r="C14" s="37" t="s">
        <v>6</v>
      </c>
      <c r="D14" s="33">
        <f t="shared" si="3"/>
        <v>116211</v>
      </c>
      <c r="E14" s="33">
        <v>0</v>
      </c>
      <c r="F14" s="33">
        <v>116211</v>
      </c>
      <c r="G14" s="34">
        <f t="shared" si="4"/>
        <v>0</v>
      </c>
      <c r="H14" s="34">
        <v>0</v>
      </c>
      <c r="I14" s="33">
        <v>0</v>
      </c>
      <c r="J14" s="33">
        <f>G14/D14*100</f>
        <v>0</v>
      </c>
      <c r="K14" s="33"/>
      <c r="L14" s="34">
        <f>I14/F14*100</f>
        <v>0</v>
      </c>
      <c r="M14" s="33"/>
      <c r="N14" s="36"/>
    </row>
    <row r="15" spans="1:14" s="9" customFormat="1" ht="75" x14ac:dyDescent="0.3">
      <c r="A15" s="42" t="s">
        <v>48</v>
      </c>
      <c r="B15" s="43" t="s">
        <v>14</v>
      </c>
      <c r="C15" s="37" t="s">
        <v>6</v>
      </c>
      <c r="D15" s="33">
        <f t="shared" si="3"/>
        <v>984460</v>
      </c>
      <c r="E15" s="33">
        <v>984460</v>
      </c>
      <c r="F15" s="33">
        <v>0</v>
      </c>
      <c r="G15" s="34">
        <f t="shared" si="4"/>
        <v>718390</v>
      </c>
      <c r="H15" s="34">
        <v>718390</v>
      </c>
      <c r="I15" s="34">
        <v>0</v>
      </c>
      <c r="J15" s="33">
        <f>G15/D15*100</f>
        <v>72.973000426629824</v>
      </c>
      <c r="K15" s="34">
        <f>H15/E15*100</f>
        <v>72.973000426629824</v>
      </c>
      <c r="L15" s="34"/>
      <c r="M15" s="33">
        <v>984460</v>
      </c>
      <c r="N15" s="36">
        <f>M15/D15*100</f>
        <v>100</v>
      </c>
    </row>
    <row r="16" spans="1:14" s="9" customFormat="1" ht="93.75" x14ac:dyDescent="0.3">
      <c r="A16" s="42" t="s">
        <v>49</v>
      </c>
      <c r="B16" s="43" t="s">
        <v>46</v>
      </c>
      <c r="C16" s="37" t="s">
        <v>6</v>
      </c>
      <c r="D16" s="33">
        <f t="shared" si="3"/>
        <v>10315700</v>
      </c>
      <c r="E16" s="33">
        <v>10315700</v>
      </c>
      <c r="F16" s="33">
        <v>0</v>
      </c>
      <c r="G16" s="34">
        <f t="shared" si="4"/>
        <v>6533543.9800000004</v>
      </c>
      <c r="H16" s="34">
        <v>6533543.9800000004</v>
      </c>
      <c r="I16" s="34">
        <v>0</v>
      </c>
      <c r="J16" s="33">
        <f>G16/D16*100</f>
        <v>63.33592465853021</v>
      </c>
      <c r="K16" s="34">
        <f>H16/E16*100</f>
        <v>63.33592465853021</v>
      </c>
      <c r="L16" s="34"/>
      <c r="M16" s="33">
        <v>10315700</v>
      </c>
      <c r="N16" s="36">
        <f>M16/D16*100</f>
        <v>100</v>
      </c>
    </row>
    <row r="17" spans="1:15" s="9" customFormat="1" ht="93.75" x14ac:dyDescent="0.3">
      <c r="A17" s="42" t="s">
        <v>50</v>
      </c>
      <c r="B17" s="43" t="s">
        <v>47</v>
      </c>
      <c r="C17" s="37" t="s">
        <v>6</v>
      </c>
      <c r="D17" s="33">
        <f t="shared" si="3"/>
        <v>158700</v>
      </c>
      <c r="E17" s="33">
        <v>158700</v>
      </c>
      <c r="F17" s="33">
        <v>0</v>
      </c>
      <c r="G17" s="34">
        <f t="shared" si="4"/>
        <v>131825</v>
      </c>
      <c r="H17" s="34">
        <v>131825</v>
      </c>
      <c r="I17" s="34">
        <v>0</v>
      </c>
      <c r="J17" s="33">
        <f>G17/D17*100</f>
        <v>83.065532451165723</v>
      </c>
      <c r="K17" s="34">
        <f>H17/E17*100</f>
        <v>83.065532451165723</v>
      </c>
      <c r="L17" s="34"/>
      <c r="M17" s="33">
        <v>158700</v>
      </c>
      <c r="N17" s="36">
        <f>M17/D17*100</f>
        <v>100</v>
      </c>
    </row>
    <row r="18" spans="1:15" s="9" customFormat="1" ht="56.25" x14ac:dyDescent="0.3">
      <c r="A18" s="42" t="s">
        <v>54</v>
      </c>
      <c r="B18" s="43" t="s">
        <v>18</v>
      </c>
      <c r="C18" s="37" t="s">
        <v>6</v>
      </c>
      <c r="D18" s="33">
        <f t="shared" si="3"/>
        <v>6636710</v>
      </c>
      <c r="E18" s="33">
        <v>6636710</v>
      </c>
      <c r="F18" s="33">
        <v>0</v>
      </c>
      <c r="G18" s="34">
        <f t="shared" si="4"/>
        <v>821000</v>
      </c>
      <c r="H18" s="34">
        <v>821000</v>
      </c>
      <c r="I18" s="34">
        <v>0</v>
      </c>
      <c r="J18" s="33">
        <f>G18/D18*100</f>
        <v>12.370587233734787</v>
      </c>
      <c r="K18" s="34">
        <f>H18/E18*100</f>
        <v>12.370587233734787</v>
      </c>
      <c r="L18" s="34"/>
      <c r="M18" s="33">
        <v>821000</v>
      </c>
      <c r="N18" s="36">
        <f>M18/D18*100</f>
        <v>12.370587233734787</v>
      </c>
    </row>
    <row r="19" spans="1:15" s="9" customFormat="1" ht="112.5" x14ac:dyDescent="0.3">
      <c r="A19" s="42" t="s">
        <v>63</v>
      </c>
      <c r="B19" s="43" t="s">
        <v>53</v>
      </c>
      <c r="C19" s="37" t="s">
        <v>6</v>
      </c>
      <c r="D19" s="33">
        <f t="shared" si="3"/>
        <v>2208000</v>
      </c>
      <c r="E19" s="33">
        <v>2208000</v>
      </c>
      <c r="F19" s="33">
        <v>0</v>
      </c>
      <c r="G19" s="34">
        <f t="shared" si="4"/>
        <v>778844</v>
      </c>
      <c r="H19" s="34">
        <v>778844</v>
      </c>
      <c r="I19" s="34">
        <v>0</v>
      </c>
      <c r="J19" s="33">
        <f>G19/D19*100</f>
        <v>35.273731884057966</v>
      </c>
      <c r="K19" s="34">
        <f>H19/E19*100</f>
        <v>35.273731884057966</v>
      </c>
      <c r="L19" s="34"/>
      <c r="M19" s="33">
        <v>2156000</v>
      </c>
      <c r="N19" s="36">
        <f>M19/D19*100</f>
        <v>97.64492753623189</v>
      </c>
    </row>
    <row r="20" spans="1:15" s="10" customFormat="1" ht="75" x14ac:dyDescent="0.3">
      <c r="A20" s="1" t="s">
        <v>12</v>
      </c>
      <c r="B20" s="41" t="s">
        <v>25</v>
      </c>
      <c r="C20" s="17"/>
      <c r="D20" s="32">
        <f t="shared" ref="D20:I20" si="5">SUM(D21:D25)</f>
        <v>290076202</v>
      </c>
      <c r="E20" s="32">
        <f t="shared" si="5"/>
        <v>81625000</v>
      </c>
      <c r="F20" s="32">
        <f t="shared" si="5"/>
        <v>208451202</v>
      </c>
      <c r="G20" s="32">
        <f t="shared" si="5"/>
        <v>219014716.28000003</v>
      </c>
      <c r="H20" s="32">
        <f t="shared" si="5"/>
        <v>16930163.359999999</v>
      </c>
      <c r="I20" s="32">
        <f t="shared" si="5"/>
        <v>202084552.92000002</v>
      </c>
      <c r="J20" s="32">
        <f>G20/D20*100</f>
        <v>75.502476511327203</v>
      </c>
      <c r="K20" s="2">
        <f>H20/E20*100</f>
        <v>20.741394621745787</v>
      </c>
      <c r="L20" s="2">
        <f>I20/F20*100</f>
        <v>96.945736451066381</v>
      </c>
      <c r="M20" s="32">
        <f t="shared" ref="M20" si="6">SUM(M21:M25)</f>
        <v>290001201.85000002</v>
      </c>
      <c r="N20" s="20">
        <f>M20/D20*100</f>
        <v>99.97414467319868</v>
      </c>
    </row>
    <row r="21" spans="1:15" s="9" customFormat="1" ht="45.75" customHeight="1" x14ac:dyDescent="0.3">
      <c r="A21" s="42" t="s">
        <v>37</v>
      </c>
      <c r="B21" s="43" t="s">
        <v>26</v>
      </c>
      <c r="C21" s="37" t="s">
        <v>6</v>
      </c>
      <c r="D21" s="33">
        <f t="shared" ref="D21:D24" si="7">E21+F21</f>
        <v>17822300</v>
      </c>
      <c r="E21" s="33">
        <v>0</v>
      </c>
      <c r="F21" s="33">
        <v>17822300</v>
      </c>
      <c r="G21" s="34">
        <f>H21+I21</f>
        <v>15179223.300000001</v>
      </c>
      <c r="H21" s="34">
        <v>0</v>
      </c>
      <c r="I21" s="34">
        <v>15179223.300000001</v>
      </c>
      <c r="J21" s="33">
        <f>G21/D21*100</f>
        <v>85.169833859827307</v>
      </c>
      <c r="K21" s="33"/>
      <c r="L21" s="34">
        <f>I21/F21*100</f>
        <v>85.169833859827307</v>
      </c>
      <c r="M21" s="33">
        <v>17822300</v>
      </c>
      <c r="N21" s="36">
        <f>M21/D21*100</f>
        <v>100</v>
      </c>
    </row>
    <row r="22" spans="1:15" s="9" customFormat="1" ht="34.5" customHeight="1" x14ac:dyDescent="0.3">
      <c r="A22" s="42" t="s">
        <v>38</v>
      </c>
      <c r="B22" s="43" t="s">
        <v>15</v>
      </c>
      <c r="C22" s="37" t="s">
        <v>3</v>
      </c>
      <c r="D22" s="33">
        <f t="shared" si="7"/>
        <v>180985927</v>
      </c>
      <c r="E22" s="33">
        <v>0</v>
      </c>
      <c r="F22" s="33">
        <v>180985927</v>
      </c>
      <c r="G22" s="35">
        <f>H22+I22</f>
        <v>180985926.84999999</v>
      </c>
      <c r="H22" s="34">
        <v>0</v>
      </c>
      <c r="I22" s="34">
        <v>180985926.84999999</v>
      </c>
      <c r="J22" s="33">
        <f>G22/D22*100</f>
        <v>99.999999917120633</v>
      </c>
      <c r="K22" s="33"/>
      <c r="L22" s="34">
        <f>I22/F22*100</f>
        <v>99.999999917120633</v>
      </c>
      <c r="M22" s="34">
        <v>180985926.84999999</v>
      </c>
      <c r="N22" s="36">
        <f>M22/D22*100</f>
        <v>99.999999917120633</v>
      </c>
    </row>
    <row r="23" spans="1:15" s="9" customFormat="1" ht="56.25" x14ac:dyDescent="0.3">
      <c r="A23" s="42" t="s">
        <v>39</v>
      </c>
      <c r="B23" s="43" t="s">
        <v>52</v>
      </c>
      <c r="C23" s="37" t="s">
        <v>4</v>
      </c>
      <c r="D23" s="33">
        <f t="shared" si="7"/>
        <v>917483</v>
      </c>
      <c r="E23" s="33">
        <v>0</v>
      </c>
      <c r="F23" s="33">
        <v>917483</v>
      </c>
      <c r="G23" s="34">
        <f t="shared" ref="G23:G25" si="8">H23+I23</f>
        <v>776154.11</v>
      </c>
      <c r="H23" s="34">
        <v>0</v>
      </c>
      <c r="I23" s="34">
        <v>776154.11</v>
      </c>
      <c r="J23" s="33">
        <f>G23/D23*100</f>
        <v>84.596020852702452</v>
      </c>
      <c r="K23" s="33"/>
      <c r="L23" s="33">
        <f>I23/F23*100</f>
        <v>84.596020852702452</v>
      </c>
      <c r="M23" s="33">
        <f>D23</f>
        <v>917483</v>
      </c>
      <c r="N23" s="36">
        <f>M23/D23*100</f>
        <v>100</v>
      </c>
      <c r="O23" s="38"/>
    </row>
    <row r="24" spans="1:15" s="9" customFormat="1" ht="37.5" x14ac:dyDescent="0.3">
      <c r="A24" s="42" t="s">
        <v>40</v>
      </c>
      <c r="B24" s="47" t="s">
        <v>16</v>
      </c>
      <c r="C24" s="37" t="s">
        <v>3</v>
      </c>
      <c r="D24" s="33">
        <f t="shared" si="7"/>
        <v>86090711</v>
      </c>
      <c r="E24" s="33">
        <v>81625000</v>
      </c>
      <c r="F24" s="33">
        <v>4465711</v>
      </c>
      <c r="G24" s="34">
        <f t="shared" si="8"/>
        <v>17888633.27</v>
      </c>
      <c r="H24" s="34">
        <v>16930163.359999999</v>
      </c>
      <c r="I24" s="34">
        <v>958469.91</v>
      </c>
      <c r="J24" s="33">
        <f>G24/D24*100</f>
        <v>20.778819296776398</v>
      </c>
      <c r="K24" s="33">
        <f>H24/E24*100</f>
        <v>20.741394621745787</v>
      </c>
      <c r="L24" s="34">
        <f>I24/F24*100</f>
        <v>21.462873661103462</v>
      </c>
      <c r="M24" s="34">
        <f>D24</f>
        <v>86090711</v>
      </c>
      <c r="N24" s="36">
        <f>M24/D24*100</f>
        <v>100</v>
      </c>
    </row>
    <row r="25" spans="1:15" s="9" customFormat="1" ht="54.75" customHeight="1" x14ac:dyDescent="0.3">
      <c r="A25" s="42" t="s">
        <v>41</v>
      </c>
      <c r="B25" s="47" t="s">
        <v>27</v>
      </c>
      <c r="C25" s="37" t="s">
        <v>3</v>
      </c>
      <c r="D25" s="33">
        <f>E25+F25</f>
        <v>4259781</v>
      </c>
      <c r="E25" s="33">
        <v>0</v>
      </c>
      <c r="F25" s="33">
        <v>4259781</v>
      </c>
      <c r="G25" s="34">
        <f t="shared" si="8"/>
        <v>4184778.75</v>
      </c>
      <c r="H25" s="34">
        <v>0</v>
      </c>
      <c r="I25" s="34">
        <v>4184778.75</v>
      </c>
      <c r="J25" s="33">
        <f>G25/D25*100</f>
        <v>98.239293287612668</v>
      </c>
      <c r="K25" s="33"/>
      <c r="L25" s="34">
        <f>I25/F25*100</f>
        <v>98.239293287612668</v>
      </c>
      <c r="M25" s="33">
        <v>4184781</v>
      </c>
      <c r="N25" s="36">
        <f>M25/D25*100</f>
        <v>98.239346107229451</v>
      </c>
    </row>
    <row r="26" spans="1:15" x14ac:dyDescent="0.3">
      <c r="A26" s="13"/>
      <c r="B26" s="9"/>
      <c r="C26" s="9"/>
      <c r="D26" s="9"/>
      <c r="E26" s="9"/>
      <c r="F26" s="9"/>
    </row>
    <row r="27" spans="1:15" x14ac:dyDescent="0.3">
      <c r="A27" s="13"/>
      <c r="B27" s="9"/>
      <c r="C27" s="9"/>
      <c r="D27" s="9"/>
      <c r="E27" s="9"/>
      <c r="F27" s="9"/>
    </row>
    <row r="28" spans="1:15" x14ac:dyDescent="0.3">
      <c r="A28" s="13"/>
      <c r="B28" s="9"/>
      <c r="C28" s="9"/>
      <c r="D28" s="9"/>
      <c r="E28" s="9"/>
      <c r="F28" s="9"/>
    </row>
    <row r="29" spans="1:15" x14ac:dyDescent="0.3">
      <c r="A29" s="13"/>
      <c r="B29" s="9"/>
      <c r="C29" s="9"/>
      <c r="D29" s="9"/>
      <c r="E29" s="9"/>
      <c r="F29" s="9"/>
    </row>
    <row r="30" spans="1:15" x14ac:dyDescent="0.3">
      <c r="A30" s="13"/>
      <c r="B30" s="9"/>
      <c r="C30" s="9"/>
      <c r="D30" s="9"/>
      <c r="E30" s="9"/>
      <c r="F30" s="9"/>
    </row>
    <row r="31" spans="1:15" x14ac:dyDescent="0.3">
      <c r="A31" s="13"/>
      <c r="B31" s="9"/>
      <c r="C31" s="9"/>
      <c r="D31" s="9"/>
      <c r="E31" s="9"/>
      <c r="F31" s="9"/>
    </row>
    <row r="32" spans="1:15" x14ac:dyDescent="0.3">
      <c r="A32" s="13"/>
      <c r="B32" s="9"/>
      <c r="C32" s="9"/>
      <c r="D32" s="9"/>
      <c r="E32" s="9"/>
      <c r="F32" s="9"/>
    </row>
    <row r="33" spans="1:6" x14ac:dyDescent="0.3">
      <c r="A33" s="13"/>
      <c r="B33" s="9"/>
      <c r="C33" s="9"/>
      <c r="D33" s="9"/>
      <c r="E33" s="9"/>
      <c r="F33" s="9"/>
    </row>
    <row r="34" spans="1:6" x14ac:dyDescent="0.3">
      <c r="A34" s="13"/>
      <c r="B34" s="9"/>
      <c r="C34" s="9"/>
      <c r="D34" s="9"/>
      <c r="E34" s="9"/>
      <c r="F34" s="9"/>
    </row>
    <row r="35" spans="1:6" x14ac:dyDescent="0.3">
      <c r="A35" s="13"/>
      <c r="B35" s="9"/>
      <c r="C35" s="9"/>
      <c r="D35" s="9"/>
      <c r="E35" s="9"/>
      <c r="F35" s="9"/>
    </row>
    <row r="36" spans="1:6" x14ac:dyDescent="0.3">
      <c r="A36" s="13"/>
      <c r="B36" s="9"/>
      <c r="C36" s="9"/>
      <c r="D36" s="9"/>
      <c r="E36" s="9"/>
      <c r="F36" s="9"/>
    </row>
    <row r="37" spans="1:6" x14ac:dyDescent="0.3">
      <c r="A37" s="13"/>
      <c r="B37" s="9"/>
      <c r="C37" s="9"/>
      <c r="D37" s="9"/>
      <c r="E37" s="9"/>
      <c r="F37" s="9"/>
    </row>
    <row r="38" spans="1:6" x14ac:dyDescent="0.3">
      <c r="A38" s="13"/>
      <c r="B38" s="9"/>
      <c r="C38" s="9"/>
      <c r="D38" s="9"/>
      <c r="E38" s="9"/>
      <c r="F38" s="9"/>
    </row>
    <row r="39" spans="1:6" x14ac:dyDescent="0.3">
      <c r="A39" s="13"/>
      <c r="B39" s="9"/>
      <c r="C39" s="9"/>
      <c r="D39" s="9"/>
      <c r="E39" s="9"/>
      <c r="F39" s="9"/>
    </row>
    <row r="40" spans="1:6" x14ac:dyDescent="0.3">
      <c r="A40" s="13"/>
      <c r="B40" s="9"/>
      <c r="C40" s="9"/>
      <c r="D40" s="9"/>
      <c r="E40" s="9"/>
      <c r="F40" s="9"/>
    </row>
  </sheetData>
  <mergeCells count="12">
    <mergeCell ref="N2:N3"/>
    <mergeCell ref="M2:M3"/>
    <mergeCell ref="B6:C6"/>
    <mergeCell ref="B12:B13"/>
    <mergeCell ref="A12:A13"/>
    <mergeCell ref="A1:L1"/>
    <mergeCell ref="A2:A3"/>
    <mergeCell ref="C2:C3"/>
    <mergeCell ref="D2:F2"/>
    <mergeCell ref="G2:I2"/>
    <mergeCell ref="J2:L2"/>
    <mergeCell ref="A5:N5"/>
  </mergeCells>
  <pageMargins left="0.19685039370078741" right="0.19685039370078741" top="0.39370078740157483" bottom="0.19685039370078741" header="0.31496062992125984" footer="0.31496062992125984"/>
  <pageSetup paperSize="8" scale="44" fitToHeight="0" orientation="landscape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"/>
  <sheetViews>
    <sheetView workbookViewId="0">
      <selection activeCell="G2" sqref="G2:I2"/>
    </sheetView>
  </sheetViews>
  <sheetFormatPr defaultRowHeight="15" x14ac:dyDescent="0.25"/>
  <cols>
    <col min="1" max="1" width="6" customWidth="1"/>
    <col min="2" max="2" width="25" customWidth="1"/>
    <col min="3" max="3" width="6.7109375" customWidth="1"/>
    <col min="4" max="4" width="12.42578125" customWidth="1"/>
    <col min="5" max="5" width="9.42578125" customWidth="1"/>
    <col min="6" max="12" width="12.28515625" customWidth="1"/>
    <col min="13" max="13" width="11.140625" customWidth="1"/>
    <col min="14" max="14" width="11.42578125" customWidth="1"/>
  </cols>
  <sheetData>
    <row r="1" spans="1:14" ht="52.5" customHeight="1" x14ac:dyDescent="0.25">
      <c r="A1" s="64" t="s">
        <v>57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</row>
    <row r="2" spans="1:14" ht="32.25" customHeight="1" x14ac:dyDescent="0.25">
      <c r="A2" s="66" t="s">
        <v>0</v>
      </c>
      <c r="B2" s="21" t="s">
        <v>1</v>
      </c>
      <c r="C2" s="67" t="s">
        <v>19</v>
      </c>
      <c r="D2" s="68" t="s">
        <v>43</v>
      </c>
      <c r="E2" s="68"/>
      <c r="F2" s="68"/>
      <c r="G2" s="69" t="s">
        <v>65</v>
      </c>
      <c r="H2" s="69"/>
      <c r="I2" s="69"/>
      <c r="J2" s="70" t="s">
        <v>60</v>
      </c>
      <c r="K2" s="71"/>
      <c r="L2" s="72"/>
      <c r="M2" s="73" t="s">
        <v>55</v>
      </c>
      <c r="N2" s="73" t="s">
        <v>56</v>
      </c>
    </row>
    <row r="3" spans="1:14" ht="25.5" x14ac:dyDescent="0.25">
      <c r="A3" s="66"/>
      <c r="B3" s="22" t="s">
        <v>2</v>
      </c>
      <c r="C3" s="67"/>
      <c r="D3" s="23" t="s">
        <v>28</v>
      </c>
      <c r="E3" s="23" t="s">
        <v>29</v>
      </c>
      <c r="F3" s="23" t="s">
        <v>30</v>
      </c>
      <c r="G3" s="23" t="s">
        <v>28</v>
      </c>
      <c r="H3" s="23" t="s">
        <v>29</v>
      </c>
      <c r="I3" s="23" t="s">
        <v>30</v>
      </c>
      <c r="J3" s="23" t="s">
        <v>28</v>
      </c>
      <c r="K3" s="23" t="s">
        <v>29</v>
      </c>
      <c r="L3" s="23" t="s">
        <v>30</v>
      </c>
      <c r="M3" s="74"/>
      <c r="N3" s="74"/>
    </row>
    <row r="4" spans="1:14" x14ac:dyDescent="0.25">
      <c r="A4" s="24" t="s">
        <v>7</v>
      </c>
      <c r="B4" s="25">
        <v>2</v>
      </c>
      <c r="C4" s="26">
        <v>3</v>
      </c>
      <c r="D4" s="26">
        <v>4</v>
      </c>
      <c r="E4" s="25">
        <v>5</v>
      </c>
      <c r="F4" s="26">
        <v>6</v>
      </c>
      <c r="G4" s="26">
        <v>7</v>
      </c>
      <c r="H4" s="26">
        <v>8</v>
      </c>
      <c r="I4" s="26">
        <v>9</v>
      </c>
      <c r="J4" s="26">
        <v>10</v>
      </c>
      <c r="K4" s="26">
        <v>11</v>
      </c>
      <c r="L4" s="26">
        <v>12</v>
      </c>
      <c r="M4" s="26">
        <v>13</v>
      </c>
      <c r="N4" s="26">
        <v>14</v>
      </c>
    </row>
    <row r="5" spans="1:14" ht="70.5" customHeight="1" x14ac:dyDescent="0.25">
      <c r="A5" s="27">
        <v>1</v>
      </c>
      <c r="B5" s="63" t="s">
        <v>58</v>
      </c>
      <c r="C5" s="63"/>
      <c r="D5" s="28">
        <f>SUM(D6:D7)</f>
        <v>9048313</v>
      </c>
      <c r="E5" s="28">
        <f>SUM(E6:E7)</f>
        <v>0</v>
      </c>
      <c r="F5" s="28">
        <f t="shared" ref="F5" si="0">SUM(F6:F7)</f>
        <v>9048313</v>
      </c>
      <c r="G5" s="28">
        <f>SUM(G6:G7)</f>
        <v>3127240</v>
      </c>
      <c r="H5" s="28">
        <f>SUM(H6:H7)</f>
        <v>0</v>
      </c>
      <c r="I5" s="28">
        <f>SUM(I6:I7)</f>
        <v>3127240</v>
      </c>
      <c r="J5" s="28">
        <f>G5/D5*100</f>
        <v>34.561580705707243</v>
      </c>
      <c r="K5" s="28">
        <v>0</v>
      </c>
      <c r="L5" s="28">
        <f>I5/F5*100</f>
        <v>34.561580705707243</v>
      </c>
      <c r="M5" s="39">
        <f>SUM(M6:M7)</f>
        <v>9048313</v>
      </c>
      <c r="N5" s="28">
        <f>M5/D5*100</f>
        <v>100</v>
      </c>
    </row>
    <row r="6" spans="1:14" ht="58.5" customHeight="1" x14ac:dyDescent="0.25">
      <c r="A6" s="29" t="s">
        <v>9</v>
      </c>
      <c r="B6" s="30" t="s">
        <v>20</v>
      </c>
      <c r="C6" s="30" t="s">
        <v>61</v>
      </c>
      <c r="D6" s="30">
        <f t="shared" ref="D6:D7" si="1">E6+F6</f>
        <v>24540</v>
      </c>
      <c r="E6" s="30">
        <v>0</v>
      </c>
      <c r="F6" s="30">
        <v>24540</v>
      </c>
      <c r="G6" s="30">
        <f>H6+I6</f>
        <v>0</v>
      </c>
      <c r="H6" s="30">
        <v>0</v>
      </c>
      <c r="I6" s="30">
        <v>0</v>
      </c>
      <c r="J6" s="31">
        <f>G6/D6*100</f>
        <v>0</v>
      </c>
      <c r="K6" s="31">
        <v>0</v>
      </c>
      <c r="L6" s="31">
        <f>I6/F6*100</f>
        <v>0</v>
      </c>
      <c r="M6" s="40">
        <f>F6</f>
        <v>24540</v>
      </c>
      <c r="N6" s="31">
        <f>M6/D6*100</f>
        <v>100</v>
      </c>
    </row>
    <row r="7" spans="1:14" ht="34.5" customHeight="1" x14ac:dyDescent="0.25">
      <c r="A7" s="29" t="s">
        <v>10</v>
      </c>
      <c r="B7" s="30" t="s">
        <v>59</v>
      </c>
      <c r="C7" s="30" t="s">
        <v>61</v>
      </c>
      <c r="D7" s="30">
        <f t="shared" si="1"/>
        <v>9023773</v>
      </c>
      <c r="E7" s="30">
        <v>0</v>
      </c>
      <c r="F7" s="30">
        <v>9023773</v>
      </c>
      <c r="G7" s="30">
        <f t="shared" ref="G7" si="2">H7+I7</f>
        <v>3127240</v>
      </c>
      <c r="H7" s="30">
        <v>0</v>
      </c>
      <c r="I7" s="30">
        <v>3127240</v>
      </c>
      <c r="J7" s="31">
        <f>G7/D7*100</f>
        <v>34.655570347348053</v>
      </c>
      <c r="K7" s="31">
        <v>0</v>
      </c>
      <c r="L7" s="31">
        <f>I7/F7*100</f>
        <v>34.655570347348053</v>
      </c>
      <c r="M7" s="40">
        <f>F7</f>
        <v>9023773</v>
      </c>
      <c r="N7" s="31">
        <f>M7/D7*100</f>
        <v>100</v>
      </c>
    </row>
  </sheetData>
  <mergeCells count="9">
    <mergeCell ref="B5:C5"/>
    <mergeCell ref="A1:N1"/>
    <mergeCell ref="A2:A3"/>
    <mergeCell ref="C2:C3"/>
    <mergeCell ref="D2:F2"/>
    <mergeCell ref="G2:I2"/>
    <mergeCell ref="J2:L2"/>
    <mergeCell ref="M2:M3"/>
    <mergeCell ref="N2:N3"/>
  </mergeCells>
  <pageMargins left="0.70866141732283472" right="0.70866141732283472" top="0.74803149606299213" bottom="0.74803149606299213" header="0.31496062992125984" footer="0.31496062992125984"/>
  <pageSetup paperSize="8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муниципальные</vt:lpstr>
      <vt:lpstr>ведомственная</vt:lpstr>
      <vt:lpstr>муниципальные!Заголовки_для_печати</vt:lpstr>
      <vt:lpstr>муниципальные!Область_печати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prognoz</dc:creator>
  <cp:lastModifiedBy>Отдел соц экон прогнозов</cp:lastModifiedBy>
  <cp:lastPrinted>2015-11-10T10:01:50Z</cp:lastPrinted>
  <dcterms:created xsi:type="dcterms:W3CDTF">2012-05-22T08:33:39Z</dcterms:created>
  <dcterms:modified xsi:type="dcterms:W3CDTF">2016-02-09T12:10:51Z</dcterms:modified>
</cp:coreProperties>
</file>