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080" windowWidth="19320" windowHeight="7740"/>
  </bookViews>
  <sheets>
    <sheet name="муниципальные" sheetId="33" r:id="rId1"/>
  </sheets>
  <definedNames>
    <definedName name="_xlnm._FilterDatabase" localSheetId="0" hidden="1">муниципальные!$A$5:$U$24</definedName>
    <definedName name="_xlnm.Print_Titles" localSheetId="0">муниципальные!$2:$3</definedName>
    <definedName name="_xlnm.Print_Area" localSheetId="0">муниципальные!$A$1:$V$24</definedName>
  </definedNames>
  <calcPr calcId="145621"/>
</workbook>
</file>

<file path=xl/calcChain.xml><?xml version="1.0" encoding="utf-8"?>
<calcChain xmlns="http://schemas.openxmlformats.org/spreadsheetml/2006/main">
  <c r="E7" i="33" l="1"/>
  <c r="F7" i="33"/>
  <c r="H7" i="33"/>
  <c r="I7" i="33"/>
  <c r="K7" i="33"/>
  <c r="L7" i="33"/>
  <c r="N7" i="33"/>
  <c r="O7" i="33"/>
  <c r="M18" i="33"/>
  <c r="Q18" i="33"/>
  <c r="D18" i="33"/>
  <c r="P18" i="33" l="1"/>
  <c r="R22" i="33"/>
  <c r="U22" i="33" s="1"/>
  <c r="Q23" i="33"/>
  <c r="J8" i="33"/>
  <c r="J9" i="33"/>
  <c r="J10" i="33"/>
  <c r="J11" i="33"/>
  <c r="J12" i="33"/>
  <c r="J13" i="33"/>
  <c r="J14" i="33"/>
  <c r="J15" i="33"/>
  <c r="J16" i="33"/>
  <c r="J17" i="33"/>
  <c r="K19" i="33"/>
  <c r="L19" i="33"/>
  <c r="J20" i="33"/>
  <c r="J21" i="33"/>
  <c r="J22" i="33"/>
  <c r="J23" i="33"/>
  <c r="J24" i="33"/>
  <c r="J7" i="33" l="1"/>
  <c r="L6" i="33"/>
  <c r="J19" i="33"/>
  <c r="K6" i="33"/>
  <c r="J6" i="33" l="1"/>
  <c r="R11" i="33" l="1"/>
  <c r="H19" i="33"/>
  <c r="I19" i="33"/>
  <c r="G9" i="33"/>
  <c r="G10" i="33"/>
  <c r="G11" i="33"/>
  <c r="G12" i="33"/>
  <c r="G13" i="33"/>
  <c r="G14" i="33"/>
  <c r="G15" i="33"/>
  <c r="G16" i="33"/>
  <c r="G17" i="33"/>
  <c r="G20" i="33"/>
  <c r="G21" i="33"/>
  <c r="G22" i="33"/>
  <c r="G23" i="33"/>
  <c r="G24" i="33"/>
  <c r="G8" i="33"/>
  <c r="G7" i="33" l="1"/>
  <c r="H6" i="33"/>
  <c r="I6" i="33"/>
  <c r="G19" i="33"/>
  <c r="G6" i="33" l="1"/>
  <c r="T15" i="33" l="1"/>
  <c r="T16" i="33"/>
  <c r="Q14" i="33"/>
  <c r="T14" i="33" l="1"/>
  <c r="T17" i="33"/>
  <c r="T23" i="33"/>
  <c r="U9" i="33" l="1"/>
  <c r="R10" i="33" l="1"/>
  <c r="R23" i="33" l="1"/>
  <c r="R24" i="33"/>
  <c r="D21" i="33" l="1"/>
  <c r="D22" i="33"/>
  <c r="D23" i="33"/>
  <c r="D24" i="33"/>
  <c r="Q17" i="33" l="1"/>
  <c r="Q15" i="33" l="1"/>
  <c r="Q16" i="33"/>
  <c r="R8" i="33"/>
  <c r="R9" i="33"/>
  <c r="R12" i="33"/>
  <c r="N19" i="33"/>
  <c r="T19" i="33" s="1"/>
  <c r="T7" i="33"/>
  <c r="N6" i="33" l="1"/>
  <c r="T6" i="33" s="1"/>
  <c r="M16" i="33" l="1"/>
  <c r="D16" i="33"/>
  <c r="M15" i="33"/>
  <c r="D15" i="33"/>
  <c r="M9" i="33"/>
  <c r="D9" i="33"/>
  <c r="S16" i="33" l="1"/>
  <c r="S15" i="33"/>
  <c r="S9" i="33"/>
  <c r="P9" i="33"/>
  <c r="P16" i="33"/>
  <c r="P15" i="33"/>
  <c r="F19" i="33" l="1"/>
  <c r="R13" i="33" l="1"/>
  <c r="R20" i="33"/>
  <c r="R21" i="33"/>
  <c r="M21" i="33"/>
  <c r="M22" i="33"/>
  <c r="P22" i="33" s="1"/>
  <c r="S22" i="33" s="1"/>
  <c r="M23" i="33"/>
  <c r="M24" i="33"/>
  <c r="M20" i="33"/>
  <c r="E19" i="33"/>
  <c r="Q19" i="33" s="1"/>
  <c r="O19" i="33"/>
  <c r="S24" i="33" l="1"/>
  <c r="U24" i="33"/>
  <c r="S23" i="33"/>
  <c r="U23" i="33"/>
  <c r="P23" i="33"/>
  <c r="P24" i="33"/>
  <c r="M19" i="33"/>
  <c r="R19" i="33"/>
  <c r="D14" i="33"/>
  <c r="D17" i="33"/>
  <c r="M14" i="33"/>
  <c r="M17" i="33"/>
  <c r="E6" i="33"/>
  <c r="F6" i="33"/>
  <c r="U20" i="33"/>
  <c r="D20" i="33"/>
  <c r="M10" i="33"/>
  <c r="M11" i="33"/>
  <c r="M12" i="33"/>
  <c r="M13" i="33"/>
  <c r="M8" i="33"/>
  <c r="U11" i="33"/>
  <c r="U8" i="33"/>
  <c r="D10" i="33"/>
  <c r="D11" i="33"/>
  <c r="D12" i="33"/>
  <c r="D13" i="33"/>
  <c r="D8" i="33"/>
  <c r="M7" i="33" l="1"/>
  <c r="D7" i="33"/>
  <c r="U7" i="33"/>
  <c r="S11" i="33"/>
  <c r="P14" i="33"/>
  <c r="P11" i="33"/>
  <c r="S10" i="33"/>
  <c r="U10" i="33"/>
  <c r="S21" i="33"/>
  <c r="U21" i="33"/>
  <c r="S14" i="33"/>
  <c r="S13" i="33"/>
  <c r="U13" i="33"/>
  <c r="S17" i="33"/>
  <c r="U12" i="33"/>
  <c r="P10" i="33"/>
  <c r="D19" i="33"/>
  <c r="U19" i="33"/>
  <c r="P17" i="33"/>
  <c r="Q7" i="33"/>
  <c r="O6" i="33"/>
  <c r="R7" i="33"/>
  <c r="S12" i="33" l="1"/>
  <c r="S7" i="33"/>
  <c r="S19" i="33"/>
  <c r="S20" i="33"/>
  <c r="S8" i="33"/>
  <c r="U6" i="33"/>
  <c r="M6" i="33"/>
  <c r="R6" i="33"/>
  <c r="Q6" i="33"/>
  <c r="D6" i="33"/>
  <c r="P6" i="33" l="1"/>
  <c r="S6" i="33" l="1"/>
  <c r="P21" i="33" l="1"/>
  <c r="P13" i="33"/>
  <c r="P12" i="33"/>
  <c r="P19" i="33" l="1"/>
  <c r="P7" i="33"/>
  <c r="P20" i="33" l="1"/>
  <c r="P8" i="33"/>
</calcChain>
</file>

<file path=xl/sharedStrings.xml><?xml version="1.0" encoding="utf-8"?>
<sst xmlns="http://schemas.openxmlformats.org/spreadsheetml/2006/main" count="87" uniqueCount="59">
  <si>
    <t>№ п/п</t>
  </si>
  <si>
    <t>Наименование программы</t>
  </si>
  <si>
    <t>Запланированные мероприятия</t>
  </si>
  <si>
    <t>ДГС</t>
  </si>
  <si>
    <t>ДЖКХ</t>
  </si>
  <si>
    <t>ДОиМП</t>
  </si>
  <si>
    <t>КФКиС</t>
  </si>
  <si>
    <t>1</t>
  </si>
  <si>
    <t>Комитет физической культуры и спорта администрации города</t>
  </si>
  <si>
    <t>5.1</t>
  </si>
  <si>
    <t>5.2</t>
  </si>
  <si>
    <t>Развитие физической культуры и спорта в городе Нефтеюганске на 2014-2020 годы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</si>
  <si>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</si>
  <si>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</si>
  <si>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</si>
  <si>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5</t>
  </si>
  <si>
    <t>Иные межбюджетные трансферты в рамках реализации наказов избирателей депутутам Думы ХМАО-Югры</t>
  </si>
  <si>
    <t>Исполнит.    ГРБС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</si>
  <si>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</si>
  <si>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</si>
  <si>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</si>
  <si>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</si>
  <si>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</si>
  <si>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</si>
  <si>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Нежилое строение лыжной базы (Северо-восточная зона, МОУ ДОД СДЮСШОР по биатлону). Реестровый № 498111</t>
  </si>
  <si>
    <t>Всего</t>
  </si>
  <si>
    <t>окружной бюджет</t>
  </si>
  <si>
    <t>местный бюджет</t>
  </si>
  <si>
    <t>5.1.1</t>
  </si>
  <si>
    <t>5.1.2</t>
  </si>
  <si>
    <t>5.1.3</t>
  </si>
  <si>
    <t>5.1.4</t>
  </si>
  <si>
    <t>5.1.5</t>
  </si>
  <si>
    <t>5.1.6</t>
  </si>
  <si>
    <t>5.2.1</t>
  </si>
  <si>
    <t>5.2.3</t>
  </si>
  <si>
    <t>5.2.4</t>
  </si>
  <si>
    <t>5.2.5</t>
  </si>
  <si>
    <t>5.2.6</t>
  </si>
  <si>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</si>
  <si>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2015 год (рублей)</t>
  </si>
  <si>
    <t>Расходы на обеспечение деятельности (оказание услуг) муниципальных учреждений дополнительного образования детей</t>
  </si>
  <si>
    <t>Расходы на обеспечение деятельности (оказание услуг), организациям и проведение спортивно- массовых мероприятий в муниципальных учреждениях физической культуры и спорта</t>
  </si>
  <si>
    <t>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</t>
  </si>
  <si>
    <t>Субвенции на осуществление отдельного государственного полномочия ХМАО-Югры по присвоению спортивных разрядов и квалификационных категорий спортивных судей</t>
  </si>
  <si>
    <t>5.1.7</t>
  </si>
  <si>
    <t>5.1.8</t>
  </si>
  <si>
    <t>5.1.9</t>
  </si>
  <si>
    <t>% исполнения  к плану года</t>
  </si>
  <si>
    <t>ПЛАН  на 1 полугодие 2015 год   (рублей)</t>
  </si>
  <si>
    <t>Устройство асфальтового покрытия на хоккейном корте в 9 мкр. МБОУ ДОД СДЮСШОР по биатлону</t>
  </si>
  <si>
    <t>% исполнения  к финансированию</t>
  </si>
  <si>
    <t>ПЛАН за 9 месяцев 2015 год (рублей)</t>
  </si>
  <si>
    <t>Причины низкого освоения</t>
  </si>
  <si>
    <t>оплата будет произведена в августе-сентябре 2015 года, исполнение за 9 месяцев 2015 года -100%</t>
  </si>
  <si>
    <t>Исполнение в 4 кв. 2015 года</t>
  </si>
  <si>
    <t>Кассовый расход на 01.09.2015  (рублей)</t>
  </si>
  <si>
    <t>Субсидии на 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</si>
  <si>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5.1.10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</si>
</sst>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4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2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2" fontId="4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5"/>
  <sheetViews>
    <sheetView tabSelected="1" zoomScale="70" zoomScaleNormal="70" zoomScaleSheetLayoutView="70" workbookViewId="0">
      <pane ySplit="3" topLeftCell="A4" activePane="bottomLeft" state="frozen"/>
      <selection pane="bottomLeft" activeCell="AA5" sqref="AA5"/>
    </sheetView>
  </sheetViews>
  <sheetFormatPr defaultColWidth="9.140625" defaultRowHeight="18.75" x14ac:dyDescent="0.3"/>
  <cols>
    <col min="1" max="1" width="9.7109375" style="21" customWidth="1"/>
    <col min="2" max="2" width="71.140625" style="17" customWidth="1"/>
    <col min="3" max="3" width="13.140625" style="17" customWidth="1"/>
    <col min="4" max="4" width="22.85546875" style="17" customWidth="1"/>
    <col min="5" max="5" width="23" style="17" customWidth="1"/>
    <col min="6" max="6" width="22.7109375" style="17" customWidth="1"/>
    <col min="7" max="8" width="22.7109375" style="17" hidden="1" customWidth="1"/>
    <col min="9" max="9" width="30.5703125" style="17" hidden="1" customWidth="1"/>
    <col min="10" max="10" width="22.5703125" style="17" hidden="1" customWidth="1"/>
    <col min="11" max="11" width="21.7109375" style="17" hidden="1" customWidth="1"/>
    <col min="12" max="12" width="25.5703125" style="17" hidden="1" customWidth="1"/>
    <col min="13" max="13" width="22.85546875" style="19" customWidth="1"/>
    <col min="14" max="14" width="22" style="19" customWidth="1"/>
    <col min="15" max="15" width="22.140625" style="19" customWidth="1"/>
    <col min="16" max="16" width="13.85546875" style="20" customWidth="1"/>
    <col min="17" max="17" width="14.140625" style="20" customWidth="1"/>
    <col min="18" max="18" width="13.42578125" style="20" customWidth="1"/>
    <col min="19" max="19" width="12.7109375" style="27" hidden="1" customWidth="1"/>
    <col min="20" max="20" width="13.42578125" style="27" hidden="1" customWidth="1"/>
    <col min="21" max="21" width="13.5703125" style="27" hidden="1" customWidth="1"/>
    <col min="22" max="22" width="60.140625" style="37" hidden="1" customWidth="1"/>
    <col min="23" max="16384" width="9.140625" style="17"/>
  </cols>
  <sheetData>
    <row r="1" spans="1:22" s="12" customFormat="1" ht="62.25" customHeight="1" x14ac:dyDescent="0.3">
      <c r="A1" s="44" t="s">
        <v>39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27"/>
      <c r="T1" s="27"/>
      <c r="U1" s="27"/>
      <c r="V1" s="37"/>
    </row>
    <row r="2" spans="1:22" s="13" customFormat="1" ht="52.5" customHeight="1" x14ac:dyDescent="0.3">
      <c r="A2" s="46" t="s">
        <v>0</v>
      </c>
      <c r="B2" s="8" t="s">
        <v>1</v>
      </c>
      <c r="C2" s="47" t="s">
        <v>17</v>
      </c>
      <c r="D2" s="48" t="s">
        <v>40</v>
      </c>
      <c r="E2" s="48"/>
      <c r="F2" s="48"/>
      <c r="G2" s="48" t="s">
        <v>52</v>
      </c>
      <c r="H2" s="48"/>
      <c r="I2" s="48"/>
      <c r="J2" s="51" t="s">
        <v>49</v>
      </c>
      <c r="K2" s="52"/>
      <c r="L2" s="53"/>
      <c r="M2" s="49" t="s">
        <v>56</v>
      </c>
      <c r="N2" s="49"/>
      <c r="O2" s="49"/>
      <c r="P2" s="49" t="s">
        <v>48</v>
      </c>
      <c r="Q2" s="50"/>
      <c r="R2" s="50"/>
      <c r="S2" s="39" t="s">
        <v>51</v>
      </c>
      <c r="T2" s="40"/>
      <c r="U2" s="41"/>
      <c r="V2" s="26" t="s">
        <v>53</v>
      </c>
    </row>
    <row r="3" spans="1:22" s="13" customFormat="1" ht="39.75" customHeight="1" x14ac:dyDescent="0.3">
      <c r="A3" s="46"/>
      <c r="B3" s="34" t="s">
        <v>2</v>
      </c>
      <c r="C3" s="47"/>
      <c r="D3" s="35" t="s">
        <v>25</v>
      </c>
      <c r="E3" s="35" t="s">
        <v>26</v>
      </c>
      <c r="F3" s="35" t="s">
        <v>27</v>
      </c>
      <c r="G3" s="35" t="s">
        <v>25</v>
      </c>
      <c r="H3" s="35" t="s">
        <v>26</v>
      </c>
      <c r="I3" s="35" t="s">
        <v>27</v>
      </c>
      <c r="J3" s="35" t="s">
        <v>25</v>
      </c>
      <c r="K3" s="35" t="s">
        <v>26</v>
      </c>
      <c r="L3" s="35" t="s">
        <v>27</v>
      </c>
      <c r="M3" s="35" t="s">
        <v>25</v>
      </c>
      <c r="N3" s="35" t="s">
        <v>26</v>
      </c>
      <c r="O3" s="35" t="s">
        <v>27</v>
      </c>
      <c r="P3" s="35" t="s">
        <v>25</v>
      </c>
      <c r="Q3" s="9" t="s">
        <v>26</v>
      </c>
      <c r="R3" s="35" t="s">
        <v>27</v>
      </c>
      <c r="S3" s="35" t="s">
        <v>25</v>
      </c>
      <c r="T3" s="9" t="s">
        <v>26</v>
      </c>
      <c r="U3" s="35" t="s">
        <v>27</v>
      </c>
      <c r="V3" s="25"/>
    </row>
    <row r="4" spans="1:22" s="13" customFormat="1" ht="21.75" customHeight="1" x14ac:dyDescent="0.3">
      <c r="A4" s="33" t="s">
        <v>7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/>
      <c r="H4" s="11"/>
      <c r="I4" s="11"/>
      <c r="J4" s="11">
        <v>7</v>
      </c>
      <c r="K4" s="11">
        <v>8</v>
      </c>
      <c r="L4" s="11">
        <v>9</v>
      </c>
      <c r="M4" s="11">
        <v>10</v>
      </c>
      <c r="N4" s="10">
        <v>11</v>
      </c>
      <c r="O4" s="11">
        <v>12</v>
      </c>
      <c r="P4" s="11">
        <v>13</v>
      </c>
      <c r="Q4" s="11">
        <v>14</v>
      </c>
      <c r="R4" s="11">
        <v>15</v>
      </c>
      <c r="S4" s="29">
        <v>16</v>
      </c>
      <c r="T4" s="29">
        <v>17</v>
      </c>
      <c r="U4" s="29">
        <v>18</v>
      </c>
      <c r="V4" s="25"/>
    </row>
    <row r="5" spans="1:22" s="15" customFormat="1" ht="35.25" customHeight="1" x14ac:dyDescent="0.3">
      <c r="A5" s="54" t="s">
        <v>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16"/>
      <c r="T5" s="16"/>
      <c r="U5" s="16"/>
      <c r="V5" s="38"/>
    </row>
    <row r="6" spans="1:22" s="13" customFormat="1" ht="47.25" customHeight="1" x14ac:dyDescent="0.3">
      <c r="A6" s="3" t="s">
        <v>15</v>
      </c>
      <c r="B6" s="42" t="s">
        <v>11</v>
      </c>
      <c r="C6" s="42"/>
      <c r="D6" s="5">
        <f t="shared" ref="D6:O6" si="0">D7+D19</f>
        <v>795178907</v>
      </c>
      <c r="E6" s="5">
        <f t="shared" si="0"/>
        <v>96060860</v>
      </c>
      <c r="F6" s="5">
        <f t="shared" si="0"/>
        <v>699118047</v>
      </c>
      <c r="G6" s="5">
        <f t="shared" si="0"/>
        <v>604262954</v>
      </c>
      <c r="H6" s="5">
        <f t="shared" si="0"/>
        <v>32638579</v>
      </c>
      <c r="I6" s="5">
        <f t="shared" si="0"/>
        <v>571624375</v>
      </c>
      <c r="J6" s="5">
        <f t="shared" si="0"/>
        <v>455389339</v>
      </c>
      <c r="K6" s="5">
        <f t="shared" si="0"/>
        <v>15082914</v>
      </c>
      <c r="L6" s="5">
        <f t="shared" si="0"/>
        <v>440306425</v>
      </c>
      <c r="M6" s="5">
        <f t="shared" si="0"/>
        <v>511553658.50000012</v>
      </c>
      <c r="N6" s="5">
        <f t="shared" si="0"/>
        <v>16737970.120000001</v>
      </c>
      <c r="O6" s="5">
        <f t="shared" si="0"/>
        <v>494815688.38000011</v>
      </c>
      <c r="P6" s="2">
        <f>M6/D6*100</f>
        <v>64.33189487255855</v>
      </c>
      <c r="Q6" s="4">
        <f>N6/E6*100</f>
        <v>17.424339236604794</v>
      </c>
      <c r="R6" s="4">
        <f>O6/F6*100</f>
        <v>70.777129914370533</v>
      </c>
      <c r="S6" s="28" t="e">
        <f>M6/#REF!*100</f>
        <v>#REF!</v>
      </c>
      <c r="T6" s="28" t="e">
        <f>N6/#REF!*100</f>
        <v>#REF!</v>
      </c>
      <c r="U6" s="28" t="e">
        <f>O6/#REF!*100</f>
        <v>#REF!</v>
      </c>
      <c r="V6" s="25"/>
    </row>
    <row r="7" spans="1:22" s="13" customFormat="1" ht="57.75" customHeight="1" x14ac:dyDescent="0.3">
      <c r="A7" s="3" t="s">
        <v>9</v>
      </c>
      <c r="B7" s="31" t="s">
        <v>18</v>
      </c>
      <c r="C7" s="31"/>
      <c r="D7" s="5">
        <f>SUM(D8:D18)</f>
        <v>506670155</v>
      </c>
      <c r="E7" s="5">
        <f t="shared" ref="E7:O7" si="1">SUM(E8:E18)</f>
        <v>14435860</v>
      </c>
      <c r="F7" s="5">
        <f t="shared" si="1"/>
        <v>492234295</v>
      </c>
      <c r="G7" s="5">
        <f t="shared" si="1"/>
        <v>375894737</v>
      </c>
      <c r="H7" s="5">
        <f t="shared" si="1"/>
        <v>6810015</v>
      </c>
      <c r="I7" s="5">
        <f t="shared" si="1"/>
        <v>369084722</v>
      </c>
      <c r="J7" s="5">
        <f t="shared" si="1"/>
        <v>247291020</v>
      </c>
      <c r="K7" s="5">
        <f t="shared" si="1"/>
        <v>3741850</v>
      </c>
      <c r="L7" s="5">
        <f t="shared" si="1"/>
        <v>243549170</v>
      </c>
      <c r="M7" s="5">
        <f t="shared" si="1"/>
        <v>301304112.05000007</v>
      </c>
      <c r="N7" s="5">
        <f t="shared" si="1"/>
        <v>5396907.0600000005</v>
      </c>
      <c r="O7" s="5">
        <f t="shared" si="1"/>
        <v>295907204.99000007</v>
      </c>
      <c r="P7" s="2">
        <f>M7/D7*100</f>
        <v>59.467507426009746</v>
      </c>
      <c r="Q7" s="4">
        <f>N7/E7*100</f>
        <v>37.385421166456311</v>
      </c>
      <c r="R7" s="4">
        <f>O7/F7*100</f>
        <v>60.115113472538525</v>
      </c>
      <c r="S7" s="28" t="e">
        <f>M7/#REF!*100</f>
        <v>#REF!</v>
      </c>
      <c r="T7" s="28" t="e">
        <f>N7/#REF!*100</f>
        <v>#REF!</v>
      </c>
      <c r="U7" s="28" t="e">
        <f>O7/#REF!*100</f>
        <v>#REF!</v>
      </c>
      <c r="V7" s="25"/>
    </row>
    <row r="8" spans="1:22" s="13" customFormat="1" ht="62.25" customHeight="1" x14ac:dyDescent="0.3">
      <c r="A8" s="30" t="s">
        <v>28</v>
      </c>
      <c r="B8" s="24" t="s">
        <v>41</v>
      </c>
      <c r="C8" s="22" t="s">
        <v>6</v>
      </c>
      <c r="D8" s="1">
        <f t="shared" ref="D8:D18" si="2">E8+F8</f>
        <v>235298399</v>
      </c>
      <c r="E8" s="1">
        <v>0</v>
      </c>
      <c r="F8" s="1">
        <v>235298399</v>
      </c>
      <c r="G8" s="1">
        <f t="shared" ref="G8:G24" si="3">H8+I8</f>
        <v>180294982</v>
      </c>
      <c r="H8" s="1">
        <v>0</v>
      </c>
      <c r="I8" s="1">
        <v>180294982</v>
      </c>
      <c r="J8" s="1">
        <f t="shared" ref="J8:J17" si="4">K8+L8</f>
        <v>121829009</v>
      </c>
      <c r="K8" s="1">
        <v>0</v>
      </c>
      <c r="L8" s="1">
        <v>121829009</v>
      </c>
      <c r="M8" s="6">
        <f>N8+O8</f>
        <v>150821342.27000001</v>
      </c>
      <c r="N8" s="6">
        <v>0</v>
      </c>
      <c r="O8" s="6">
        <v>150821342.27000001</v>
      </c>
      <c r="P8" s="1">
        <f>M8/D8*100</f>
        <v>64.097904155310474</v>
      </c>
      <c r="Q8" s="1"/>
      <c r="R8" s="6">
        <f>O8/F8*100</f>
        <v>64.097904155310474</v>
      </c>
      <c r="S8" s="16" t="e">
        <f>M8/#REF!*100</f>
        <v>#REF!</v>
      </c>
      <c r="T8" s="16"/>
      <c r="U8" s="16" t="e">
        <f>O8/#REF!*100</f>
        <v>#REF!</v>
      </c>
      <c r="V8" s="25"/>
    </row>
    <row r="9" spans="1:22" s="13" customFormat="1" ht="78.75" customHeight="1" x14ac:dyDescent="0.3">
      <c r="A9" s="30" t="s">
        <v>29</v>
      </c>
      <c r="B9" s="24" t="s">
        <v>42</v>
      </c>
      <c r="C9" s="22" t="s">
        <v>6</v>
      </c>
      <c r="D9" s="1">
        <f t="shared" si="2"/>
        <v>234698704</v>
      </c>
      <c r="E9" s="1">
        <v>0</v>
      </c>
      <c r="F9" s="1">
        <v>234698704</v>
      </c>
      <c r="G9" s="1">
        <f t="shared" si="3"/>
        <v>172592304</v>
      </c>
      <c r="H9" s="1">
        <v>0</v>
      </c>
      <c r="I9" s="1">
        <v>172592304</v>
      </c>
      <c r="J9" s="1">
        <f t="shared" si="4"/>
        <v>110778639</v>
      </c>
      <c r="K9" s="1">
        <v>0</v>
      </c>
      <c r="L9" s="1">
        <v>110778639</v>
      </c>
      <c r="M9" s="6">
        <f>N9+O9</f>
        <v>131062899.06</v>
      </c>
      <c r="N9" s="6">
        <v>0</v>
      </c>
      <c r="O9" s="6">
        <v>131062899.06</v>
      </c>
      <c r="P9" s="1">
        <f>M9/D9*100</f>
        <v>55.84304336848831</v>
      </c>
      <c r="Q9" s="1"/>
      <c r="R9" s="6">
        <f>O9/F9*100</f>
        <v>55.84304336848831</v>
      </c>
      <c r="S9" s="16" t="e">
        <f>M9/#REF!*100</f>
        <v>#REF!</v>
      </c>
      <c r="T9" s="16"/>
      <c r="U9" s="16" t="e">
        <f>O9/#REF!*100</f>
        <v>#REF!</v>
      </c>
      <c r="V9" s="25"/>
    </row>
    <row r="10" spans="1:22" s="13" customFormat="1" ht="32.25" customHeight="1" x14ac:dyDescent="0.3">
      <c r="A10" s="30" t="s">
        <v>30</v>
      </c>
      <c r="B10" s="24" t="s">
        <v>19</v>
      </c>
      <c r="C10" s="22" t="s">
        <v>6</v>
      </c>
      <c r="D10" s="1">
        <f t="shared" si="2"/>
        <v>327340</v>
      </c>
      <c r="E10" s="1">
        <v>0</v>
      </c>
      <c r="F10" s="1">
        <v>327340</v>
      </c>
      <c r="G10" s="1">
        <f t="shared" si="3"/>
        <v>327340</v>
      </c>
      <c r="H10" s="1">
        <v>0</v>
      </c>
      <c r="I10" s="1">
        <v>327340</v>
      </c>
      <c r="J10" s="1">
        <f t="shared" si="4"/>
        <v>218110</v>
      </c>
      <c r="K10" s="1">
        <v>0</v>
      </c>
      <c r="L10" s="1">
        <v>218110</v>
      </c>
      <c r="M10" s="6">
        <f t="shared" ref="M10:M18" si="5">N10+O10</f>
        <v>326977</v>
      </c>
      <c r="N10" s="6">
        <v>0</v>
      </c>
      <c r="O10" s="6">
        <v>326977</v>
      </c>
      <c r="P10" s="1">
        <f>M10/D10*100</f>
        <v>99.88910612818475</v>
      </c>
      <c r="Q10" s="1"/>
      <c r="R10" s="6">
        <f>O10/F10*100</f>
        <v>99.88910612818475</v>
      </c>
      <c r="S10" s="16" t="e">
        <f>M10/#REF!*100</f>
        <v>#REF!</v>
      </c>
      <c r="T10" s="16"/>
      <c r="U10" s="16" t="e">
        <f>O10/#REF!*100</f>
        <v>#REF!</v>
      </c>
      <c r="V10" s="25"/>
    </row>
    <row r="11" spans="1:22" s="13" customFormat="1" ht="49.5" customHeight="1" x14ac:dyDescent="0.3">
      <c r="A11" s="30" t="s">
        <v>31</v>
      </c>
      <c r="B11" s="32" t="s">
        <v>20</v>
      </c>
      <c r="C11" s="22" t="s">
        <v>6</v>
      </c>
      <c r="D11" s="1">
        <f t="shared" si="2"/>
        <v>421910</v>
      </c>
      <c r="E11" s="1">
        <v>0</v>
      </c>
      <c r="F11" s="1">
        <v>421910</v>
      </c>
      <c r="G11" s="1">
        <f t="shared" si="3"/>
        <v>307880</v>
      </c>
      <c r="H11" s="1">
        <v>0</v>
      </c>
      <c r="I11" s="1">
        <v>307880</v>
      </c>
      <c r="J11" s="1">
        <f t="shared" si="4"/>
        <v>0</v>
      </c>
      <c r="K11" s="1">
        <v>0</v>
      </c>
      <c r="L11" s="1">
        <v>0</v>
      </c>
      <c r="M11" s="6">
        <f t="shared" si="5"/>
        <v>307880</v>
      </c>
      <c r="N11" s="6">
        <v>0</v>
      </c>
      <c r="O11" s="6">
        <v>307880</v>
      </c>
      <c r="P11" s="1">
        <f>M11/D11*100</f>
        <v>72.97290891422341</v>
      </c>
      <c r="Q11" s="1"/>
      <c r="R11" s="6">
        <f>O11/F11*100</f>
        <v>72.97290891422341</v>
      </c>
      <c r="S11" s="16" t="e">
        <f>M11/#REF!*100</f>
        <v>#REF!</v>
      </c>
      <c r="T11" s="16"/>
      <c r="U11" s="16" t="e">
        <f>O11/#REF!*100</f>
        <v>#REF!</v>
      </c>
      <c r="V11" s="25"/>
    </row>
    <row r="12" spans="1:22" s="13" customFormat="1" ht="34.5" customHeight="1" x14ac:dyDescent="0.3">
      <c r="A12" s="56" t="s">
        <v>32</v>
      </c>
      <c r="B12" s="43" t="s">
        <v>21</v>
      </c>
      <c r="C12" s="22" t="s">
        <v>6</v>
      </c>
      <c r="D12" s="1">
        <f t="shared" si="2"/>
        <v>21188772</v>
      </c>
      <c r="E12" s="1">
        <v>0</v>
      </c>
      <c r="F12" s="1">
        <v>21188772</v>
      </c>
      <c r="G12" s="1">
        <f t="shared" si="3"/>
        <v>15275046</v>
      </c>
      <c r="H12" s="1">
        <v>0</v>
      </c>
      <c r="I12" s="1">
        <v>15275046</v>
      </c>
      <c r="J12" s="1">
        <f t="shared" si="4"/>
        <v>10560742</v>
      </c>
      <c r="K12" s="1">
        <v>0</v>
      </c>
      <c r="L12" s="1">
        <v>10560742</v>
      </c>
      <c r="M12" s="6">
        <f t="shared" si="5"/>
        <v>13187023.060000001</v>
      </c>
      <c r="N12" s="6">
        <v>0</v>
      </c>
      <c r="O12" s="1">
        <v>13187023.060000001</v>
      </c>
      <c r="P12" s="1">
        <f>M12/D12*100</f>
        <v>62.235900504285958</v>
      </c>
      <c r="Q12" s="1"/>
      <c r="R12" s="6">
        <f>O12/F12*100</f>
        <v>62.235900504285958</v>
      </c>
      <c r="S12" s="16" t="e">
        <f>M12/#REF!*100</f>
        <v>#REF!</v>
      </c>
      <c r="T12" s="16"/>
      <c r="U12" s="16" t="e">
        <f>O12/#REF!*100</f>
        <v>#REF!</v>
      </c>
      <c r="V12" s="25"/>
    </row>
    <row r="13" spans="1:22" s="13" customFormat="1" ht="34.5" customHeight="1" x14ac:dyDescent="0.3">
      <c r="A13" s="56"/>
      <c r="B13" s="43"/>
      <c r="C13" s="22" t="s">
        <v>5</v>
      </c>
      <c r="D13" s="1">
        <f t="shared" si="2"/>
        <v>299170</v>
      </c>
      <c r="E13" s="1">
        <v>0</v>
      </c>
      <c r="F13" s="1">
        <v>299170</v>
      </c>
      <c r="G13" s="1">
        <f t="shared" si="3"/>
        <v>287170</v>
      </c>
      <c r="H13" s="1">
        <v>0</v>
      </c>
      <c r="I13" s="1">
        <v>287170</v>
      </c>
      <c r="J13" s="1">
        <f t="shared" si="4"/>
        <v>162670</v>
      </c>
      <c r="K13" s="1">
        <v>0</v>
      </c>
      <c r="L13" s="1">
        <v>162670</v>
      </c>
      <c r="M13" s="6">
        <f t="shared" si="5"/>
        <v>201083.6</v>
      </c>
      <c r="N13" s="6">
        <v>0</v>
      </c>
      <c r="O13" s="1">
        <v>201083.6</v>
      </c>
      <c r="P13" s="1">
        <f>M13/D13*100</f>
        <v>67.21382491559983</v>
      </c>
      <c r="Q13" s="1"/>
      <c r="R13" s="6">
        <f>O13/F13*100</f>
        <v>67.21382491559983</v>
      </c>
      <c r="S13" s="16" t="e">
        <f>M13/#REF!*100</f>
        <v>#REF!</v>
      </c>
      <c r="T13" s="16"/>
      <c r="U13" s="16" t="e">
        <f>O13/#REF!*100</f>
        <v>#REF!</v>
      </c>
      <c r="V13" s="25"/>
    </row>
    <row r="14" spans="1:22" s="13" customFormat="1" ht="61.5" customHeight="1" x14ac:dyDescent="0.3">
      <c r="A14" s="30" t="s">
        <v>33</v>
      </c>
      <c r="B14" s="32" t="s">
        <v>12</v>
      </c>
      <c r="C14" s="22" t="s">
        <v>6</v>
      </c>
      <c r="D14" s="1">
        <f t="shared" si="2"/>
        <v>984460</v>
      </c>
      <c r="E14" s="1">
        <v>984460</v>
      </c>
      <c r="F14" s="1">
        <v>0</v>
      </c>
      <c r="G14" s="1">
        <f t="shared" si="3"/>
        <v>718390</v>
      </c>
      <c r="H14" s="1">
        <v>718390</v>
      </c>
      <c r="I14" s="1">
        <v>0</v>
      </c>
      <c r="J14" s="1">
        <f t="shared" si="4"/>
        <v>0</v>
      </c>
      <c r="K14" s="1">
        <v>0</v>
      </c>
      <c r="L14" s="1">
        <v>0</v>
      </c>
      <c r="M14" s="6">
        <f t="shared" si="5"/>
        <v>718390</v>
      </c>
      <c r="N14" s="6">
        <v>718390</v>
      </c>
      <c r="O14" s="6">
        <v>0</v>
      </c>
      <c r="P14" s="1">
        <f>M14/D14*100</f>
        <v>72.973000426629824</v>
      </c>
      <c r="Q14" s="6">
        <f>N14/E14*100</f>
        <v>72.973000426629824</v>
      </c>
      <c r="R14" s="6"/>
      <c r="S14" s="16" t="e">
        <f>M14/#REF!*100</f>
        <v>#REF!</v>
      </c>
      <c r="T14" s="16" t="e">
        <f>N14/#REF!*100</f>
        <v>#REF!</v>
      </c>
      <c r="U14" s="16"/>
      <c r="V14" s="25"/>
    </row>
    <row r="15" spans="1:22" s="13" customFormat="1" ht="84.75" customHeight="1" x14ac:dyDescent="0.3">
      <c r="A15" s="30" t="s">
        <v>45</v>
      </c>
      <c r="B15" s="32" t="s">
        <v>43</v>
      </c>
      <c r="C15" s="22" t="s">
        <v>6</v>
      </c>
      <c r="D15" s="1">
        <f t="shared" si="2"/>
        <v>10315700</v>
      </c>
      <c r="E15" s="1">
        <v>10315700</v>
      </c>
      <c r="F15" s="1">
        <v>0</v>
      </c>
      <c r="G15" s="1">
        <f t="shared" si="3"/>
        <v>5138800</v>
      </c>
      <c r="H15" s="1">
        <v>5138800</v>
      </c>
      <c r="I15" s="1">
        <v>0</v>
      </c>
      <c r="J15" s="1">
        <f t="shared" si="4"/>
        <v>3211900</v>
      </c>
      <c r="K15" s="1">
        <v>3211900</v>
      </c>
      <c r="L15" s="1">
        <v>0</v>
      </c>
      <c r="M15" s="6">
        <f t="shared" si="5"/>
        <v>3752567.06</v>
      </c>
      <c r="N15" s="6">
        <v>3752567.06</v>
      </c>
      <c r="O15" s="6">
        <v>0</v>
      </c>
      <c r="P15" s="1">
        <f>M15/D15*100</f>
        <v>36.377241098519733</v>
      </c>
      <c r="Q15" s="6">
        <f>N15/E15*100</f>
        <v>36.377241098519733</v>
      </c>
      <c r="R15" s="6"/>
      <c r="S15" s="16" t="e">
        <f>M15/#REF!*100</f>
        <v>#REF!</v>
      </c>
      <c r="T15" s="16" t="e">
        <f>N15/#REF!*100</f>
        <v>#REF!</v>
      </c>
      <c r="U15" s="16"/>
      <c r="V15" s="25" t="s">
        <v>55</v>
      </c>
    </row>
    <row r="16" spans="1:22" s="13" customFormat="1" ht="65.25" customHeight="1" x14ac:dyDescent="0.3">
      <c r="A16" s="30" t="s">
        <v>46</v>
      </c>
      <c r="B16" s="32" t="s">
        <v>44</v>
      </c>
      <c r="C16" s="22" t="s">
        <v>6</v>
      </c>
      <c r="D16" s="1">
        <f t="shared" si="2"/>
        <v>158700</v>
      </c>
      <c r="E16" s="1">
        <v>158700</v>
      </c>
      <c r="F16" s="1">
        <v>0</v>
      </c>
      <c r="G16" s="1">
        <f t="shared" si="3"/>
        <v>131825</v>
      </c>
      <c r="H16" s="1">
        <v>131825</v>
      </c>
      <c r="I16" s="1">
        <v>0</v>
      </c>
      <c r="J16" s="1">
        <f t="shared" si="4"/>
        <v>104950</v>
      </c>
      <c r="K16" s="1">
        <v>104950</v>
      </c>
      <c r="L16" s="1">
        <v>0</v>
      </c>
      <c r="M16" s="6">
        <f t="shared" si="5"/>
        <v>104950</v>
      </c>
      <c r="N16" s="6">
        <v>104950</v>
      </c>
      <c r="O16" s="6">
        <v>0</v>
      </c>
      <c r="P16" s="1">
        <f>M16/D16*100</f>
        <v>66.131064902331431</v>
      </c>
      <c r="Q16" s="6">
        <f>N16/E16*100</f>
        <v>66.131064902331431</v>
      </c>
      <c r="R16" s="6"/>
      <c r="S16" s="16" t="e">
        <f>M16/#REF!*100</f>
        <v>#REF!</v>
      </c>
      <c r="T16" s="16" t="e">
        <f>N16/#REF!*100</f>
        <v>#REF!</v>
      </c>
      <c r="U16" s="16"/>
      <c r="V16" s="25" t="s">
        <v>54</v>
      </c>
    </row>
    <row r="17" spans="1:22" s="13" customFormat="1" ht="50.25" customHeight="1" x14ac:dyDescent="0.3">
      <c r="A17" s="30" t="s">
        <v>47</v>
      </c>
      <c r="B17" s="32" t="s">
        <v>16</v>
      </c>
      <c r="C17" s="22" t="s">
        <v>6</v>
      </c>
      <c r="D17" s="1">
        <f t="shared" si="2"/>
        <v>821000</v>
      </c>
      <c r="E17" s="1">
        <v>821000</v>
      </c>
      <c r="F17" s="1">
        <v>0</v>
      </c>
      <c r="G17" s="1">
        <f t="shared" si="3"/>
        <v>821000</v>
      </c>
      <c r="H17" s="1">
        <v>821000</v>
      </c>
      <c r="I17" s="1">
        <v>0</v>
      </c>
      <c r="J17" s="1">
        <f t="shared" si="4"/>
        <v>425000</v>
      </c>
      <c r="K17" s="1">
        <v>425000</v>
      </c>
      <c r="L17" s="1">
        <v>0</v>
      </c>
      <c r="M17" s="6">
        <f t="shared" si="5"/>
        <v>821000</v>
      </c>
      <c r="N17" s="6">
        <v>821000</v>
      </c>
      <c r="O17" s="6">
        <v>0</v>
      </c>
      <c r="P17" s="1">
        <f>M17/D17*100</f>
        <v>100</v>
      </c>
      <c r="Q17" s="6">
        <f>N17/E17*100</f>
        <v>100</v>
      </c>
      <c r="R17" s="6"/>
      <c r="S17" s="16" t="e">
        <f>M17/#REF!*100</f>
        <v>#REF!</v>
      </c>
      <c r="T17" s="16" t="e">
        <f>N17/#REF!*100</f>
        <v>#REF!</v>
      </c>
      <c r="U17" s="16"/>
      <c r="V17" s="25"/>
    </row>
    <row r="18" spans="1:22" s="13" customFormat="1" ht="95.25" customHeight="1" x14ac:dyDescent="0.3">
      <c r="A18" s="30" t="s">
        <v>58</v>
      </c>
      <c r="B18" s="32" t="s">
        <v>57</v>
      </c>
      <c r="C18" s="22" t="s">
        <v>6</v>
      </c>
      <c r="D18" s="1">
        <f t="shared" si="2"/>
        <v>2156000</v>
      </c>
      <c r="E18" s="1">
        <v>2156000</v>
      </c>
      <c r="F18" s="1">
        <v>0</v>
      </c>
      <c r="G18" s="1"/>
      <c r="H18" s="1"/>
      <c r="I18" s="1"/>
      <c r="J18" s="1"/>
      <c r="K18" s="1"/>
      <c r="L18" s="1"/>
      <c r="M18" s="6">
        <f t="shared" si="5"/>
        <v>0</v>
      </c>
      <c r="N18" s="6">
        <v>0</v>
      </c>
      <c r="O18" s="6">
        <v>0</v>
      </c>
      <c r="P18" s="1">
        <f>M18/D18*100</f>
        <v>0</v>
      </c>
      <c r="Q18" s="6">
        <f>N18/E18*100</f>
        <v>0</v>
      </c>
      <c r="R18" s="6"/>
      <c r="S18" s="16"/>
      <c r="T18" s="16"/>
      <c r="U18" s="16"/>
      <c r="V18" s="25"/>
    </row>
    <row r="19" spans="1:22" s="14" customFormat="1" ht="63" customHeight="1" x14ac:dyDescent="0.3">
      <c r="A19" s="3" t="s">
        <v>10</v>
      </c>
      <c r="B19" s="31" t="s">
        <v>22</v>
      </c>
      <c r="C19" s="23"/>
      <c r="D19" s="2">
        <f t="shared" ref="D19:O19" si="6">SUM(D20:D24)</f>
        <v>288508752</v>
      </c>
      <c r="E19" s="2">
        <f t="shared" si="6"/>
        <v>81625000</v>
      </c>
      <c r="F19" s="2">
        <f t="shared" si="6"/>
        <v>206883752</v>
      </c>
      <c r="G19" s="2">
        <f t="shared" si="6"/>
        <v>228368217</v>
      </c>
      <c r="H19" s="2">
        <f t="shared" si="6"/>
        <v>25828564</v>
      </c>
      <c r="I19" s="2">
        <f t="shared" si="6"/>
        <v>202539653</v>
      </c>
      <c r="J19" s="2">
        <f t="shared" si="6"/>
        <v>208098319</v>
      </c>
      <c r="K19" s="2">
        <f t="shared" si="6"/>
        <v>11341064</v>
      </c>
      <c r="L19" s="2">
        <f t="shared" si="6"/>
        <v>196757255</v>
      </c>
      <c r="M19" s="2">
        <f t="shared" si="6"/>
        <v>210249546.45000002</v>
      </c>
      <c r="N19" s="2">
        <f t="shared" si="6"/>
        <v>11341063.060000001</v>
      </c>
      <c r="O19" s="2">
        <f t="shared" si="6"/>
        <v>198908483.39000002</v>
      </c>
      <c r="P19" s="2">
        <f>M19/D19*100</f>
        <v>72.874581790849803</v>
      </c>
      <c r="Q19" s="4">
        <f>N19/E19*100</f>
        <v>13.894104820826952</v>
      </c>
      <c r="R19" s="4">
        <f>O19/F19*100</f>
        <v>96.145048350631228</v>
      </c>
      <c r="S19" s="28" t="e">
        <f>M19/#REF!*100</f>
        <v>#REF!</v>
      </c>
      <c r="T19" s="28" t="e">
        <f>N19/#REF!*100</f>
        <v>#REF!</v>
      </c>
      <c r="U19" s="28" t="e">
        <f>O19/#REF!*100</f>
        <v>#REF!</v>
      </c>
      <c r="V19" s="38"/>
    </row>
    <row r="20" spans="1:22" s="13" customFormat="1" ht="45.75" customHeight="1" x14ac:dyDescent="0.3">
      <c r="A20" s="30" t="s">
        <v>34</v>
      </c>
      <c r="B20" s="32" t="s">
        <v>23</v>
      </c>
      <c r="C20" s="22" t="s">
        <v>6</v>
      </c>
      <c r="D20" s="1">
        <f t="shared" ref="D20:D24" si="7">E20+F20</f>
        <v>17822300</v>
      </c>
      <c r="E20" s="1">
        <v>0</v>
      </c>
      <c r="F20" s="1">
        <v>17822300</v>
      </c>
      <c r="G20" s="1">
        <f t="shared" si="3"/>
        <v>14534453</v>
      </c>
      <c r="H20" s="1">
        <v>0</v>
      </c>
      <c r="I20" s="1">
        <v>14534453</v>
      </c>
      <c r="J20" s="1">
        <f t="shared" ref="J20:J24" si="8">K20+L20</f>
        <v>10433338</v>
      </c>
      <c r="K20" s="1">
        <v>0</v>
      </c>
      <c r="L20" s="1">
        <v>10433338</v>
      </c>
      <c r="M20" s="6">
        <f>N20+O20</f>
        <v>13073471.050000001</v>
      </c>
      <c r="N20" s="6">
        <v>0</v>
      </c>
      <c r="O20" s="6">
        <v>13073471.050000001</v>
      </c>
      <c r="P20" s="1">
        <f>M20/D20*100</f>
        <v>73.354567311738677</v>
      </c>
      <c r="Q20" s="1"/>
      <c r="R20" s="6">
        <f>O20/F20*100</f>
        <v>73.354567311738677</v>
      </c>
      <c r="S20" s="16" t="e">
        <f>M20/#REF!*100</f>
        <v>#REF!</v>
      </c>
      <c r="T20" s="16"/>
      <c r="U20" s="16" t="e">
        <f>O20/#REF!*100</f>
        <v>#REF!</v>
      </c>
      <c r="V20" s="25"/>
    </row>
    <row r="21" spans="1:22" s="13" customFormat="1" ht="34.5" customHeight="1" x14ac:dyDescent="0.3">
      <c r="A21" s="30" t="s">
        <v>35</v>
      </c>
      <c r="B21" s="32" t="s">
        <v>13</v>
      </c>
      <c r="C21" s="22" t="s">
        <v>3</v>
      </c>
      <c r="D21" s="1">
        <f t="shared" si="7"/>
        <v>180985927</v>
      </c>
      <c r="E21" s="1">
        <v>0</v>
      </c>
      <c r="F21" s="1">
        <v>180985927</v>
      </c>
      <c r="G21" s="1">
        <f t="shared" si="3"/>
        <v>180985927</v>
      </c>
      <c r="H21" s="1"/>
      <c r="I21" s="1">
        <v>180985927</v>
      </c>
      <c r="J21" s="1">
        <f t="shared" si="8"/>
        <v>180985927</v>
      </c>
      <c r="K21" s="1">
        <v>0</v>
      </c>
      <c r="L21" s="1">
        <v>180985927</v>
      </c>
      <c r="M21" s="7">
        <f>N21+O21</f>
        <v>180985926.84999999</v>
      </c>
      <c r="N21" s="6">
        <v>0</v>
      </c>
      <c r="O21" s="6">
        <v>180985926.84999999</v>
      </c>
      <c r="P21" s="1">
        <f>M21/D21*100</f>
        <v>99.999999917120633</v>
      </c>
      <c r="Q21" s="1"/>
      <c r="R21" s="6">
        <f>O21/F21*100</f>
        <v>99.999999917120633</v>
      </c>
      <c r="S21" s="16" t="e">
        <f>M21/#REF!*100</f>
        <v>#REF!</v>
      </c>
      <c r="T21" s="16"/>
      <c r="U21" s="16" t="e">
        <f>O21/#REF!*100</f>
        <v>#REF!</v>
      </c>
      <c r="V21" s="25"/>
    </row>
    <row r="22" spans="1:22" s="13" customFormat="1" ht="48.75" customHeight="1" x14ac:dyDescent="0.3">
      <c r="A22" s="30" t="s">
        <v>36</v>
      </c>
      <c r="B22" s="32" t="s">
        <v>50</v>
      </c>
      <c r="C22" s="22" t="s">
        <v>4</v>
      </c>
      <c r="D22" s="1">
        <f t="shared" si="7"/>
        <v>917483</v>
      </c>
      <c r="E22" s="1">
        <v>0</v>
      </c>
      <c r="F22" s="1">
        <v>917483</v>
      </c>
      <c r="G22" s="1">
        <f t="shared" si="3"/>
        <v>917483</v>
      </c>
      <c r="H22" s="1">
        <v>0</v>
      </c>
      <c r="I22" s="1">
        <v>917483</v>
      </c>
      <c r="J22" s="1">
        <f t="shared" si="8"/>
        <v>0</v>
      </c>
      <c r="K22" s="1">
        <v>0</v>
      </c>
      <c r="L22" s="1">
        <v>0</v>
      </c>
      <c r="M22" s="6">
        <f t="shared" ref="M22:M24" si="9">N22+O22</f>
        <v>0</v>
      </c>
      <c r="N22" s="6">
        <v>0</v>
      </c>
      <c r="O22" s="6">
        <v>0</v>
      </c>
      <c r="P22" s="1">
        <f>M22/D22*100</f>
        <v>0</v>
      </c>
      <c r="Q22" s="1"/>
      <c r="R22" s="1">
        <f>O22/F22*100</f>
        <v>0</v>
      </c>
      <c r="S22" s="1">
        <f>P22/G22*100</f>
        <v>0</v>
      </c>
      <c r="T22" s="1"/>
      <c r="U22" s="1">
        <f>R22/I22*100</f>
        <v>0</v>
      </c>
      <c r="V22" s="25" t="s">
        <v>55</v>
      </c>
    </row>
    <row r="23" spans="1:22" s="13" customFormat="1" ht="33" customHeight="1" x14ac:dyDescent="0.3">
      <c r="A23" s="30" t="s">
        <v>37</v>
      </c>
      <c r="B23" s="36" t="s">
        <v>14</v>
      </c>
      <c r="C23" s="22" t="s">
        <v>3</v>
      </c>
      <c r="D23" s="1">
        <f t="shared" si="7"/>
        <v>84598261</v>
      </c>
      <c r="E23" s="1">
        <v>81625000</v>
      </c>
      <c r="F23" s="1">
        <v>2973261</v>
      </c>
      <c r="G23" s="1">
        <f t="shared" si="3"/>
        <v>27745573</v>
      </c>
      <c r="H23" s="1">
        <v>25828564</v>
      </c>
      <c r="I23" s="1">
        <v>1917009</v>
      </c>
      <c r="J23" s="1">
        <f t="shared" si="8"/>
        <v>12494273</v>
      </c>
      <c r="K23" s="1">
        <v>11341064</v>
      </c>
      <c r="L23" s="1">
        <v>1153209</v>
      </c>
      <c r="M23" s="6">
        <f t="shared" si="9"/>
        <v>12005369.800000001</v>
      </c>
      <c r="N23" s="6">
        <v>11341063.060000001</v>
      </c>
      <c r="O23" s="6">
        <v>664306.74</v>
      </c>
      <c r="P23" s="1">
        <f>M23/D23*100</f>
        <v>14.1910361490764</v>
      </c>
      <c r="Q23" s="1">
        <f>N23/E23*100</f>
        <v>13.894104820826952</v>
      </c>
      <c r="R23" s="6">
        <f>O23/F23*100</f>
        <v>22.342698471476268</v>
      </c>
      <c r="S23" s="16" t="e">
        <f>M23/#REF!*100</f>
        <v>#REF!</v>
      </c>
      <c r="T23" s="16" t="e">
        <f>N23/#REF!*100</f>
        <v>#REF!</v>
      </c>
      <c r="U23" s="16" t="e">
        <f>O23/#REF!*100</f>
        <v>#REF!</v>
      </c>
      <c r="V23" s="25"/>
    </row>
    <row r="24" spans="1:22" s="13" customFormat="1" ht="54.75" customHeight="1" x14ac:dyDescent="0.3">
      <c r="A24" s="30" t="s">
        <v>38</v>
      </c>
      <c r="B24" s="36" t="s">
        <v>24</v>
      </c>
      <c r="C24" s="22" t="s">
        <v>3</v>
      </c>
      <c r="D24" s="1">
        <f t="shared" si="7"/>
        <v>4184781</v>
      </c>
      <c r="E24" s="1">
        <v>0</v>
      </c>
      <c r="F24" s="1">
        <v>4184781</v>
      </c>
      <c r="G24" s="1">
        <f t="shared" si="3"/>
        <v>4184781</v>
      </c>
      <c r="H24" s="1">
        <v>0</v>
      </c>
      <c r="I24" s="1">
        <v>4184781</v>
      </c>
      <c r="J24" s="1">
        <f t="shared" si="8"/>
        <v>4184781</v>
      </c>
      <c r="K24" s="1">
        <v>0</v>
      </c>
      <c r="L24" s="1">
        <v>4184781</v>
      </c>
      <c r="M24" s="6">
        <f t="shared" si="9"/>
        <v>4184778.75</v>
      </c>
      <c r="N24" s="6">
        <v>0</v>
      </c>
      <c r="O24" s="6">
        <v>4184778.75</v>
      </c>
      <c r="P24" s="1">
        <f>M24/D24*100</f>
        <v>99.999946233745561</v>
      </c>
      <c r="Q24" s="1"/>
      <c r="R24" s="6">
        <f>O24/F24*100</f>
        <v>99.999946233745561</v>
      </c>
      <c r="S24" s="16" t="e">
        <f>M24/#REF!*100</f>
        <v>#REF!</v>
      </c>
      <c r="T24" s="16"/>
      <c r="U24" s="16" t="e">
        <f>O24/#REF!*100</f>
        <v>#REF!</v>
      </c>
      <c r="V24" s="25"/>
    </row>
    <row r="25" spans="1:22" x14ac:dyDescent="0.3">
      <c r="A25" s="18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22" x14ac:dyDescent="0.3">
      <c r="A26" s="18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22" x14ac:dyDescent="0.3">
      <c r="A27" s="18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22" x14ac:dyDescent="0.3">
      <c r="A28" s="18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22" x14ac:dyDescent="0.3">
      <c r="A29" s="18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22" x14ac:dyDescent="0.3">
      <c r="A30" s="18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22" x14ac:dyDescent="0.3">
      <c r="A31" s="18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22" x14ac:dyDescent="0.3">
      <c r="A32" s="18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2" x14ac:dyDescent="0.3">
      <c r="A33" s="18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x14ac:dyDescent="0.3">
      <c r="A34" s="18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2" x14ac:dyDescent="0.3">
      <c r="A35" s="18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1:12" x14ac:dyDescent="0.3">
      <c r="A36" s="18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2" x14ac:dyDescent="0.3">
      <c r="A37" s="18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2" x14ac:dyDescent="0.3">
      <c r="A38" s="18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2" x14ac:dyDescent="0.3">
      <c r="A39" s="18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12" x14ac:dyDescent="0.3">
      <c r="A40" s="18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 x14ac:dyDescent="0.3">
      <c r="A41" s="18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1:12" x14ac:dyDescent="0.3">
      <c r="A42" s="18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12" x14ac:dyDescent="0.3">
      <c r="A43" s="18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1:12" x14ac:dyDescent="0.3">
      <c r="A44" s="18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x14ac:dyDescent="0.3">
      <c r="A45" s="18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x14ac:dyDescent="0.3">
      <c r="A46" s="18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x14ac:dyDescent="0.3">
      <c r="A47" s="18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x14ac:dyDescent="0.3">
      <c r="A48" s="18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2" x14ac:dyDescent="0.3">
      <c r="A49" s="18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2" x14ac:dyDescent="0.3">
      <c r="A50" s="18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x14ac:dyDescent="0.3">
      <c r="A51" s="18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x14ac:dyDescent="0.3">
      <c r="A52" s="18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2" x14ac:dyDescent="0.3">
      <c r="A53" s="18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x14ac:dyDescent="0.3">
      <c r="A54" s="18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x14ac:dyDescent="0.3">
      <c r="A55" s="18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x14ac:dyDescent="0.3">
      <c r="A56" s="18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x14ac:dyDescent="0.3">
      <c r="A57" s="18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2" x14ac:dyDescent="0.3">
      <c r="A58" s="18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x14ac:dyDescent="0.3">
      <c r="A59" s="18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2" x14ac:dyDescent="0.3">
      <c r="A60" s="18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1:12" x14ac:dyDescent="0.3">
      <c r="A61" s="18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x14ac:dyDescent="0.3">
      <c r="A62" s="18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2" x14ac:dyDescent="0.3">
      <c r="A63" s="18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x14ac:dyDescent="0.3">
      <c r="A64" s="18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1:12" x14ac:dyDescent="0.3">
      <c r="A65" s="18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1:12" x14ac:dyDescent="0.3">
      <c r="A66" s="18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x14ac:dyDescent="0.3">
      <c r="A67" s="1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x14ac:dyDescent="0.3">
      <c r="A68" s="18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2" x14ac:dyDescent="0.3">
      <c r="A69" s="18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1:12" x14ac:dyDescent="0.3">
      <c r="A70" s="18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1:12" x14ac:dyDescent="0.3">
      <c r="A71" s="18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1:12" x14ac:dyDescent="0.3">
      <c r="A72" s="18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1:12" x14ac:dyDescent="0.3">
      <c r="A73" s="18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</row>
    <row r="74" spans="1:12" x14ac:dyDescent="0.3">
      <c r="A74" s="18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spans="1:12" x14ac:dyDescent="0.3">
      <c r="A75" s="1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1:12" x14ac:dyDescent="0.3">
      <c r="A76" s="18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1:12" x14ac:dyDescent="0.3">
      <c r="A77" s="18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1:12" x14ac:dyDescent="0.3">
      <c r="A78" s="18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2" x14ac:dyDescent="0.3">
      <c r="A79" s="18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x14ac:dyDescent="0.3">
      <c r="A80" s="18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 x14ac:dyDescent="0.3">
      <c r="A81" s="18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 x14ac:dyDescent="0.3">
      <c r="A82" s="18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 x14ac:dyDescent="0.3">
      <c r="A83" s="18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1:12" x14ac:dyDescent="0.3">
      <c r="A84" s="18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 x14ac:dyDescent="0.3">
      <c r="A85" s="18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</sheetData>
  <mergeCells count="13">
    <mergeCell ref="S2:U2"/>
    <mergeCell ref="B6:C6"/>
    <mergeCell ref="B12:B13"/>
    <mergeCell ref="A1:R1"/>
    <mergeCell ref="A2:A3"/>
    <mergeCell ref="C2:C3"/>
    <mergeCell ref="D2:F2"/>
    <mergeCell ref="M2:O2"/>
    <mergeCell ref="P2:R2"/>
    <mergeCell ref="J2:L2"/>
    <mergeCell ref="G2:I2"/>
    <mergeCell ref="A5:R5"/>
    <mergeCell ref="A12:A13"/>
  </mergeCells>
  <pageMargins left="0.19685039370078741" right="0.19685039370078741" top="0.39370078740157483" bottom="0.19685039370078741" header="0.31496062992125984" footer="0.31496062992125984"/>
  <pageSetup paperSize="8" scale="63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2015-09-01T12:50:16Z</cp:lastPrinted>
  <dcterms:created xsi:type="dcterms:W3CDTF">2012-05-22T08:33:39Z</dcterms:created>
  <dcterms:modified xsi:type="dcterms:W3CDTF">2016-02-09T12:02:29Z</dcterms:modified>
</cp:coreProperties>
</file>