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14 год\Муниципальная программа ФКиС\Отчет по программе\2016 год\"/>
    </mc:Choice>
  </mc:AlternateContent>
  <bookViews>
    <workbookView xWindow="0" yWindow="0" windowWidth="28800" windowHeight="12435"/>
  </bookViews>
  <sheets>
    <sheet name="муниципальные" sheetId="33" r:id="rId1"/>
    <sheet name="ведомственная" sheetId="36" state="hidden" r:id="rId2"/>
  </sheets>
  <definedNames>
    <definedName name="_xlnm._FilterDatabase" localSheetId="0" hidden="1">муниципальные!$A$4:$Z$18</definedName>
    <definedName name="_xlnm.Print_Titles" localSheetId="0">муниципальные!$2:$3</definedName>
    <definedName name="_xlnm.Print_Area" localSheetId="0">муниципальные!$A$1:$Z$18</definedName>
  </definedNames>
  <calcPr calcId="152511"/>
</workbook>
</file>

<file path=xl/calcChain.xml><?xml version="1.0" encoding="utf-8"?>
<calcChain xmlns="http://schemas.openxmlformats.org/spreadsheetml/2006/main">
  <c r="M16" i="33" l="1"/>
  <c r="M6" i="33"/>
  <c r="M5" i="33" s="1"/>
  <c r="V18" i="33" l="1"/>
  <c r="N14" i="33"/>
  <c r="O14" i="33"/>
  <c r="H14" i="33"/>
  <c r="V17" i="33" l="1"/>
  <c r="Q16" i="33"/>
  <c r="V12" i="33"/>
  <c r="Q6" i="33"/>
  <c r="O8" i="33"/>
  <c r="O9" i="33"/>
  <c r="O10" i="33"/>
  <c r="O11" i="33"/>
  <c r="O12" i="33"/>
  <c r="O13" i="33"/>
  <c r="O15" i="33"/>
  <c r="O7" i="33"/>
  <c r="Q5" i="33" l="1"/>
  <c r="D16" i="33" l="1"/>
  <c r="E16" i="33"/>
  <c r="F16" i="33"/>
  <c r="G16" i="33"/>
  <c r="E6" i="33"/>
  <c r="F6" i="33"/>
  <c r="G6" i="33"/>
  <c r="I6" i="33"/>
  <c r="J6" i="33"/>
  <c r="K6" i="33"/>
  <c r="P6" i="33"/>
  <c r="R6" i="33"/>
  <c r="W6" i="33"/>
  <c r="Z6" i="33"/>
  <c r="D6" i="33"/>
  <c r="H8" i="33"/>
  <c r="V6" i="33" l="1"/>
  <c r="D5" i="33"/>
  <c r="E5" i="33"/>
  <c r="F5" i="33"/>
  <c r="G5" i="33"/>
  <c r="J16" i="33"/>
  <c r="J5" i="33" l="1"/>
  <c r="Y11" i="33" l="1"/>
  <c r="Y12" i="33"/>
  <c r="Y13" i="33"/>
  <c r="Y15" i="33"/>
  <c r="Y18" i="33"/>
  <c r="Y6" i="33" l="1"/>
  <c r="N18" i="33" l="1"/>
  <c r="N17" i="33"/>
  <c r="N16" i="33" s="1"/>
  <c r="N9" i="33"/>
  <c r="N10" i="33"/>
  <c r="N11" i="33"/>
  <c r="N12" i="33"/>
  <c r="N13" i="33"/>
  <c r="N15" i="33"/>
  <c r="N6" i="33" l="1"/>
  <c r="N5" i="33" s="1"/>
  <c r="M7" i="36"/>
  <c r="M6" i="36"/>
  <c r="L10" i="33" l="1"/>
  <c r="H10" i="33"/>
  <c r="X10" i="33" s="1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L7" i="33" l="1"/>
  <c r="L9" i="33"/>
  <c r="L11" i="33"/>
  <c r="L12" i="33"/>
  <c r="L13" i="33"/>
  <c r="L15" i="33"/>
  <c r="L17" i="33"/>
  <c r="L18" i="33"/>
  <c r="L16" i="33" l="1"/>
  <c r="L6" i="33"/>
  <c r="L5" i="33" s="1"/>
  <c r="H18" i="33" l="1"/>
  <c r="X18" i="33" l="1"/>
  <c r="W16" i="33" l="1"/>
  <c r="W5" i="33" s="1"/>
  <c r="P16" i="33" l="1"/>
  <c r="Y16" i="33" l="1"/>
  <c r="P5" i="33"/>
  <c r="Y5" i="33" l="1"/>
  <c r="H13" i="33" l="1"/>
  <c r="X13" i="33" s="1"/>
  <c r="H12" i="33"/>
  <c r="X12" i="33" s="1"/>
  <c r="S12" i="33" l="1"/>
  <c r="K16" i="33" l="1"/>
  <c r="O18" i="33" l="1"/>
  <c r="S18" i="33" s="1"/>
  <c r="O17" i="33"/>
  <c r="I16" i="33"/>
  <c r="T16" i="33" s="1"/>
  <c r="R16" i="33"/>
  <c r="O16" i="33" l="1"/>
  <c r="V16" i="33"/>
  <c r="H11" i="33"/>
  <c r="X11" i="33" s="1"/>
  <c r="H15" i="33"/>
  <c r="X15" i="33" s="1"/>
  <c r="I5" i="33"/>
  <c r="K5" i="33"/>
  <c r="H17" i="33"/>
  <c r="H9" i="33"/>
  <c r="X9" i="33" s="1"/>
  <c r="H7" i="33"/>
  <c r="H6" i="33" l="1"/>
  <c r="O6" i="33"/>
  <c r="X17" i="33"/>
  <c r="H16" i="33"/>
  <c r="X16" i="33" s="1"/>
  <c r="X7" i="33"/>
  <c r="X6" i="33" s="1"/>
  <c r="R5" i="33"/>
  <c r="H5" i="33" l="1"/>
  <c r="X5" i="33" s="1"/>
  <c r="O5" i="33"/>
  <c r="V5" i="33"/>
  <c r="T5" i="33"/>
  <c r="S5" i="33" l="1"/>
  <c r="S16" i="33" l="1"/>
  <c r="S17" i="33" l="1"/>
  <c r="S6" i="33"/>
</calcChain>
</file>

<file path=xl/sharedStrings.xml><?xml version="1.0" encoding="utf-8"?>
<sst xmlns="http://schemas.openxmlformats.org/spreadsheetml/2006/main" count="100" uniqueCount="62">
  <si>
    <t>№ п/п</t>
  </si>
  <si>
    <t>Наименование программы</t>
  </si>
  <si>
    <t>Запланированные мероприятия</t>
  </si>
  <si>
    <t>ДГС</t>
  </si>
  <si>
    <t>ДОиМП</t>
  </si>
  <si>
    <t>КФКиС</t>
  </si>
  <si>
    <t>1</t>
  </si>
  <si>
    <t>1.1</t>
  </si>
  <si>
    <t>1.2</t>
  </si>
  <si>
    <t>5.1</t>
  </si>
  <si>
    <t>5.2</t>
  </si>
  <si>
    <t>Развитие физической культуры и спорта в городе Нефтеюганске на 2014-2020 годы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</si>
  <si>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</si>
  <si>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Крытый каток в 15 микрорайоне города Нефтеюганска</t>
  </si>
  <si>
    <t>5</t>
  </si>
  <si>
    <t>Исполнит.    ГРБС</t>
  </si>
  <si>
    <t>Расходы на обеспечение деятельности (оказание услуг) муниципальных учреждений</t>
  </si>
  <si>
    <t>Договора на программное (информационные технологии) обеспечение и обслуживание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</si>
  <si>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</si>
  <si>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питания в лагерях с дневным пребыванием детей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</si>
  <si>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</si>
  <si>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</si>
  <si>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Всего</t>
  </si>
  <si>
    <t>окружной бюджет</t>
  </si>
  <si>
    <t>местный бюджет</t>
  </si>
  <si>
    <t>5.1.1</t>
  </si>
  <si>
    <t>5.1.2</t>
  </si>
  <si>
    <t>5.1.3</t>
  </si>
  <si>
    <t>5.1.4</t>
  </si>
  <si>
    <t>5.1.5</t>
  </si>
  <si>
    <t>5.1.6</t>
  </si>
  <si>
    <t>5.2.1</t>
  </si>
  <si>
    <t>5.2.5</t>
  </si>
  <si>
    <t>ПЛАН  на 2015 год (рублей)</t>
  </si>
  <si>
    <t>5.1.7</t>
  </si>
  <si>
    <t>% исполнения  к плану года</t>
  </si>
  <si>
    <t>Причины низкого освоения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</si>
  <si>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</si>
  <si>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</si>
  <si>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</si>
  <si>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</si>
  <si>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</si>
  <si>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</si>
  <si>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</si>
  <si>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</si>
  <si>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% исполнения  к финансированию</t>
  </si>
  <si>
    <t>Бюджетные ассигнования  на приобретение спортивного инвентаря и спортивной экипировки, исполнение до 31.12.2015</t>
  </si>
  <si>
    <t>Профинансировано на 01.12.2015 (рублей)</t>
  </si>
  <si>
    <t>с ООО "СОК" (г.Сургут) заключен контракт на сумму 171 738,27 т.р. Исполнение 21 месяц (сентябрь 2016 г.). Остаток средств на оплату авторского надзора.</t>
  </si>
  <si>
    <t>Отчет об исполнении сетевого плана-графика на 2016 год по реализации программ муниципального образования город Нефтеюганск и программ Ханты-Мансийского автономного округа - Югры</t>
  </si>
  <si>
    <t>ПЛАН  на 2016 год (рублей)</t>
  </si>
  <si>
    <t>1 квартал</t>
  </si>
  <si>
    <t>2 квартал</t>
  </si>
  <si>
    <t>3 квартал</t>
  </si>
  <si>
    <t>4 квартал</t>
  </si>
  <si>
    <t>федеральный бюджет</t>
  </si>
  <si>
    <t>Реализация мероприятий "Создание условий в городе Нефтеюганске, ориентирующих граждан на здоровый образ жизни посредством занятий физической культурой и спортом"</t>
  </si>
  <si>
    <t>На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07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2012-2017 годы" за счет средств бюджета автономного округа</t>
  </si>
  <si>
    <t>На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07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2012-2017 годы"</t>
  </si>
  <si>
    <t>Иные межбюджетные трансферты в рамках наказов избирателей депутатам Думы ХМАО-Югры</t>
  </si>
  <si>
    <t>5.1.8</t>
  </si>
  <si>
    <t>Кассовый расход на 01.02.2016 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</si>
</sst>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49" fontId="3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/>
    <xf numFmtId="0" fontId="4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/>
    <xf numFmtId="49" fontId="4" fillId="0" borderId="0" xfId="0" applyNumberFormat="1" applyFont="1" applyFill="1" applyBorder="1" applyAlignment="1">
      <alignment horizontal="center" vertical="center"/>
    </xf>
    <xf numFmtId="2" fontId="4" fillId="0" borderId="0" xfId="0" applyNumberFormat="1" applyFont="1" applyFill="1"/>
    <xf numFmtId="164" fontId="4" fillId="0" borderId="0" xfId="0" applyNumberFormat="1" applyFont="1" applyFill="1"/>
    <xf numFmtId="49" fontId="4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2" fontId="4" fillId="0" borderId="0" xfId="0" applyNumberFormat="1" applyFont="1" applyFill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top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>
      <alignment vertical="top" wrapText="1"/>
    </xf>
    <xf numFmtId="4" fontId="3" fillId="0" borderId="2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164" fontId="4" fillId="0" borderId="6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4" fillId="0" borderId="4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top" wrapText="1"/>
    </xf>
    <xf numFmtId="0" fontId="0" fillId="0" borderId="5" xfId="0" applyFill="1" applyBorder="1" applyAlignment="1">
      <alignment vertical="top" wrapText="1"/>
    </xf>
    <xf numFmtId="0" fontId="11" fillId="0" borderId="1" xfId="0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8" fillId="0" borderId="8" xfId="0" applyNumberFormat="1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2"/>
  <sheetViews>
    <sheetView tabSelected="1" topLeftCell="C1" zoomScale="57" zoomScaleNormal="57" zoomScaleSheetLayoutView="70" workbookViewId="0">
      <pane ySplit="3" topLeftCell="A4" activePane="bottomLeft" state="frozen"/>
      <selection pane="bottomLeft" activeCell="K5" sqref="K5"/>
    </sheetView>
  </sheetViews>
  <sheetFormatPr defaultColWidth="9.140625" defaultRowHeight="18.75" x14ac:dyDescent="0.3"/>
  <cols>
    <col min="1" max="1" width="10.140625" style="15" customWidth="1"/>
    <col min="2" max="2" width="54.85546875" style="11" customWidth="1"/>
    <col min="3" max="3" width="13.140625" style="11" customWidth="1"/>
    <col min="4" max="4" width="26" style="11" customWidth="1"/>
    <col min="5" max="5" width="18.7109375" style="11" hidden="1" customWidth="1"/>
    <col min="6" max="6" width="18.5703125" style="11" hidden="1" customWidth="1"/>
    <col min="7" max="7" width="19" style="11" hidden="1" customWidth="1"/>
    <col min="8" max="8" width="24.85546875" style="11" customWidth="1"/>
    <col min="9" max="10" width="23" style="11" customWidth="1"/>
    <col min="11" max="11" width="24.28515625" style="11" customWidth="1"/>
    <col min="12" max="12" width="26" style="11" hidden="1" customWidth="1"/>
    <col min="13" max="13" width="25.140625" style="11" hidden="1" customWidth="1"/>
    <col min="14" max="14" width="25.5703125" style="11" hidden="1" customWidth="1"/>
    <col min="15" max="15" width="22.85546875" style="13" customWidth="1"/>
    <col min="16" max="17" width="25.42578125" style="13" customWidth="1"/>
    <col min="18" max="18" width="24" style="13" customWidth="1"/>
    <col min="19" max="19" width="17" style="14" customWidth="1"/>
    <col min="20" max="20" width="16.7109375" style="14" customWidth="1"/>
    <col min="21" max="21" width="16.5703125" style="14" customWidth="1"/>
    <col min="22" max="22" width="17.140625" style="14" customWidth="1"/>
    <col min="23" max="23" width="22.85546875" style="17" hidden="1" customWidth="1"/>
    <col min="24" max="24" width="15.28515625" style="17" hidden="1" customWidth="1"/>
    <col min="25" max="25" width="15.85546875" style="17" hidden="1" customWidth="1"/>
    <col min="26" max="26" width="80.85546875" style="19" hidden="1" customWidth="1"/>
    <col min="27" max="16384" width="9.140625" style="11"/>
  </cols>
  <sheetData>
    <row r="1" spans="1:26" s="8" customFormat="1" ht="62.25" customHeight="1" x14ac:dyDescent="0.3">
      <c r="A1" s="48" t="s">
        <v>49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17"/>
      <c r="X1" s="17"/>
      <c r="Y1" s="17"/>
      <c r="Z1" s="19"/>
    </row>
    <row r="2" spans="1:26" s="9" customFormat="1" ht="23.25" customHeight="1" x14ac:dyDescent="0.3">
      <c r="A2" s="50" t="s">
        <v>0</v>
      </c>
      <c r="B2" s="4" t="s">
        <v>1</v>
      </c>
      <c r="C2" s="51" t="s">
        <v>15</v>
      </c>
      <c r="D2" s="57" t="s">
        <v>51</v>
      </c>
      <c r="E2" s="57" t="s">
        <v>52</v>
      </c>
      <c r="F2" s="57" t="s">
        <v>53</v>
      </c>
      <c r="G2" s="57" t="s">
        <v>54</v>
      </c>
      <c r="H2" s="52" t="s">
        <v>50</v>
      </c>
      <c r="I2" s="52"/>
      <c r="J2" s="52"/>
      <c r="K2" s="52"/>
      <c r="L2" s="52" t="s">
        <v>47</v>
      </c>
      <c r="M2" s="52"/>
      <c r="N2" s="52"/>
      <c r="O2" s="53" t="s">
        <v>61</v>
      </c>
      <c r="P2" s="53"/>
      <c r="Q2" s="53"/>
      <c r="R2" s="53"/>
      <c r="S2" s="54" t="s">
        <v>35</v>
      </c>
      <c r="T2" s="55"/>
      <c r="U2" s="55"/>
      <c r="V2" s="56"/>
      <c r="W2" s="5" t="s">
        <v>37</v>
      </c>
      <c r="X2" s="5" t="s">
        <v>38</v>
      </c>
      <c r="Y2" s="5" t="s">
        <v>45</v>
      </c>
      <c r="Z2" s="64" t="s">
        <v>36</v>
      </c>
    </row>
    <row r="3" spans="1:26" s="9" customFormat="1" ht="51.75" customHeight="1" x14ac:dyDescent="0.3">
      <c r="A3" s="50"/>
      <c r="B3" s="42" t="s">
        <v>2</v>
      </c>
      <c r="C3" s="51"/>
      <c r="D3" s="58"/>
      <c r="E3" s="58"/>
      <c r="F3" s="58"/>
      <c r="G3" s="58"/>
      <c r="H3" s="43" t="s">
        <v>22</v>
      </c>
      <c r="I3" s="43" t="s">
        <v>23</v>
      </c>
      <c r="J3" s="43" t="s">
        <v>55</v>
      </c>
      <c r="K3" s="43" t="s">
        <v>24</v>
      </c>
      <c r="L3" s="43" t="s">
        <v>22</v>
      </c>
      <c r="M3" s="43" t="s">
        <v>23</v>
      </c>
      <c r="N3" s="43" t="s">
        <v>24</v>
      </c>
      <c r="O3" s="43" t="s">
        <v>22</v>
      </c>
      <c r="P3" s="43" t="s">
        <v>23</v>
      </c>
      <c r="Q3" s="43" t="s">
        <v>55</v>
      </c>
      <c r="R3" s="43" t="s">
        <v>24</v>
      </c>
      <c r="S3" s="5" t="s">
        <v>22</v>
      </c>
      <c r="T3" s="5" t="s">
        <v>23</v>
      </c>
      <c r="U3" s="5" t="s">
        <v>55</v>
      </c>
      <c r="V3" s="5" t="s">
        <v>24</v>
      </c>
      <c r="W3" s="5"/>
      <c r="X3" s="5"/>
      <c r="Y3" s="5" t="s">
        <v>23</v>
      </c>
      <c r="Z3" s="65"/>
    </row>
    <row r="4" spans="1:26" s="9" customFormat="1" ht="21.75" customHeight="1" x14ac:dyDescent="0.3">
      <c r="A4" s="41" t="s">
        <v>6</v>
      </c>
      <c r="B4" s="6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>
        <v>5</v>
      </c>
      <c r="I4" s="6">
        <v>6</v>
      </c>
      <c r="J4" s="6">
        <v>7</v>
      </c>
      <c r="K4" s="7">
        <v>8</v>
      </c>
      <c r="L4" s="7">
        <v>9</v>
      </c>
      <c r="M4" s="7">
        <v>10</v>
      </c>
      <c r="N4" s="7">
        <v>11</v>
      </c>
      <c r="O4" s="7">
        <v>9</v>
      </c>
      <c r="P4" s="7">
        <v>10</v>
      </c>
      <c r="Q4" s="7">
        <v>11</v>
      </c>
      <c r="R4" s="7">
        <v>12</v>
      </c>
      <c r="S4" s="7">
        <v>13</v>
      </c>
      <c r="T4" s="7">
        <v>14</v>
      </c>
      <c r="U4" s="7">
        <v>15</v>
      </c>
      <c r="V4" s="7">
        <v>16</v>
      </c>
      <c r="W4" s="7">
        <v>15</v>
      </c>
      <c r="X4" s="7">
        <v>16</v>
      </c>
      <c r="Y4" s="7">
        <v>17</v>
      </c>
      <c r="Z4" s="7">
        <v>18</v>
      </c>
    </row>
    <row r="5" spans="1:26" s="9" customFormat="1" ht="47.25" customHeight="1" x14ac:dyDescent="0.3">
      <c r="A5" s="1" t="s">
        <v>14</v>
      </c>
      <c r="B5" s="59" t="s">
        <v>11</v>
      </c>
      <c r="C5" s="59"/>
      <c r="D5" s="3">
        <f t="shared" ref="D5:R5" si="0">D6+D16</f>
        <v>98708572</v>
      </c>
      <c r="E5" s="3">
        <f t="shared" si="0"/>
        <v>151848264</v>
      </c>
      <c r="F5" s="3">
        <f t="shared" si="0"/>
        <v>113379979</v>
      </c>
      <c r="G5" s="3">
        <f t="shared" si="0"/>
        <v>163488569</v>
      </c>
      <c r="H5" s="3">
        <f t="shared" si="0"/>
        <v>527425384</v>
      </c>
      <c r="I5" s="3">
        <f t="shared" si="0"/>
        <v>46543097</v>
      </c>
      <c r="J5" s="3">
        <f t="shared" si="0"/>
        <v>0</v>
      </c>
      <c r="K5" s="3">
        <f t="shared" si="0"/>
        <v>480882287</v>
      </c>
      <c r="L5" s="3">
        <f t="shared" si="0"/>
        <v>238477650.05000001</v>
      </c>
      <c r="M5" s="3">
        <f t="shared" si="0"/>
        <v>46815268</v>
      </c>
      <c r="N5" s="3">
        <f t="shared" si="0"/>
        <v>191662382.05000001</v>
      </c>
      <c r="O5" s="3">
        <f t="shared" si="0"/>
        <v>10567400.050000001</v>
      </c>
      <c r="P5" s="3">
        <f t="shared" si="0"/>
        <v>0</v>
      </c>
      <c r="Q5" s="3">
        <f t="shared" si="0"/>
        <v>0</v>
      </c>
      <c r="R5" s="3">
        <f t="shared" si="0"/>
        <v>10567400.050000001</v>
      </c>
      <c r="S5" s="31">
        <f>O5/H5*100</f>
        <v>2.0035819986244729</v>
      </c>
      <c r="T5" s="2">
        <f>P5/I5*100</f>
        <v>0</v>
      </c>
      <c r="U5" s="2">
        <v>0</v>
      </c>
      <c r="V5" s="2">
        <f>R5/K5*100</f>
        <v>2.1975024524037003</v>
      </c>
      <c r="W5" s="3">
        <f>W6+W16</f>
        <v>355498190.68000001</v>
      </c>
      <c r="X5" s="18">
        <f>W5/H5*100</f>
        <v>67.402556165176904</v>
      </c>
      <c r="Y5" s="18">
        <f>P5/M5*100</f>
        <v>0</v>
      </c>
      <c r="Z5" s="39"/>
    </row>
    <row r="6" spans="1:26" s="9" customFormat="1" ht="78.75" customHeight="1" x14ac:dyDescent="0.3">
      <c r="A6" s="1" t="s">
        <v>9</v>
      </c>
      <c r="B6" s="44" t="s">
        <v>18</v>
      </c>
      <c r="C6" s="44"/>
      <c r="D6" s="3">
        <f>SUM(D7:D15)</f>
        <v>93774472</v>
      </c>
      <c r="E6" s="3">
        <f t="shared" ref="E6:Z6" si="1">SUM(E7:E15)</f>
        <v>147882064</v>
      </c>
      <c r="F6" s="3">
        <f t="shared" si="1"/>
        <v>108586499</v>
      </c>
      <c r="G6" s="3">
        <f t="shared" si="1"/>
        <v>120976049</v>
      </c>
      <c r="H6" s="3">
        <f t="shared" si="1"/>
        <v>471219084</v>
      </c>
      <c r="I6" s="3">
        <f t="shared" si="1"/>
        <v>10363097</v>
      </c>
      <c r="J6" s="3">
        <f t="shared" si="1"/>
        <v>0</v>
      </c>
      <c r="K6" s="3">
        <f t="shared" si="1"/>
        <v>460855987</v>
      </c>
      <c r="L6" s="3">
        <f t="shared" si="1"/>
        <v>207935330.18000001</v>
      </c>
      <c r="M6" s="3">
        <f t="shared" si="1"/>
        <v>18095770</v>
      </c>
      <c r="N6" s="3">
        <f t="shared" si="1"/>
        <v>189839560.18000001</v>
      </c>
      <c r="O6" s="3">
        <f t="shared" si="1"/>
        <v>8744578.1799999997</v>
      </c>
      <c r="P6" s="3">
        <f t="shared" si="1"/>
        <v>0</v>
      </c>
      <c r="Q6" s="3">
        <f t="shared" si="1"/>
        <v>0</v>
      </c>
      <c r="R6" s="3">
        <f t="shared" si="1"/>
        <v>8744578.1799999997</v>
      </c>
      <c r="S6" s="3">
        <f t="shared" si="1"/>
        <v>1.9268589692405216</v>
      </c>
      <c r="T6" s="3">
        <v>0</v>
      </c>
      <c r="U6" s="3">
        <v>0</v>
      </c>
      <c r="V6" s="3">
        <f>R6/K6*100</f>
        <v>1.8974643764365373</v>
      </c>
      <c r="W6" s="3">
        <f t="shared" si="1"/>
        <v>251295782</v>
      </c>
      <c r="X6" s="3">
        <f t="shared" si="1"/>
        <v>6090.0951913720737</v>
      </c>
      <c r="Y6" s="3">
        <f t="shared" si="1"/>
        <v>0</v>
      </c>
      <c r="Z6" s="40">
        <f t="shared" si="1"/>
        <v>0</v>
      </c>
    </row>
    <row r="7" spans="1:26" s="9" customFormat="1" ht="47.25" customHeight="1" x14ac:dyDescent="0.3">
      <c r="A7" s="60" t="s">
        <v>25</v>
      </c>
      <c r="B7" s="62" t="s">
        <v>56</v>
      </c>
      <c r="C7" s="35" t="s">
        <v>5</v>
      </c>
      <c r="D7" s="32">
        <v>1383418</v>
      </c>
      <c r="E7" s="32">
        <v>2420146</v>
      </c>
      <c r="F7" s="32">
        <v>956672</v>
      </c>
      <c r="G7" s="32">
        <v>688356</v>
      </c>
      <c r="H7" s="32">
        <f t="shared" ref="H7:H15" si="2">I7+K7</f>
        <v>5448592</v>
      </c>
      <c r="I7" s="32">
        <v>0</v>
      </c>
      <c r="J7" s="32">
        <v>0</v>
      </c>
      <c r="K7" s="32">
        <v>5448592</v>
      </c>
      <c r="L7" s="32">
        <f t="shared" ref="L7:L15" si="3">M7+N7</f>
        <v>181094982</v>
      </c>
      <c r="M7" s="32">
        <v>0</v>
      </c>
      <c r="N7" s="32">
        <v>181094982</v>
      </c>
      <c r="O7" s="33">
        <f>SUM(P7:R7)</f>
        <v>0</v>
      </c>
      <c r="P7" s="33">
        <v>0</v>
      </c>
      <c r="Q7" s="33">
        <v>0</v>
      </c>
      <c r="R7" s="33">
        <v>0</v>
      </c>
      <c r="S7" s="32"/>
      <c r="T7" s="32"/>
      <c r="U7" s="32"/>
      <c r="V7" s="33"/>
      <c r="W7" s="32">
        <v>230451911</v>
      </c>
      <c r="X7" s="34">
        <f>W7/H7*100</f>
        <v>4229.5681342996504</v>
      </c>
      <c r="Y7" s="18"/>
      <c r="Z7" s="39"/>
    </row>
    <row r="8" spans="1:26" s="9" customFormat="1" ht="48" customHeight="1" x14ac:dyDescent="0.3">
      <c r="A8" s="61"/>
      <c r="B8" s="63"/>
      <c r="C8" s="35" t="s">
        <v>4</v>
      </c>
      <c r="D8" s="32">
        <v>54400</v>
      </c>
      <c r="E8" s="32">
        <v>69300</v>
      </c>
      <c r="F8" s="32">
        <v>159870</v>
      </c>
      <c r="G8" s="32">
        <v>15600</v>
      </c>
      <c r="H8" s="32">
        <f t="shared" si="2"/>
        <v>299170</v>
      </c>
      <c r="I8" s="32">
        <v>0</v>
      </c>
      <c r="J8" s="32">
        <v>0</v>
      </c>
      <c r="K8" s="32">
        <v>299170</v>
      </c>
      <c r="L8" s="32"/>
      <c r="M8" s="32"/>
      <c r="N8" s="32"/>
      <c r="O8" s="33">
        <f t="shared" ref="O8:O15" si="4">SUM(P8:R8)</f>
        <v>0</v>
      </c>
      <c r="P8" s="33">
        <v>0</v>
      </c>
      <c r="Q8" s="33">
        <v>0</v>
      </c>
      <c r="R8" s="33">
        <v>0</v>
      </c>
      <c r="S8" s="32"/>
      <c r="T8" s="32"/>
      <c r="U8" s="32"/>
      <c r="V8" s="33"/>
      <c r="W8" s="32"/>
      <c r="X8" s="34"/>
      <c r="Y8" s="18"/>
      <c r="Z8" s="39"/>
    </row>
    <row r="9" spans="1:26" s="9" customFormat="1" ht="49.5" customHeight="1" x14ac:dyDescent="0.3">
      <c r="A9" s="45" t="s">
        <v>26</v>
      </c>
      <c r="B9" s="46" t="s">
        <v>19</v>
      </c>
      <c r="C9" s="35" t="s">
        <v>5</v>
      </c>
      <c r="D9" s="32">
        <v>0</v>
      </c>
      <c r="E9" s="32">
        <v>222520</v>
      </c>
      <c r="F9" s="32">
        <v>104820</v>
      </c>
      <c r="G9" s="32">
        <v>0</v>
      </c>
      <c r="H9" s="32">
        <f t="shared" si="2"/>
        <v>327340</v>
      </c>
      <c r="I9" s="32">
        <v>0</v>
      </c>
      <c r="J9" s="32">
        <v>0</v>
      </c>
      <c r="K9" s="32">
        <v>327340</v>
      </c>
      <c r="L9" s="32">
        <f t="shared" si="3"/>
        <v>0</v>
      </c>
      <c r="M9" s="32">
        <v>0</v>
      </c>
      <c r="N9" s="32">
        <f t="shared" ref="N9:N15" si="5">R9</f>
        <v>0</v>
      </c>
      <c r="O9" s="33">
        <f t="shared" si="4"/>
        <v>0</v>
      </c>
      <c r="P9" s="33">
        <v>0</v>
      </c>
      <c r="Q9" s="33">
        <v>0</v>
      </c>
      <c r="R9" s="32">
        <v>0</v>
      </c>
      <c r="S9" s="32"/>
      <c r="T9" s="32"/>
      <c r="U9" s="32"/>
      <c r="V9" s="33"/>
      <c r="W9" s="32">
        <v>421910</v>
      </c>
      <c r="X9" s="34">
        <f>W9/H9*100</f>
        <v>128.89045029632797</v>
      </c>
      <c r="Y9" s="18"/>
      <c r="Z9" s="39"/>
    </row>
    <row r="10" spans="1:26" s="9" customFormat="1" ht="77.25" customHeight="1" x14ac:dyDescent="0.3">
      <c r="A10" s="45" t="s">
        <v>27</v>
      </c>
      <c r="B10" s="46" t="s">
        <v>12</v>
      </c>
      <c r="C10" s="35" t="s">
        <v>5</v>
      </c>
      <c r="D10" s="32">
        <v>0</v>
      </c>
      <c r="E10" s="32">
        <v>0</v>
      </c>
      <c r="F10" s="32">
        <v>887349</v>
      </c>
      <c r="G10" s="32">
        <v>328648</v>
      </c>
      <c r="H10" s="32">
        <f t="shared" si="2"/>
        <v>1215997</v>
      </c>
      <c r="I10" s="32">
        <v>1215997</v>
      </c>
      <c r="J10" s="32">
        <v>0</v>
      </c>
      <c r="K10" s="32">
        <v>0</v>
      </c>
      <c r="L10" s="32">
        <f t="shared" si="3"/>
        <v>0</v>
      </c>
      <c r="M10" s="32">
        <v>0</v>
      </c>
      <c r="N10" s="32">
        <f t="shared" si="5"/>
        <v>0</v>
      </c>
      <c r="O10" s="33">
        <f t="shared" si="4"/>
        <v>0</v>
      </c>
      <c r="P10" s="33">
        <v>0</v>
      </c>
      <c r="Q10" s="33">
        <v>0</v>
      </c>
      <c r="R10" s="32">
        <v>0</v>
      </c>
      <c r="S10" s="32"/>
      <c r="T10" s="32"/>
      <c r="U10" s="32"/>
      <c r="V10" s="33"/>
      <c r="W10" s="32">
        <v>116211</v>
      </c>
      <c r="X10" s="34">
        <f>W10/H10*100</f>
        <v>9.5568492356477854</v>
      </c>
      <c r="Y10" s="18"/>
      <c r="Z10" s="39"/>
    </row>
    <row r="11" spans="1:26" s="9" customFormat="1" ht="75" x14ac:dyDescent="0.3">
      <c r="A11" s="45" t="s">
        <v>28</v>
      </c>
      <c r="B11" s="46" t="s">
        <v>12</v>
      </c>
      <c r="C11" s="35" t="s">
        <v>5</v>
      </c>
      <c r="D11" s="32">
        <v>0</v>
      </c>
      <c r="E11" s="32">
        <v>0</v>
      </c>
      <c r="F11" s="32">
        <v>380293</v>
      </c>
      <c r="G11" s="32">
        <v>140849</v>
      </c>
      <c r="H11" s="32">
        <f t="shared" si="2"/>
        <v>521142</v>
      </c>
      <c r="I11" s="32">
        <v>0</v>
      </c>
      <c r="J11" s="32">
        <v>0</v>
      </c>
      <c r="K11" s="32">
        <v>521142</v>
      </c>
      <c r="L11" s="32">
        <f t="shared" si="3"/>
        <v>984460</v>
      </c>
      <c r="M11" s="32">
        <v>984460</v>
      </c>
      <c r="N11" s="32">
        <f t="shared" si="5"/>
        <v>0</v>
      </c>
      <c r="O11" s="33">
        <f t="shared" si="4"/>
        <v>0</v>
      </c>
      <c r="P11" s="32">
        <v>0</v>
      </c>
      <c r="Q11" s="32">
        <v>0</v>
      </c>
      <c r="R11" s="33">
        <v>0</v>
      </c>
      <c r="S11" s="32"/>
      <c r="T11" s="33"/>
      <c r="U11" s="33"/>
      <c r="V11" s="33"/>
      <c r="W11" s="32">
        <v>984460</v>
      </c>
      <c r="X11" s="34">
        <f>W11/H11*100</f>
        <v>188.90436771551708</v>
      </c>
      <c r="Y11" s="34">
        <f>P11/M11*100</f>
        <v>0</v>
      </c>
      <c r="Z11" s="39"/>
    </row>
    <row r="12" spans="1:26" s="9" customFormat="1" ht="50.25" customHeight="1" x14ac:dyDescent="0.3">
      <c r="A12" s="45" t="s">
        <v>29</v>
      </c>
      <c r="B12" s="46" t="s">
        <v>16</v>
      </c>
      <c r="C12" s="35" t="s">
        <v>5</v>
      </c>
      <c r="D12" s="32">
        <v>90264741</v>
      </c>
      <c r="E12" s="32">
        <v>140888016</v>
      </c>
      <c r="F12" s="32">
        <v>105090384</v>
      </c>
      <c r="G12" s="32">
        <v>117582402</v>
      </c>
      <c r="H12" s="32">
        <f t="shared" si="2"/>
        <v>453825543</v>
      </c>
      <c r="I12" s="32">
        <v>0</v>
      </c>
      <c r="J12" s="32">
        <v>0</v>
      </c>
      <c r="K12" s="32">
        <v>453825543</v>
      </c>
      <c r="L12" s="32">
        <f t="shared" si="3"/>
        <v>19060478.18</v>
      </c>
      <c r="M12" s="32">
        <v>10315900</v>
      </c>
      <c r="N12" s="32">
        <f t="shared" si="5"/>
        <v>8744578.1799999997</v>
      </c>
      <c r="O12" s="33">
        <f t="shared" si="4"/>
        <v>8744578.1799999997</v>
      </c>
      <c r="P12" s="33">
        <v>0</v>
      </c>
      <c r="Q12" s="33">
        <v>0</v>
      </c>
      <c r="R12" s="33">
        <v>8744578.1799999997</v>
      </c>
      <c r="S12" s="32">
        <f>O12/H12*100</f>
        <v>1.9268589692405216</v>
      </c>
      <c r="T12" s="33"/>
      <c r="U12" s="33"/>
      <c r="V12" s="33">
        <f>R12/K12*100</f>
        <v>1.9268589692405216</v>
      </c>
      <c r="W12" s="32">
        <v>12525880</v>
      </c>
      <c r="X12" s="34">
        <f>W12/H12*100</f>
        <v>2.7600650058606333</v>
      </c>
      <c r="Y12" s="34">
        <f>P12/M12*100</f>
        <v>0</v>
      </c>
      <c r="Z12" s="39"/>
    </row>
    <row r="13" spans="1:26" s="9" customFormat="1" ht="196.5" customHeight="1" x14ac:dyDescent="0.3">
      <c r="A13" s="45" t="s">
        <v>30</v>
      </c>
      <c r="B13" s="46" t="s">
        <v>57</v>
      </c>
      <c r="C13" s="35" t="s">
        <v>5</v>
      </c>
      <c r="D13" s="32">
        <v>1588246</v>
      </c>
      <c r="E13" s="32">
        <v>3594872</v>
      </c>
      <c r="F13" s="32">
        <v>919711</v>
      </c>
      <c r="G13" s="32">
        <v>2146271</v>
      </c>
      <c r="H13" s="32">
        <f t="shared" si="2"/>
        <v>8249100</v>
      </c>
      <c r="I13" s="32">
        <v>8249100</v>
      </c>
      <c r="J13" s="32">
        <v>0</v>
      </c>
      <c r="K13" s="32">
        <v>0</v>
      </c>
      <c r="L13" s="32">
        <f t="shared" si="3"/>
        <v>158700</v>
      </c>
      <c r="M13" s="32">
        <v>158700</v>
      </c>
      <c r="N13" s="32">
        <f t="shared" si="5"/>
        <v>0</v>
      </c>
      <c r="O13" s="33">
        <f t="shared" si="4"/>
        <v>0</v>
      </c>
      <c r="P13" s="33">
        <v>0</v>
      </c>
      <c r="Q13" s="33">
        <v>0</v>
      </c>
      <c r="R13" s="33">
        <v>0</v>
      </c>
      <c r="S13" s="32"/>
      <c r="T13" s="33"/>
      <c r="U13" s="33"/>
      <c r="V13" s="33"/>
      <c r="W13" s="32">
        <v>158700</v>
      </c>
      <c r="X13" s="34">
        <f>W13/H13*100</f>
        <v>1.9238462377713932</v>
      </c>
      <c r="Y13" s="34">
        <f>P13/M13*100</f>
        <v>0</v>
      </c>
      <c r="Z13" s="39"/>
    </row>
    <row r="14" spans="1:26" s="9" customFormat="1" ht="64.5" customHeight="1" x14ac:dyDescent="0.3">
      <c r="A14" s="45" t="s">
        <v>34</v>
      </c>
      <c r="B14" s="46" t="s">
        <v>59</v>
      </c>
      <c r="C14" s="35" t="s">
        <v>5</v>
      </c>
      <c r="D14" s="32">
        <v>400000</v>
      </c>
      <c r="E14" s="32">
        <v>498000</v>
      </c>
      <c r="F14" s="32">
        <v>0</v>
      </c>
      <c r="G14" s="32">
        <v>0</v>
      </c>
      <c r="H14" s="32">
        <f t="shared" si="2"/>
        <v>898000</v>
      </c>
      <c r="I14" s="32">
        <v>898000</v>
      </c>
      <c r="J14" s="32">
        <v>0</v>
      </c>
      <c r="K14" s="32">
        <v>0</v>
      </c>
      <c r="L14" s="32"/>
      <c r="M14" s="32"/>
      <c r="N14" s="32">
        <f t="shared" si="5"/>
        <v>0</v>
      </c>
      <c r="O14" s="33">
        <f t="shared" si="4"/>
        <v>0</v>
      </c>
      <c r="P14" s="33">
        <v>0</v>
      </c>
      <c r="Q14" s="33">
        <v>0</v>
      </c>
      <c r="R14" s="33">
        <v>0</v>
      </c>
      <c r="S14" s="32"/>
      <c r="T14" s="33"/>
      <c r="U14" s="33"/>
      <c r="V14" s="33"/>
      <c r="W14" s="32"/>
      <c r="X14" s="34"/>
      <c r="Y14" s="34"/>
      <c r="Z14" s="39"/>
    </row>
    <row r="15" spans="1:26" s="9" customFormat="1" ht="177" customHeight="1" x14ac:dyDescent="0.3">
      <c r="A15" s="45" t="s">
        <v>60</v>
      </c>
      <c r="B15" s="46" t="s">
        <v>58</v>
      </c>
      <c r="C15" s="35" t="s">
        <v>5</v>
      </c>
      <c r="D15" s="32">
        <v>83667</v>
      </c>
      <c r="E15" s="32">
        <v>189210</v>
      </c>
      <c r="F15" s="32">
        <v>87400</v>
      </c>
      <c r="G15" s="32">
        <v>73923</v>
      </c>
      <c r="H15" s="32">
        <f t="shared" si="2"/>
        <v>434200</v>
      </c>
      <c r="I15" s="32">
        <v>0</v>
      </c>
      <c r="J15" s="32">
        <v>0</v>
      </c>
      <c r="K15" s="32">
        <v>434200</v>
      </c>
      <c r="L15" s="32">
        <f t="shared" si="3"/>
        <v>6636710</v>
      </c>
      <c r="M15" s="32">
        <v>6636710</v>
      </c>
      <c r="N15" s="32">
        <f t="shared" si="5"/>
        <v>0</v>
      </c>
      <c r="O15" s="33">
        <f t="shared" si="4"/>
        <v>0</v>
      </c>
      <c r="P15" s="33">
        <v>0</v>
      </c>
      <c r="Q15" s="33">
        <v>0</v>
      </c>
      <c r="R15" s="33">
        <v>0</v>
      </c>
      <c r="S15" s="32"/>
      <c r="T15" s="33"/>
      <c r="U15" s="33"/>
      <c r="V15" s="33"/>
      <c r="W15" s="32">
        <v>6636710</v>
      </c>
      <c r="X15" s="34">
        <f>W15/H15*100</f>
        <v>1528.4914785812989</v>
      </c>
      <c r="Y15" s="34">
        <f>P15/M15*100</f>
        <v>0</v>
      </c>
      <c r="Z15" s="39" t="s">
        <v>46</v>
      </c>
    </row>
    <row r="16" spans="1:26" s="10" customFormat="1" ht="93.75" x14ac:dyDescent="0.3">
      <c r="A16" s="1" t="s">
        <v>10</v>
      </c>
      <c r="B16" s="44" t="s">
        <v>20</v>
      </c>
      <c r="C16" s="16"/>
      <c r="D16" s="31">
        <f t="shared" ref="D16:G16" si="6">SUM(D17:D18)</f>
        <v>4934100</v>
      </c>
      <c r="E16" s="31">
        <f t="shared" si="6"/>
        <v>3966200</v>
      </c>
      <c r="F16" s="31">
        <f t="shared" si="6"/>
        <v>4793480</v>
      </c>
      <c r="G16" s="31">
        <f t="shared" si="6"/>
        <v>42512520</v>
      </c>
      <c r="H16" s="31">
        <f t="shared" ref="H16:R16" si="7">SUM(H17:H18)</f>
        <v>56206300</v>
      </c>
      <c r="I16" s="31">
        <f t="shared" si="7"/>
        <v>36180000</v>
      </c>
      <c r="J16" s="31">
        <f t="shared" si="7"/>
        <v>0</v>
      </c>
      <c r="K16" s="31">
        <f t="shared" si="7"/>
        <v>20026300</v>
      </c>
      <c r="L16" s="31">
        <f t="shared" si="7"/>
        <v>30542319.870000001</v>
      </c>
      <c r="M16" s="31">
        <f t="shared" si="7"/>
        <v>28719498</v>
      </c>
      <c r="N16" s="31">
        <f t="shared" si="7"/>
        <v>1822821.87</v>
      </c>
      <c r="O16" s="31">
        <f t="shared" si="7"/>
        <v>1822821.87</v>
      </c>
      <c r="P16" s="31">
        <f t="shared" si="7"/>
        <v>0</v>
      </c>
      <c r="Q16" s="31">
        <f t="shared" si="7"/>
        <v>0</v>
      </c>
      <c r="R16" s="31">
        <f t="shared" si="7"/>
        <v>1822821.87</v>
      </c>
      <c r="S16" s="31">
        <f>O16/H16*100</f>
        <v>3.243091735268111</v>
      </c>
      <c r="T16" s="2">
        <f>P16/I16*100</f>
        <v>0</v>
      </c>
      <c r="U16" s="2">
        <v>0</v>
      </c>
      <c r="V16" s="2">
        <f>R16/K16*100</f>
        <v>9.1021400358528535</v>
      </c>
      <c r="W16" s="31">
        <f>SUM(W17:W18)</f>
        <v>104202408.68000001</v>
      </c>
      <c r="X16" s="18">
        <f>W16/H16*100</f>
        <v>185.39275611452811</v>
      </c>
      <c r="Y16" s="18">
        <f>P16/M16*100</f>
        <v>0</v>
      </c>
      <c r="Z16" s="38"/>
    </row>
    <row r="17" spans="1:26" s="9" customFormat="1" ht="45.75" customHeight="1" x14ac:dyDescent="0.3">
      <c r="A17" s="45" t="s">
        <v>31</v>
      </c>
      <c r="B17" s="46" t="s">
        <v>21</v>
      </c>
      <c r="C17" s="35" t="s">
        <v>5</v>
      </c>
      <c r="D17" s="32">
        <v>4834100</v>
      </c>
      <c r="E17" s="32">
        <v>3966200</v>
      </c>
      <c r="F17" s="32">
        <v>4793480</v>
      </c>
      <c r="G17" s="32">
        <v>4528320</v>
      </c>
      <c r="H17" s="32">
        <f t="shared" ref="H17:H18" si="8">I17+K17</f>
        <v>18122100</v>
      </c>
      <c r="I17" s="32">
        <v>0</v>
      </c>
      <c r="J17" s="32">
        <v>0</v>
      </c>
      <c r="K17" s="32">
        <v>18122100</v>
      </c>
      <c r="L17" s="32">
        <f t="shared" ref="L17:L18" si="9">M17+N17</f>
        <v>1722821.87</v>
      </c>
      <c r="M17" s="32">
        <v>0</v>
      </c>
      <c r="N17" s="32">
        <f>R17</f>
        <v>1722821.87</v>
      </c>
      <c r="O17" s="33">
        <f>P17+R17</f>
        <v>1722821.87</v>
      </c>
      <c r="P17" s="33">
        <v>0</v>
      </c>
      <c r="Q17" s="33">
        <v>0</v>
      </c>
      <c r="R17" s="33">
        <v>1722821.87</v>
      </c>
      <c r="S17" s="32">
        <f>O17/H17*100</f>
        <v>9.5067451895751613</v>
      </c>
      <c r="T17" s="32"/>
      <c r="U17" s="32"/>
      <c r="V17" s="33">
        <f>R17/K17*100</f>
        <v>9.5067451895751613</v>
      </c>
      <c r="W17" s="32">
        <v>18214000</v>
      </c>
      <c r="X17" s="34">
        <f>W17/H17*100</f>
        <v>100.50711562125802</v>
      </c>
      <c r="Y17" s="18"/>
      <c r="Z17" s="39"/>
    </row>
    <row r="18" spans="1:26" s="9" customFormat="1" ht="53.25" customHeight="1" x14ac:dyDescent="0.3">
      <c r="A18" s="45" t="s">
        <v>32</v>
      </c>
      <c r="B18" s="47" t="s">
        <v>13</v>
      </c>
      <c r="C18" s="35" t="s">
        <v>3</v>
      </c>
      <c r="D18" s="32">
        <v>100000</v>
      </c>
      <c r="E18" s="32">
        <v>0</v>
      </c>
      <c r="F18" s="32">
        <v>0</v>
      </c>
      <c r="G18" s="32">
        <v>37984200</v>
      </c>
      <c r="H18" s="32">
        <f t="shared" si="8"/>
        <v>38084200</v>
      </c>
      <c r="I18" s="32">
        <v>36180000</v>
      </c>
      <c r="J18" s="32">
        <v>0</v>
      </c>
      <c r="K18" s="32">
        <v>1904200</v>
      </c>
      <c r="L18" s="32">
        <f t="shared" si="9"/>
        <v>28819498</v>
      </c>
      <c r="M18" s="32">
        <v>28719498</v>
      </c>
      <c r="N18" s="32">
        <f t="shared" ref="N18" si="10">R18</f>
        <v>100000</v>
      </c>
      <c r="O18" s="33">
        <f t="shared" ref="O18" si="11">P18+R18</f>
        <v>100000</v>
      </c>
      <c r="P18" s="33">
        <v>0</v>
      </c>
      <c r="Q18" s="33">
        <v>0</v>
      </c>
      <c r="R18" s="33">
        <v>100000</v>
      </c>
      <c r="S18" s="32">
        <f>O18/H18*100</f>
        <v>0.26257608141959132</v>
      </c>
      <c r="T18" s="32"/>
      <c r="U18" s="32"/>
      <c r="V18" s="33">
        <f>R18/K18*100</f>
        <v>5.2515492070160699</v>
      </c>
      <c r="W18" s="33">
        <v>85988408.680000007</v>
      </c>
      <c r="X18" s="34">
        <f>W18/H18*100</f>
        <v>225.78499398700777</v>
      </c>
      <c r="Y18" s="34">
        <f>P18/M18*100</f>
        <v>0</v>
      </c>
      <c r="Z18" s="39" t="s">
        <v>48</v>
      </c>
    </row>
    <row r="19" spans="1:26" x14ac:dyDescent="0.3">
      <c r="A19" s="12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1:26" x14ac:dyDescent="0.3">
      <c r="A20" s="12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26" x14ac:dyDescent="0.3">
      <c r="A21" s="12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26" x14ac:dyDescent="0.3">
      <c r="A22" s="12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1:26" x14ac:dyDescent="0.3">
      <c r="A23" s="12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26" x14ac:dyDescent="0.3">
      <c r="A24" s="12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1:26" x14ac:dyDescent="0.3">
      <c r="A25" s="12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26" x14ac:dyDescent="0.3">
      <c r="A26" s="12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26" x14ac:dyDescent="0.3">
      <c r="A27" s="12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1:26" x14ac:dyDescent="0.3">
      <c r="A28" s="12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1:26" x14ac:dyDescent="0.3">
      <c r="A29" s="12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1:26" x14ac:dyDescent="0.3">
      <c r="A30" s="12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26" x14ac:dyDescent="0.3">
      <c r="A31" s="12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26" x14ac:dyDescent="0.3">
      <c r="A32" s="12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  <row r="33" spans="1:14" x14ac:dyDescent="0.3">
      <c r="A33" s="12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1:14" x14ac:dyDescent="0.3">
      <c r="A34" s="12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x14ac:dyDescent="0.3">
      <c r="A35" s="12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4" x14ac:dyDescent="0.3">
      <c r="A36" s="12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x14ac:dyDescent="0.3">
      <c r="A37" s="12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1:14" x14ac:dyDescent="0.3">
      <c r="A38" s="12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1:14" x14ac:dyDescent="0.3">
      <c r="A39" s="12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1:14" x14ac:dyDescent="0.3">
      <c r="A40" s="12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1:14" x14ac:dyDescent="0.3">
      <c r="A41" s="12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</row>
    <row r="42" spans="1:14" x14ac:dyDescent="0.3">
      <c r="A42" s="12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1:14" x14ac:dyDescent="0.3">
      <c r="A43" s="12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1:14" x14ac:dyDescent="0.3">
      <c r="A44" s="12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1:14" x14ac:dyDescent="0.3">
      <c r="A45" s="12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</row>
    <row r="46" spans="1:14" x14ac:dyDescent="0.3">
      <c r="A46" s="12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</row>
    <row r="47" spans="1:14" x14ac:dyDescent="0.3">
      <c r="A47" s="12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</row>
    <row r="48" spans="1:14" x14ac:dyDescent="0.3">
      <c r="A48" s="12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</row>
    <row r="49" spans="1:14" x14ac:dyDescent="0.3">
      <c r="A49" s="12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</row>
    <row r="50" spans="1:14" x14ac:dyDescent="0.3">
      <c r="A50" s="12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</row>
    <row r="51" spans="1:14" x14ac:dyDescent="0.3">
      <c r="A51" s="12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</row>
    <row r="52" spans="1:14" x14ac:dyDescent="0.3">
      <c r="A52" s="12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</row>
    <row r="53" spans="1:14" x14ac:dyDescent="0.3">
      <c r="A53" s="12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1:14" x14ac:dyDescent="0.3">
      <c r="A54" s="12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</row>
    <row r="55" spans="1:14" x14ac:dyDescent="0.3">
      <c r="A55" s="12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</row>
    <row r="56" spans="1:14" x14ac:dyDescent="0.3">
      <c r="A56" s="12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</row>
    <row r="57" spans="1:14" x14ac:dyDescent="0.3">
      <c r="A57" s="12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</row>
    <row r="58" spans="1:14" x14ac:dyDescent="0.3">
      <c r="A58" s="12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</row>
    <row r="59" spans="1:14" x14ac:dyDescent="0.3">
      <c r="A59" s="12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</row>
    <row r="60" spans="1:14" x14ac:dyDescent="0.3">
      <c r="A60" s="12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</row>
    <row r="61" spans="1:14" x14ac:dyDescent="0.3">
      <c r="A61" s="12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</row>
    <row r="62" spans="1:14" x14ac:dyDescent="0.3">
      <c r="A62" s="12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</row>
    <row r="63" spans="1:14" x14ac:dyDescent="0.3">
      <c r="A63" s="12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</row>
    <row r="64" spans="1:14" x14ac:dyDescent="0.3">
      <c r="A64" s="12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</row>
    <row r="65" spans="1:14" x14ac:dyDescent="0.3">
      <c r="A65" s="12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</row>
    <row r="66" spans="1:14" x14ac:dyDescent="0.3">
      <c r="A66" s="12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</row>
    <row r="67" spans="1:14" x14ac:dyDescent="0.3">
      <c r="A67" s="12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</row>
    <row r="68" spans="1:14" x14ac:dyDescent="0.3">
      <c r="A68" s="12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</row>
    <row r="69" spans="1:14" x14ac:dyDescent="0.3">
      <c r="A69" s="12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</row>
    <row r="70" spans="1:14" x14ac:dyDescent="0.3">
      <c r="A70" s="12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</row>
    <row r="71" spans="1:14" x14ac:dyDescent="0.3">
      <c r="A71" s="12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</row>
    <row r="72" spans="1:14" x14ac:dyDescent="0.3">
      <c r="A72" s="12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</row>
    <row r="73" spans="1:14" x14ac:dyDescent="0.3">
      <c r="A73" s="12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</row>
    <row r="74" spans="1:14" x14ac:dyDescent="0.3">
      <c r="A74" s="12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</row>
    <row r="75" spans="1:14" x14ac:dyDescent="0.3">
      <c r="A75" s="12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</row>
    <row r="76" spans="1:14" x14ac:dyDescent="0.3">
      <c r="A76" s="12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</row>
    <row r="77" spans="1:14" x14ac:dyDescent="0.3">
      <c r="A77" s="12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</row>
    <row r="78" spans="1:14" x14ac:dyDescent="0.3">
      <c r="A78" s="12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</row>
    <row r="79" spans="1:14" x14ac:dyDescent="0.3">
      <c r="A79" s="12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</row>
    <row r="80" spans="1:14" x14ac:dyDescent="0.3">
      <c r="A80" s="12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</row>
    <row r="81" spans="1:14" x14ac:dyDescent="0.3">
      <c r="A81" s="12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</row>
    <row r="82" spans="1:14" x14ac:dyDescent="0.3">
      <c r="A82" s="12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</row>
    <row r="83" spans="1:14" x14ac:dyDescent="0.3">
      <c r="A83" s="12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</row>
    <row r="84" spans="1:14" x14ac:dyDescent="0.3">
      <c r="A84" s="12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</row>
    <row r="85" spans="1:14" x14ac:dyDescent="0.3">
      <c r="A85" s="12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</row>
    <row r="86" spans="1:14" x14ac:dyDescent="0.3">
      <c r="A86" s="12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</row>
    <row r="87" spans="1:14" x14ac:dyDescent="0.3">
      <c r="A87" s="12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</row>
    <row r="88" spans="1:14" x14ac:dyDescent="0.3">
      <c r="A88" s="12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</row>
    <row r="89" spans="1:14" x14ac:dyDescent="0.3">
      <c r="A89" s="12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</row>
    <row r="90" spans="1:14" x14ac:dyDescent="0.3">
      <c r="A90" s="12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</row>
    <row r="91" spans="1:14" x14ac:dyDescent="0.3">
      <c r="A91" s="12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</row>
    <row r="92" spans="1:14" x14ac:dyDescent="0.3">
      <c r="A92" s="12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</row>
    <row r="93" spans="1:14" x14ac:dyDescent="0.3">
      <c r="A93" s="12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</row>
    <row r="94" spans="1:14" x14ac:dyDescent="0.3">
      <c r="A94" s="12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</row>
    <row r="95" spans="1:14" x14ac:dyDescent="0.3">
      <c r="A95" s="12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</row>
    <row r="96" spans="1:14" x14ac:dyDescent="0.3">
      <c r="A96" s="12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</row>
    <row r="97" spans="1:14" x14ac:dyDescent="0.3">
      <c r="A97" s="12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</row>
    <row r="98" spans="1:14" x14ac:dyDescent="0.3">
      <c r="A98" s="12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</row>
    <row r="99" spans="1:14" x14ac:dyDescent="0.3">
      <c r="A99" s="12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</row>
    <row r="100" spans="1:14" x14ac:dyDescent="0.3">
      <c r="A100" s="12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</row>
    <row r="101" spans="1:14" x14ac:dyDescent="0.3">
      <c r="A101" s="12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</row>
    <row r="102" spans="1:14" x14ac:dyDescent="0.3">
      <c r="A102" s="12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</row>
    <row r="103" spans="1:14" x14ac:dyDescent="0.3">
      <c r="A103" s="12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</row>
    <row r="104" spans="1:14" x14ac:dyDescent="0.3">
      <c r="A104" s="12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</row>
    <row r="105" spans="1:14" x14ac:dyDescent="0.3">
      <c r="A105" s="12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</row>
    <row r="106" spans="1:14" x14ac:dyDescent="0.3">
      <c r="A106" s="12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</row>
    <row r="107" spans="1:14" x14ac:dyDescent="0.3">
      <c r="A107" s="12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</row>
    <row r="108" spans="1:14" x14ac:dyDescent="0.3">
      <c r="A108" s="12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</row>
    <row r="109" spans="1:14" x14ac:dyDescent="0.3">
      <c r="A109" s="12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</row>
    <row r="110" spans="1:14" x14ac:dyDescent="0.3">
      <c r="A110" s="12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</row>
    <row r="111" spans="1:14" x14ac:dyDescent="0.3">
      <c r="A111" s="12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</row>
    <row r="112" spans="1:14" x14ac:dyDescent="0.3">
      <c r="A112" s="12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</row>
    <row r="113" spans="1:14" x14ac:dyDescent="0.3">
      <c r="A113" s="12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</row>
    <row r="114" spans="1:14" x14ac:dyDescent="0.3">
      <c r="A114" s="12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</row>
    <row r="115" spans="1:14" x14ac:dyDescent="0.3">
      <c r="A115" s="12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</row>
    <row r="116" spans="1:14" x14ac:dyDescent="0.3">
      <c r="A116" s="12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</row>
    <row r="117" spans="1:14" x14ac:dyDescent="0.3">
      <c r="A117" s="12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</row>
    <row r="118" spans="1:14" x14ac:dyDescent="0.3">
      <c r="A118" s="12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</row>
    <row r="119" spans="1:14" x14ac:dyDescent="0.3">
      <c r="A119" s="12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</row>
    <row r="120" spans="1:14" x14ac:dyDescent="0.3">
      <c r="A120" s="12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</row>
    <row r="121" spans="1:14" x14ac:dyDescent="0.3">
      <c r="A121" s="12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</row>
    <row r="122" spans="1:14" x14ac:dyDescent="0.3">
      <c r="A122" s="12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</row>
    <row r="123" spans="1:14" x14ac:dyDescent="0.3">
      <c r="A123" s="12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</row>
    <row r="124" spans="1:14" x14ac:dyDescent="0.3">
      <c r="A124" s="12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</row>
    <row r="125" spans="1:14" x14ac:dyDescent="0.3">
      <c r="A125" s="12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</row>
    <row r="126" spans="1:14" x14ac:dyDescent="0.3">
      <c r="A126" s="12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</row>
    <row r="127" spans="1:14" x14ac:dyDescent="0.3">
      <c r="A127" s="12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</row>
    <row r="128" spans="1:14" x14ac:dyDescent="0.3">
      <c r="A128" s="12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</row>
    <row r="129" spans="1:14" x14ac:dyDescent="0.3">
      <c r="A129" s="12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</row>
    <row r="130" spans="1:14" x14ac:dyDescent="0.3">
      <c r="A130" s="12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</row>
    <row r="131" spans="1:14" x14ac:dyDescent="0.3">
      <c r="A131" s="12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</row>
    <row r="132" spans="1:14" x14ac:dyDescent="0.3">
      <c r="A132" s="12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</row>
  </sheetData>
  <mergeCells count="15">
    <mergeCell ref="B5:C5"/>
    <mergeCell ref="A7:A8"/>
    <mergeCell ref="B7:B8"/>
    <mergeCell ref="Z2:Z3"/>
    <mergeCell ref="A1:V1"/>
    <mergeCell ref="A2:A3"/>
    <mergeCell ref="C2:C3"/>
    <mergeCell ref="H2:K2"/>
    <mergeCell ref="O2:R2"/>
    <mergeCell ref="S2:V2"/>
    <mergeCell ref="L2:N2"/>
    <mergeCell ref="D2:D3"/>
    <mergeCell ref="E2:E3"/>
    <mergeCell ref="F2:F3"/>
    <mergeCell ref="G2:G3"/>
  </mergeCells>
  <pageMargins left="0.19685039370078741" right="0.19685039370078741" top="0.39370078740157483" bottom="0.19685039370078741" header="0.31496062992125984" footer="0.31496062992125984"/>
  <pageSetup paperSize="8" scale="29" fitToHeight="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67" t="s">
        <v>39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</row>
    <row r="2" spans="1:14" ht="32.25" customHeight="1" x14ac:dyDescent="0.25">
      <c r="A2" s="69" t="s">
        <v>0</v>
      </c>
      <c r="B2" s="20" t="s">
        <v>1</v>
      </c>
      <c r="C2" s="70" t="s">
        <v>15</v>
      </c>
      <c r="D2" s="71" t="s">
        <v>33</v>
      </c>
      <c r="E2" s="71"/>
      <c r="F2" s="71"/>
      <c r="G2" s="72" t="s">
        <v>44</v>
      </c>
      <c r="H2" s="72"/>
      <c r="I2" s="72"/>
      <c r="J2" s="73" t="s">
        <v>42</v>
      </c>
      <c r="K2" s="74"/>
      <c r="L2" s="75"/>
      <c r="M2" s="76" t="s">
        <v>37</v>
      </c>
      <c r="N2" s="76" t="s">
        <v>38</v>
      </c>
    </row>
    <row r="3" spans="1:14" ht="25.5" x14ac:dyDescent="0.25">
      <c r="A3" s="69"/>
      <c r="B3" s="21" t="s">
        <v>2</v>
      </c>
      <c r="C3" s="70"/>
      <c r="D3" s="22" t="s">
        <v>22</v>
      </c>
      <c r="E3" s="22" t="s">
        <v>23</v>
      </c>
      <c r="F3" s="22" t="s">
        <v>24</v>
      </c>
      <c r="G3" s="22" t="s">
        <v>22</v>
      </c>
      <c r="H3" s="22" t="s">
        <v>23</v>
      </c>
      <c r="I3" s="22" t="s">
        <v>24</v>
      </c>
      <c r="J3" s="22" t="s">
        <v>22</v>
      </c>
      <c r="K3" s="22" t="s">
        <v>23</v>
      </c>
      <c r="L3" s="22" t="s">
        <v>24</v>
      </c>
      <c r="M3" s="77"/>
      <c r="N3" s="77"/>
    </row>
    <row r="4" spans="1:14" x14ac:dyDescent="0.25">
      <c r="A4" s="23" t="s">
        <v>6</v>
      </c>
      <c r="B4" s="24">
        <v>2</v>
      </c>
      <c r="C4" s="25">
        <v>3</v>
      </c>
      <c r="D4" s="25">
        <v>4</v>
      </c>
      <c r="E4" s="24">
        <v>5</v>
      </c>
      <c r="F4" s="25">
        <v>6</v>
      </c>
      <c r="G4" s="25">
        <v>7</v>
      </c>
      <c r="H4" s="25">
        <v>8</v>
      </c>
      <c r="I4" s="25">
        <v>9</v>
      </c>
      <c r="J4" s="25">
        <v>10</v>
      </c>
      <c r="K4" s="25">
        <v>11</v>
      </c>
      <c r="L4" s="25">
        <v>12</v>
      </c>
      <c r="M4" s="25">
        <v>13</v>
      </c>
      <c r="N4" s="25">
        <v>14</v>
      </c>
    </row>
    <row r="5" spans="1:14" ht="70.5" customHeight="1" x14ac:dyDescent="0.25">
      <c r="A5" s="26">
        <v>1</v>
      </c>
      <c r="B5" s="66" t="s">
        <v>40</v>
      </c>
      <c r="C5" s="66"/>
      <c r="D5" s="27">
        <f>SUM(D6:D7)</f>
        <v>9048313</v>
      </c>
      <c r="E5" s="27">
        <f>SUM(E6:E7)</f>
        <v>0</v>
      </c>
      <c r="F5" s="27">
        <f t="shared" ref="F5" si="0">SUM(F6:F7)</f>
        <v>9048313</v>
      </c>
      <c r="G5" s="27">
        <f>SUM(G6:G7)</f>
        <v>3127240</v>
      </c>
      <c r="H5" s="27">
        <f>SUM(H6:H7)</f>
        <v>0</v>
      </c>
      <c r="I5" s="27">
        <f>SUM(I6:I7)</f>
        <v>3127240</v>
      </c>
      <c r="J5" s="27">
        <f>G5/D5*100</f>
        <v>34.561580705707243</v>
      </c>
      <c r="K5" s="27">
        <v>0</v>
      </c>
      <c r="L5" s="27">
        <f>I5/F5*100</f>
        <v>34.561580705707243</v>
      </c>
      <c r="M5" s="36">
        <f>SUM(M6:M7)</f>
        <v>9048313</v>
      </c>
      <c r="N5" s="27">
        <f>M5/D5*100</f>
        <v>100</v>
      </c>
    </row>
    <row r="6" spans="1:14" ht="58.5" customHeight="1" x14ac:dyDescent="0.25">
      <c r="A6" s="28" t="s">
        <v>7</v>
      </c>
      <c r="B6" s="29" t="s">
        <v>17</v>
      </c>
      <c r="C6" s="29" t="s">
        <v>43</v>
      </c>
      <c r="D6" s="29">
        <f t="shared" ref="D6:D7" si="1">E6+F6</f>
        <v>24540</v>
      </c>
      <c r="E6" s="29">
        <v>0</v>
      </c>
      <c r="F6" s="29">
        <v>24540</v>
      </c>
      <c r="G6" s="29">
        <f>H6+I6</f>
        <v>0</v>
      </c>
      <c r="H6" s="29">
        <v>0</v>
      </c>
      <c r="I6" s="29">
        <v>0</v>
      </c>
      <c r="J6" s="30">
        <f>G6/D6*100</f>
        <v>0</v>
      </c>
      <c r="K6" s="30">
        <v>0</v>
      </c>
      <c r="L6" s="30">
        <f>I6/F6*100</f>
        <v>0</v>
      </c>
      <c r="M6" s="37">
        <f>F6</f>
        <v>24540</v>
      </c>
      <c r="N6" s="30">
        <f>M6/D6*100</f>
        <v>100</v>
      </c>
    </row>
    <row r="7" spans="1:14" ht="34.5" customHeight="1" x14ac:dyDescent="0.25">
      <c r="A7" s="28" t="s">
        <v>8</v>
      </c>
      <c r="B7" s="29" t="s">
        <v>41</v>
      </c>
      <c r="C7" s="29" t="s">
        <v>43</v>
      </c>
      <c r="D7" s="29">
        <f t="shared" si="1"/>
        <v>9023773</v>
      </c>
      <c r="E7" s="29">
        <v>0</v>
      </c>
      <c r="F7" s="29">
        <v>9023773</v>
      </c>
      <c r="G7" s="29">
        <f t="shared" ref="G7" si="2">H7+I7</f>
        <v>3127240</v>
      </c>
      <c r="H7" s="29">
        <v>0</v>
      </c>
      <c r="I7" s="29">
        <v>3127240</v>
      </c>
      <c r="J7" s="30">
        <f>G7/D7*100</f>
        <v>34.655570347348053</v>
      </c>
      <c r="K7" s="30">
        <v>0</v>
      </c>
      <c r="L7" s="30">
        <f>I7/F7*100</f>
        <v>34.655570347348053</v>
      </c>
      <c r="M7" s="37">
        <f>F7</f>
        <v>9023773</v>
      </c>
      <c r="N7" s="30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муниципальные</vt:lpstr>
      <vt:lpstr>ведомственная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user</cp:lastModifiedBy>
  <cp:lastPrinted>2016-02-09T05:03:34Z</cp:lastPrinted>
  <dcterms:created xsi:type="dcterms:W3CDTF">2012-05-22T08:33:39Z</dcterms:created>
  <dcterms:modified xsi:type="dcterms:W3CDTF">2016-02-16T09:13:22Z</dcterms:modified>
</cp:coreProperties>
</file>