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20" windowWidth="19320" windowHeight="8400"/>
  </bookViews>
  <sheets>
    <sheet name="муниципальные" sheetId="33" r:id="rId1"/>
  </sheets>
  <definedNames>
    <definedName name="_xlnm._FilterDatabase" localSheetId="0" hidden="1">муниципальные!$A$4:$Z$4</definedName>
    <definedName name="_xlnm.Print_Titles" localSheetId="0">муниципальные!$2:$3</definedName>
    <definedName name="_xlnm.Print_Area" localSheetId="0">муниципальные!$A$1:$Z$55</definedName>
  </definedNames>
  <calcPr calcId="124519"/>
</workbook>
</file>

<file path=xl/calcChain.xml><?xml version="1.0" encoding="utf-8"?>
<calcChain xmlns="http://schemas.openxmlformats.org/spreadsheetml/2006/main">
  <c r="Z34" i="33"/>
  <c r="Z27"/>
  <c r="Z26"/>
  <c r="Z23"/>
  <c r="Y14"/>
  <c r="Q12"/>
  <c r="V41"/>
  <c r="Z36"/>
  <c r="Z41"/>
  <c r="O41"/>
  <c r="K41"/>
  <c r="K40" s="1"/>
  <c r="K39" s="1"/>
  <c r="J41"/>
  <c r="H41"/>
  <c r="H40" s="1"/>
  <c r="H39" s="1"/>
  <c r="D41"/>
  <c r="R40"/>
  <c r="Z40" s="1"/>
  <c r="Q40"/>
  <c r="P40"/>
  <c r="O40"/>
  <c r="O39" s="1"/>
  <c r="N40"/>
  <c r="N39" s="1"/>
  <c r="M40"/>
  <c r="M39" s="1"/>
  <c r="L40"/>
  <c r="L39" s="1"/>
  <c r="J40"/>
  <c r="J39" s="1"/>
  <c r="I40"/>
  <c r="I39" s="1"/>
  <c r="G40"/>
  <c r="G39" s="1"/>
  <c r="F40"/>
  <c r="F39" s="1"/>
  <c r="E40"/>
  <c r="E39" s="1"/>
  <c r="D40"/>
  <c r="D39" s="1"/>
  <c r="R37"/>
  <c r="Q37"/>
  <c r="P37"/>
  <c r="N37"/>
  <c r="M37"/>
  <c r="L37"/>
  <c r="I37"/>
  <c r="G37"/>
  <c r="Z37" s="1"/>
  <c r="F37"/>
  <c r="E37"/>
  <c r="Z38"/>
  <c r="X38"/>
  <c r="O38"/>
  <c r="K38"/>
  <c r="K37" s="1"/>
  <c r="J38"/>
  <c r="H38" s="1"/>
  <c r="H37" s="1"/>
  <c r="D38"/>
  <c r="D37" s="1"/>
  <c r="V36"/>
  <c r="O36"/>
  <c r="K36"/>
  <c r="D36"/>
  <c r="Z35"/>
  <c r="X35"/>
  <c r="O35"/>
  <c r="K35"/>
  <c r="D35"/>
  <c r="O34"/>
  <c r="K34"/>
  <c r="K33" s="1"/>
  <c r="J34"/>
  <c r="H34" s="1"/>
  <c r="H33" s="1"/>
  <c r="D34"/>
  <c r="R33"/>
  <c r="Z33" s="1"/>
  <c r="Q33"/>
  <c r="P33"/>
  <c r="N33"/>
  <c r="M33"/>
  <c r="L33"/>
  <c r="I33"/>
  <c r="G33"/>
  <c r="F33"/>
  <c r="E33"/>
  <c r="D31"/>
  <c r="X32"/>
  <c r="T32"/>
  <c r="O32"/>
  <c r="K32"/>
  <c r="D32"/>
  <c r="Z31"/>
  <c r="X31"/>
  <c r="V31"/>
  <c r="T31"/>
  <c r="O31"/>
  <c r="K31"/>
  <c r="Z30"/>
  <c r="V30"/>
  <c r="O30"/>
  <c r="K30"/>
  <c r="J30"/>
  <c r="H30" s="1"/>
  <c r="H29" s="1"/>
  <c r="D30"/>
  <c r="R29"/>
  <c r="V29" s="1"/>
  <c r="Q29"/>
  <c r="P29"/>
  <c r="T29" s="1"/>
  <c r="N29"/>
  <c r="M29"/>
  <c r="L29"/>
  <c r="I29"/>
  <c r="G29"/>
  <c r="F29"/>
  <c r="E29"/>
  <c r="R25"/>
  <c r="V25" s="1"/>
  <c r="Q25"/>
  <c r="P25"/>
  <c r="T25" s="1"/>
  <c r="N25"/>
  <c r="M25"/>
  <c r="L25"/>
  <c r="I25"/>
  <c r="G25"/>
  <c r="F25"/>
  <c r="E25"/>
  <c r="X28"/>
  <c r="T28"/>
  <c r="O28"/>
  <c r="K28"/>
  <c r="D28"/>
  <c r="X27"/>
  <c r="V27"/>
  <c r="T27"/>
  <c r="O27"/>
  <c r="K27"/>
  <c r="D27"/>
  <c r="V26"/>
  <c r="O26"/>
  <c r="K26"/>
  <c r="K25" s="1"/>
  <c r="J26"/>
  <c r="H26" s="1"/>
  <c r="H25" s="1"/>
  <c r="D26"/>
  <c r="R21"/>
  <c r="Q21"/>
  <c r="P21"/>
  <c r="N21"/>
  <c r="M21"/>
  <c r="L21"/>
  <c r="I21"/>
  <c r="I11" s="1"/>
  <c r="I10" s="1"/>
  <c r="G21"/>
  <c r="F21"/>
  <c r="E21"/>
  <c r="D24"/>
  <c r="X24"/>
  <c r="T24"/>
  <c r="O24"/>
  <c r="K24"/>
  <c r="Z19"/>
  <c r="X19"/>
  <c r="V19"/>
  <c r="T19"/>
  <c r="O19"/>
  <c r="K19"/>
  <c r="D19"/>
  <c r="D20"/>
  <c r="J20"/>
  <c r="H20" s="1"/>
  <c r="K20"/>
  <c r="O20"/>
  <c r="T20"/>
  <c r="X20"/>
  <c r="X23"/>
  <c r="V23"/>
  <c r="T23"/>
  <c r="O23"/>
  <c r="K23"/>
  <c r="D23"/>
  <c r="Z22"/>
  <c r="V22"/>
  <c r="O22"/>
  <c r="K22"/>
  <c r="J22"/>
  <c r="H22" s="1"/>
  <c r="H21" s="1"/>
  <c r="H11" s="1"/>
  <c r="H10" s="1"/>
  <c r="D22"/>
  <c r="Z16"/>
  <c r="X16"/>
  <c r="V16"/>
  <c r="T16"/>
  <c r="R17"/>
  <c r="Q17"/>
  <c r="P17"/>
  <c r="N17"/>
  <c r="M17"/>
  <c r="L17"/>
  <c r="G17"/>
  <c r="F17"/>
  <c r="E17"/>
  <c r="X17" s="1"/>
  <c r="Z18"/>
  <c r="V18"/>
  <c r="O18"/>
  <c r="K18"/>
  <c r="J18"/>
  <c r="H18" s="1"/>
  <c r="D18"/>
  <c r="E12"/>
  <c r="E11" s="1"/>
  <c r="E10" s="1"/>
  <c r="D13"/>
  <c r="M12"/>
  <c r="N12"/>
  <c r="N11" s="1"/>
  <c r="N10" s="1"/>
  <c r="L12"/>
  <c r="L11" s="1"/>
  <c r="L10" s="1"/>
  <c r="X15"/>
  <c r="V13"/>
  <c r="K16"/>
  <c r="G12"/>
  <c r="G11" s="1"/>
  <c r="G10" s="1"/>
  <c r="D16"/>
  <c r="D15"/>
  <c r="D14"/>
  <c r="F12"/>
  <c r="F11" s="1"/>
  <c r="F10" s="1"/>
  <c r="O16"/>
  <c r="W16" s="1"/>
  <c r="O15"/>
  <c r="O13"/>
  <c r="R12"/>
  <c r="R11" s="1"/>
  <c r="P12"/>
  <c r="P11" s="1"/>
  <c r="D25" l="1"/>
  <c r="M11"/>
  <c r="M10" s="1"/>
  <c r="Y12"/>
  <c r="V12"/>
  <c r="Q11"/>
  <c r="Z25"/>
  <c r="Z29"/>
  <c r="V40"/>
  <c r="S40"/>
  <c r="K21"/>
  <c r="S21" s="1"/>
  <c r="O21"/>
  <c r="X25"/>
  <c r="K29"/>
  <c r="S32"/>
  <c r="X37"/>
  <c r="W39"/>
  <c r="S39"/>
  <c r="D21"/>
  <c r="O37"/>
  <c r="P39"/>
  <c r="P10" s="1"/>
  <c r="X10" s="1"/>
  <c r="R39"/>
  <c r="R10" s="1"/>
  <c r="J21"/>
  <c r="S26"/>
  <c r="S28"/>
  <c r="J25"/>
  <c r="S30"/>
  <c r="S36"/>
  <c r="J37"/>
  <c r="Q39"/>
  <c r="O25"/>
  <c r="W40"/>
  <c r="W41"/>
  <c r="S41"/>
  <c r="S27"/>
  <c r="S31"/>
  <c r="W38"/>
  <c r="D33"/>
  <c r="X33"/>
  <c r="W35"/>
  <c r="O33"/>
  <c r="S33" s="1"/>
  <c r="W34"/>
  <c r="W36"/>
  <c r="J33"/>
  <c r="D29"/>
  <c r="X29"/>
  <c r="W31"/>
  <c r="O29"/>
  <c r="W30"/>
  <c r="W32"/>
  <c r="J29"/>
  <c r="W27"/>
  <c r="W26"/>
  <c r="W28"/>
  <c r="S24"/>
  <c r="D17"/>
  <c r="W20"/>
  <c r="S23"/>
  <c r="S19"/>
  <c r="W24"/>
  <c r="V21"/>
  <c r="W19"/>
  <c r="S20"/>
  <c r="S16"/>
  <c r="Z12"/>
  <c r="O17"/>
  <c r="W17" s="1"/>
  <c r="T17"/>
  <c r="Z17"/>
  <c r="V17"/>
  <c r="K17"/>
  <c r="W21"/>
  <c r="T21"/>
  <c r="Z21"/>
  <c r="X21"/>
  <c r="S22"/>
  <c r="W23"/>
  <c r="W22"/>
  <c r="S18"/>
  <c r="W18"/>
  <c r="X12"/>
  <c r="D12"/>
  <c r="O12"/>
  <c r="O11" s="1"/>
  <c r="O10" s="1"/>
  <c r="T12"/>
  <c r="K12"/>
  <c r="K11" s="1"/>
  <c r="K10" s="1"/>
  <c r="D11" l="1"/>
  <c r="D10" s="1"/>
  <c r="W25"/>
  <c r="S25"/>
  <c r="J11"/>
  <c r="J10" s="1"/>
  <c r="W29"/>
  <c r="S29"/>
  <c r="Y11"/>
  <c r="Q10"/>
  <c r="S10"/>
  <c r="Z39"/>
  <c r="V39"/>
  <c r="W37"/>
  <c r="W33"/>
  <c r="W12"/>
  <c r="S12"/>
  <c r="S17"/>
  <c r="R6"/>
  <c r="Y10" l="1"/>
  <c r="O49"/>
  <c r="E50" l="1"/>
  <c r="G50"/>
  <c r="I50"/>
  <c r="L50"/>
  <c r="N50"/>
  <c r="P50"/>
  <c r="R50"/>
  <c r="T50"/>
  <c r="X50"/>
  <c r="E45"/>
  <c r="G45"/>
  <c r="I45"/>
  <c r="L45"/>
  <c r="N45"/>
  <c r="P45"/>
  <c r="R45"/>
  <c r="T45"/>
  <c r="X45"/>
  <c r="E6"/>
  <c r="G6"/>
  <c r="I6"/>
  <c r="L6"/>
  <c r="N6"/>
  <c r="P6"/>
  <c r="T6"/>
  <c r="X6"/>
  <c r="O52" l="1"/>
  <c r="O50" s="1"/>
  <c r="X42" l="1"/>
  <c r="X43"/>
  <c r="T42"/>
  <c r="T43"/>
  <c r="Z8" l="1"/>
  <c r="Z6" s="1"/>
  <c r="Z15" l="1"/>
  <c r="V8"/>
  <c r="V6" s="1"/>
  <c r="V47" l="1"/>
  <c r="V45" s="1"/>
  <c r="V49"/>
  <c r="Z42"/>
  <c r="Z43"/>
  <c r="V52" l="1"/>
  <c r="V50" s="1"/>
  <c r="V42"/>
  <c r="V43"/>
  <c r="K49"/>
  <c r="I48"/>
  <c r="L48"/>
  <c r="N48"/>
  <c r="K52"/>
  <c r="K50" s="1"/>
  <c r="I51"/>
  <c r="L51"/>
  <c r="N51"/>
  <c r="I46"/>
  <c r="L46"/>
  <c r="N46"/>
  <c r="K47"/>
  <c r="K45" s="1"/>
  <c r="K15"/>
  <c r="K14"/>
  <c r="K13"/>
  <c r="I7"/>
  <c r="L7"/>
  <c r="N7"/>
  <c r="K8"/>
  <c r="K6" s="1"/>
  <c r="K48" l="1"/>
  <c r="K51"/>
  <c r="K46"/>
  <c r="K7"/>
  <c r="X54"/>
  <c r="X55"/>
  <c r="Z54"/>
  <c r="Z55"/>
  <c r="P51"/>
  <c r="P48"/>
  <c r="T11" l="1"/>
  <c r="T10" l="1"/>
  <c r="E7" l="1"/>
  <c r="G7"/>
  <c r="P7"/>
  <c r="R7"/>
  <c r="V7" s="1"/>
  <c r="Z7" l="1"/>
  <c r="J42" l="1"/>
  <c r="J43"/>
  <c r="E53" l="1"/>
  <c r="G53"/>
  <c r="H53"/>
  <c r="I53"/>
  <c r="J53"/>
  <c r="O53"/>
  <c r="P53"/>
  <c r="X53" s="1"/>
  <c r="R53"/>
  <c r="Z53" s="1"/>
  <c r="D53"/>
  <c r="W54"/>
  <c r="W55"/>
  <c r="Z52"/>
  <c r="Z50" s="1"/>
  <c r="Z47"/>
  <c r="Z45" s="1"/>
  <c r="Z49"/>
  <c r="W53" l="1"/>
  <c r="S52"/>
  <c r="S50" s="1"/>
  <c r="J52"/>
  <c r="D52"/>
  <c r="D50" s="1"/>
  <c r="E51"/>
  <c r="G51"/>
  <c r="R51"/>
  <c r="V51" s="1"/>
  <c r="E48"/>
  <c r="G48"/>
  <c r="R48"/>
  <c r="V48" s="1"/>
  <c r="S49"/>
  <c r="J49"/>
  <c r="H49" s="1"/>
  <c r="D49"/>
  <c r="E46"/>
  <c r="G46"/>
  <c r="P46"/>
  <c r="R46"/>
  <c r="V46" s="1"/>
  <c r="O47"/>
  <c r="J47"/>
  <c r="D47"/>
  <c r="D45" s="1"/>
  <c r="H52" l="1"/>
  <c r="H50" s="1"/>
  <c r="J50"/>
  <c r="H47"/>
  <c r="H45" s="1"/>
  <c r="J45"/>
  <c r="S47"/>
  <c r="S45" s="1"/>
  <c r="O45"/>
  <c r="D46"/>
  <c r="D48"/>
  <c r="D51"/>
  <c r="J51"/>
  <c r="H46"/>
  <c r="J46"/>
  <c r="H48"/>
  <c r="J48"/>
  <c r="O48"/>
  <c r="S48" s="1"/>
  <c r="O51"/>
  <c r="S51" s="1"/>
  <c r="Z46"/>
  <c r="Z48"/>
  <c r="Z51"/>
  <c r="O46"/>
  <c r="S46" s="1"/>
  <c r="V11"/>
  <c r="Z13"/>
  <c r="D42"/>
  <c r="D43"/>
  <c r="O42"/>
  <c r="S42" s="1"/>
  <c r="O43"/>
  <c r="S43" s="1"/>
  <c r="H42"/>
  <c r="H43"/>
  <c r="S13"/>
  <c r="J14"/>
  <c r="H14" s="1"/>
  <c r="J15"/>
  <c r="H15" s="1"/>
  <c r="J13"/>
  <c r="H51" l="1"/>
  <c r="W15"/>
  <c r="W14"/>
  <c r="W48"/>
  <c r="H13"/>
  <c r="S11"/>
  <c r="W42"/>
  <c r="W43"/>
  <c r="W46"/>
  <c r="Z11"/>
  <c r="X11"/>
  <c r="V10"/>
  <c r="Z10" l="1"/>
  <c r="W10" l="1"/>
  <c r="J8" l="1"/>
  <c r="O8"/>
  <c r="O6" s="1"/>
  <c r="D8"/>
  <c r="D6" s="1"/>
  <c r="H8" l="1"/>
  <c r="H6" s="1"/>
  <c r="J6"/>
  <c r="S8"/>
  <c r="S6" s="1"/>
  <c r="W8"/>
  <c r="W6" s="1"/>
  <c r="J7"/>
  <c r="D7"/>
  <c r="O7"/>
  <c r="H7" l="1"/>
  <c r="S7"/>
  <c r="W7"/>
  <c r="W47" l="1"/>
  <c r="W45" s="1"/>
  <c r="W49" l="1"/>
  <c r="W51" l="1"/>
  <c r="W13" l="1"/>
  <c r="W11" l="1"/>
  <c r="W52" l="1"/>
  <c r="W50" s="1"/>
</calcChain>
</file>

<file path=xl/sharedStrings.xml><?xml version="1.0" encoding="utf-8"?>
<sst xmlns="http://schemas.openxmlformats.org/spreadsheetml/2006/main" count="164" uniqueCount="98">
  <si>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</si>
  <si>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</si>
  <si>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</si>
  <si>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</si>
  <si>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</si>
  <si>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жилищно-коммунального хозяйства администрации города</t>
  </si>
  <si>
    <t>Комитет культуры администрации города</t>
  </si>
  <si>
    <t>1.1</t>
  </si>
  <si>
    <t>1.2</t>
  </si>
  <si>
    <t>1.4</t>
  </si>
  <si>
    <t>Развитие жилищно-коммунального комплекса в городе Нефтеюганске в 2014-2020 годах</t>
  </si>
  <si>
    <t>КК</t>
  </si>
  <si>
    <t>Развитие сферы культуры  города Нефтеюганска  на 2014-2020 годы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</si>
  <si>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</si>
  <si>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</si>
  <si>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</si>
  <si>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</si>
  <si>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</si>
  <si>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Администрация города Нефтеюганска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</si>
  <si>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</si>
  <si>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</si>
  <si>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</si>
  <si>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</si>
  <si>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Расходы на обеспечение деятельности (оказание услуг) муниципальных учреждений</t>
  </si>
  <si>
    <t>Мероприятия по организации отдыха и оздоровления детей</t>
  </si>
  <si>
    <t>Подпрограмма "Обеспечение прав граждан на доступ к культурным ценностям и информации"</t>
  </si>
  <si>
    <t>Иные межбюджетные трансферты на реализацию мероприятий подпрограммы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</si>
  <si>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</si>
  <si>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"Обеспечение первичных мер пожарной безопасности в городе Нефтеюганске"</t>
  </si>
  <si>
    <t>Реализация мероприятий подпрограммы "Обеспечение первичных мер пожарной безопасности в городе Нефтеюганске"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</si>
  <si>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</si>
  <si>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</si>
  <si>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</si>
  <si>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</si>
  <si>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6.1.7</t>
  </si>
  <si>
    <t>6.1.8</t>
  </si>
  <si>
    <t>Подпрограмма "Пропаганда здорового образа жизни (профилактика наркомании, токсикомании и алкоголизма)"</t>
  </si>
  <si>
    <t>9</t>
  </si>
  <si>
    <t>9.3</t>
  </si>
  <si>
    <t>10</t>
  </si>
  <si>
    <t>11</t>
  </si>
  <si>
    <t>11.2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</si>
  <si>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</si>
  <si>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</si>
  <si>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</si>
  <si>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</si>
  <si>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Профинансировано на 01.01.2015 (рублей)</t>
  </si>
  <si>
    <t>% исполнения  к плану года</t>
  </si>
  <si>
    <t>ПЛАН  на 2016 год (рублей)</t>
  </si>
  <si>
    <t>ПЛАН  на  1 квартал 2016 год   (рублей)</t>
  </si>
  <si>
    <t>федеральный бюджет</t>
  </si>
  <si>
    <t>Кассовый расход на 01.02.2016  (рублей)</t>
  </si>
  <si>
    <t>Основное мероприятие 1 «Развитие библиотечного дела»</t>
  </si>
  <si>
    <t>Комплектование книжных фондов библиотек муниципальных образований и государственных библиотек городов Москвы и Санкт-Петербурга за счет средств федерального бюджета</t>
  </si>
  <si>
    <t>Модернизация общедоступных муниципальных библиотек</t>
  </si>
  <si>
    <t>% исполнения  к плану 1 квартала</t>
  </si>
  <si>
    <t>Основное мероприятие «Развитие музейного дела»</t>
  </si>
  <si>
    <t>2</t>
  </si>
  <si>
    <t>2.1</t>
  </si>
  <si>
    <t>Иные межбюджетные трансферты в рамках наказов избирателей депутатам Думы ХМАО-Югры за счет средств автономного округа</t>
  </si>
  <si>
    <t>Основное мероприятие «Развитие профессионального искусства»</t>
  </si>
  <si>
    <t>Основное мероприятие «Развитие художественно-творческой деятельности и народных художественных промыслов и ремесел»</t>
  </si>
  <si>
    <t>Основное мероприятие «Развитие дополнительного образования в сфере культуры»</t>
  </si>
  <si>
    <t>Основное мероприятие «Развитие культурно-досуговой деятельности, массового отдыха населения, организация отдыха и оздоровления детей»</t>
  </si>
  <si>
    <t>На оплату стоимости питания детей школьного возраста в оздоровительных лагерях с дневным пребыванием детей за счет средств бюджета автономного округа</t>
  </si>
  <si>
    <t>Реализация мероприятий</t>
  </si>
  <si>
    <t>Обновление материально-технической базы муниципальных детских школ искусств (по видам искусств) в сфере культуры за счет средств бюджета автономного округа</t>
  </si>
  <si>
    <t>Основное мероприятие «Развитие материально-технической базы муниципальных учреждений культуры»</t>
  </si>
  <si>
    <t>Основное мероприятие «Обеспечение деятельности комитета культуры</t>
  </si>
  <si>
    <t>Расходы на обеспечение функций органов местного самоуправления</t>
  </si>
  <si>
    <t>Подпрограмма II «Обеспечение реализации муниципальной программы»</t>
  </si>
  <si>
    <t>2.1.1</t>
  </si>
  <si>
    <t>1.3</t>
  </si>
  <si>
    <t>1.5</t>
  </si>
  <si>
    <t>1.1.2</t>
  </si>
  <si>
    <t>1.1.1</t>
  </si>
  <si>
    <t>1.1.3</t>
  </si>
  <si>
    <t>1.1.4</t>
  </si>
  <si>
    <t>1.2.1</t>
  </si>
  <si>
    <t>1.2.2</t>
  </si>
  <si>
    <t>1.2.3</t>
  </si>
  <si>
    <t>1.3.1</t>
  </si>
  <si>
    <t>1.3.2</t>
  </si>
  <si>
    <t>1.3.3</t>
  </si>
  <si>
    <t>1.4.1</t>
  </si>
  <si>
    <t>1.4.2</t>
  </si>
  <si>
    <t>1.4.3</t>
  </si>
  <si>
    <t>1.5.1</t>
  </si>
  <si>
    <t>1.5.2</t>
  </si>
  <si>
    <t>1.5.3</t>
  </si>
  <si>
    <t>1.6</t>
  </si>
  <si>
    <t>1.6.1</t>
  </si>
  <si>
    <t>1.6.2</t>
  </si>
  <si>
    <t>1.6.3</t>
  </si>
  <si>
    <t>1.7</t>
  </si>
  <si>
    <t>1.7.1</t>
  </si>
  <si>
    <t xml:space="preserve">На повышение оплаты труда работников муниципальных учреждений культуры и дополнительного образования детей </t>
  </si>
  <si>
    <t>Отчет об исполнении сетевого плана-графика на 01 февраля  2016 года по реализации муниципальной программы "Развитие сферы культуры города Нефтеюганска на 2014-2020 годы"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</si>
</sst>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7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70">
    <xf numFmtId="0" fontId="0" fillId="0" borderId="0" xfId="0"/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/>
    <xf numFmtId="0" fontId="5" fillId="0" borderId="1" xfId="0" applyFont="1" applyFill="1" applyBorder="1" applyAlignment="1">
      <alignment horizontal="left" vertical="center"/>
    </xf>
    <xf numFmtId="2" fontId="5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43" fontId="5" fillId="0" borderId="1" xfId="2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4"/>
  <sheetViews>
    <sheetView tabSelected="1" view="pageLayout" zoomScale="50" zoomScaleNormal="55" zoomScaleSheetLayoutView="70" zoomScalePageLayoutView="50" workbookViewId="0">
      <selection activeCell="A9" sqref="A9:Z41"/>
    </sheetView>
  </sheetViews>
  <sheetFormatPr defaultColWidth="9.140625" defaultRowHeight="18.75"/>
  <cols>
    <col min="1" max="1" width="9.7109375" style="18" customWidth="1"/>
    <col min="2" max="2" width="38.85546875" style="10" customWidth="1"/>
    <col min="3" max="3" width="14" style="10" customWidth="1"/>
    <col min="4" max="4" width="20.85546875" style="10" customWidth="1"/>
    <col min="5" max="5" width="18.5703125" style="10" customWidth="1"/>
    <col min="6" max="6" width="14.42578125" style="10" customWidth="1"/>
    <col min="7" max="7" width="20.7109375" style="10" customWidth="1"/>
    <col min="8" max="8" width="24.85546875" style="10" hidden="1" customWidth="1"/>
    <col min="9" max="9" width="24.28515625" style="10" hidden="1" customWidth="1"/>
    <col min="10" max="10" width="24" style="10" hidden="1" customWidth="1"/>
    <col min="11" max="11" width="20" style="10" customWidth="1"/>
    <col min="12" max="12" width="18.7109375" style="10" customWidth="1"/>
    <col min="13" max="13" width="15" style="10" customWidth="1"/>
    <col min="14" max="14" width="19" style="10" customWidth="1"/>
    <col min="15" max="15" width="19.42578125" style="16" customWidth="1"/>
    <col min="16" max="16" width="16" style="16" customWidth="1"/>
    <col min="17" max="17" width="15" style="16" customWidth="1"/>
    <col min="18" max="18" width="17.85546875" style="16" customWidth="1"/>
    <col min="19" max="19" width="12.7109375" style="16" customWidth="1"/>
    <col min="20" max="21" width="11.85546875" style="16" customWidth="1"/>
    <col min="22" max="22" width="12.28515625" style="16" customWidth="1"/>
    <col min="23" max="23" width="10.85546875" style="17" customWidth="1"/>
    <col min="24" max="24" width="13.7109375" style="17" customWidth="1"/>
    <col min="25" max="25" width="15.28515625" style="17" customWidth="1"/>
    <col min="26" max="26" width="13.7109375" style="17" customWidth="1"/>
    <col min="27" max="16384" width="9.140625" style="10"/>
  </cols>
  <sheetData>
    <row r="1" spans="1:28" s="7" customFormat="1" ht="62.25" customHeight="1">
      <c r="A1" s="53" t="s">
        <v>97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8" s="8" customFormat="1" ht="52.5" customHeight="1">
      <c r="A2" s="55" t="s">
        <v>0</v>
      </c>
      <c r="B2" s="3" t="s">
        <v>1</v>
      </c>
      <c r="C2" s="56" t="s">
        <v>20</v>
      </c>
      <c r="D2" s="57" t="s">
        <v>48</v>
      </c>
      <c r="E2" s="57"/>
      <c r="F2" s="57"/>
      <c r="G2" s="57"/>
      <c r="H2" s="57" t="s">
        <v>46</v>
      </c>
      <c r="I2" s="57"/>
      <c r="J2" s="57"/>
      <c r="K2" s="57" t="s">
        <v>49</v>
      </c>
      <c r="L2" s="57"/>
      <c r="M2" s="57"/>
      <c r="N2" s="57"/>
      <c r="O2" s="58" t="s">
        <v>51</v>
      </c>
      <c r="P2" s="58"/>
      <c r="Q2" s="58"/>
      <c r="R2" s="58"/>
      <c r="S2" s="58" t="s">
        <v>55</v>
      </c>
      <c r="T2" s="59"/>
      <c r="U2" s="59"/>
      <c r="V2" s="59"/>
      <c r="W2" s="58" t="s">
        <v>47</v>
      </c>
      <c r="X2" s="59"/>
      <c r="Y2" s="59"/>
      <c r="Z2" s="59"/>
      <c r="AA2" s="25"/>
      <c r="AB2" s="25"/>
    </row>
    <row r="3" spans="1:28" s="8" customFormat="1" ht="58.5" customHeight="1">
      <c r="A3" s="55"/>
      <c r="B3" s="29" t="s">
        <v>2</v>
      </c>
      <c r="C3" s="56"/>
      <c r="D3" s="30" t="s">
        <v>31</v>
      </c>
      <c r="E3" s="30" t="s">
        <v>32</v>
      </c>
      <c r="F3" s="49" t="s">
        <v>50</v>
      </c>
      <c r="G3" s="30" t="s">
        <v>33</v>
      </c>
      <c r="H3" s="30" t="s">
        <v>31</v>
      </c>
      <c r="I3" s="30" t="s">
        <v>32</v>
      </c>
      <c r="J3" s="30" t="s">
        <v>33</v>
      </c>
      <c r="K3" s="30" t="s">
        <v>31</v>
      </c>
      <c r="L3" s="30" t="s">
        <v>32</v>
      </c>
      <c r="M3" s="49" t="s">
        <v>50</v>
      </c>
      <c r="N3" s="30" t="s">
        <v>33</v>
      </c>
      <c r="O3" s="30" t="s">
        <v>31</v>
      </c>
      <c r="P3" s="30" t="s">
        <v>32</v>
      </c>
      <c r="Q3" s="49" t="s">
        <v>50</v>
      </c>
      <c r="R3" s="30" t="s">
        <v>33</v>
      </c>
      <c r="S3" s="30" t="s">
        <v>31</v>
      </c>
      <c r="T3" s="30" t="s">
        <v>32</v>
      </c>
      <c r="U3" s="49" t="s">
        <v>50</v>
      </c>
      <c r="V3" s="30" t="s">
        <v>33</v>
      </c>
      <c r="W3" s="30" t="s">
        <v>31</v>
      </c>
      <c r="X3" s="4" t="s">
        <v>32</v>
      </c>
      <c r="Y3" s="49" t="s">
        <v>50</v>
      </c>
      <c r="Z3" s="30" t="s">
        <v>33</v>
      </c>
    </row>
    <row r="4" spans="1:28" s="8" customFormat="1" ht="21.75" customHeight="1">
      <c r="A4" s="28" t="s">
        <v>4</v>
      </c>
      <c r="B4" s="5">
        <v>2</v>
      </c>
      <c r="C4" s="6">
        <v>3</v>
      </c>
      <c r="D4" s="6">
        <v>4</v>
      </c>
      <c r="E4" s="5">
        <v>5</v>
      </c>
      <c r="F4" s="5"/>
      <c r="G4" s="6">
        <v>6</v>
      </c>
      <c r="H4" s="6">
        <v>7</v>
      </c>
      <c r="I4" s="5">
        <v>8</v>
      </c>
      <c r="J4" s="6">
        <v>9</v>
      </c>
      <c r="K4" s="6">
        <v>7</v>
      </c>
      <c r="L4" s="6">
        <v>8</v>
      </c>
      <c r="M4" s="6"/>
      <c r="N4" s="6">
        <v>9</v>
      </c>
      <c r="O4" s="6">
        <v>10</v>
      </c>
      <c r="P4" s="5">
        <v>11</v>
      </c>
      <c r="Q4" s="5"/>
      <c r="R4" s="6">
        <v>12</v>
      </c>
      <c r="S4" s="6">
        <v>13</v>
      </c>
      <c r="T4" s="6">
        <v>14</v>
      </c>
      <c r="U4" s="6"/>
      <c r="V4" s="6">
        <v>15</v>
      </c>
      <c r="W4" s="6">
        <v>16</v>
      </c>
      <c r="X4" s="6">
        <v>17</v>
      </c>
      <c r="Y4" s="6"/>
      <c r="Z4" s="6">
        <v>18</v>
      </c>
    </row>
    <row r="5" spans="1:28" s="8" customFormat="1" ht="28.5" hidden="1" customHeight="1">
      <c r="A5" s="52" t="s">
        <v>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8" s="9" customFormat="1" ht="64.5" hidden="1" customHeight="1">
      <c r="A6" s="37">
        <v>1</v>
      </c>
      <c r="B6" s="51" t="s">
        <v>10</v>
      </c>
      <c r="C6" s="51"/>
      <c r="D6" s="31">
        <f>D8</f>
        <v>1351692</v>
      </c>
      <c r="E6" s="31">
        <f t="shared" ref="E6:Z6" si="0">E8</f>
        <v>0</v>
      </c>
      <c r="F6" s="31"/>
      <c r="G6" s="31">
        <f t="shared" si="0"/>
        <v>1351692</v>
      </c>
      <c r="H6" s="31">
        <f t="shared" si="0"/>
        <v>300000</v>
      </c>
      <c r="I6" s="31">
        <f t="shared" si="0"/>
        <v>0</v>
      </c>
      <c r="J6" s="31">
        <f t="shared" si="0"/>
        <v>300000</v>
      </c>
      <c r="K6" s="31">
        <f t="shared" si="0"/>
        <v>300000</v>
      </c>
      <c r="L6" s="31">
        <f t="shared" si="0"/>
        <v>0</v>
      </c>
      <c r="M6" s="31"/>
      <c r="N6" s="31">
        <f t="shared" si="0"/>
        <v>300000</v>
      </c>
      <c r="O6" s="31">
        <f t="shared" si="0"/>
        <v>300000</v>
      </c>
      <c r="P6" s="31">
        <f t="shared" si="0"/>
        <v>0</v>
      </c>
      <c r="Q6" s="31"/>
      <c r="R6" s="31">
        <f t="shared" si="0"/>
        <v>300000</v>
      </c>
      <c r="S6" s="31">
        <f t="shared" si="0"/>
        <v>100</v>
      </c>
      <c r="T6" s="31">
        <f t="shared" si="0"/>
        <v>0</v>
      </c>
      <c r="U6" s="31"/>
      <c r="V6" s="31">
        <f t="shared" si="0"/>
        <v>100</v>
      </c>
      <c r="W6" s="31">
        <f t="shared" si="0"/>
        <v>22.194405234328528</v>
      </c>
      <c r="X6" s="31">
        <f t="shared" si="0"/>
        <v>0</v>
      </c>
      <c r="Y6" s="31"/>
      <c r="Z6" s="31">
        <f t="shared" si="0"/>
        <v>22.194405234328528</v>
      </c>
    </row>
    <row r="7" spans="1:28" s="9" customFormat="1" ht="69.75" hidden="1" customHeight="1">
      <c r="A7" s="37" t="s">
        <v>9</v>
      </c>
      <c r="B7" s="38" t="s">
        <v>21</v>
      </c>
      <c r="C7" s="39"/>
      <c r="D7" s="32">
        <f t="shared" ref="D7:R7" si="1">SUM(D8:D8)</f>
        <v>1351692</v>
      </c>
      <c r="E7" s="32">
        <f t="shared" si="1"/>
        <v>0</v>
      </c>
      <c r="F7" s="32"/>
      <c r="G7" s="32">
        <f t="shared" si="1"/>
        <v>1351692</v>
      </c>
      <c r="H7" s="32">
        <f t="shared" si="1"/>
        <v>300000</v>
      </c>
      <c r="I7" s="32">
        <f t="shared" si="1"/>
        <v>0</v>
      </c>
      <c r="J7" s="32">
        <f t="shared" si="1"/>
        <v>300000</v>
      </c>
      <c r="K7" s="32">
        <f t="shared" si="1"/>
        <v>300000</v>
      </c>
      <c r="L7" s="32">
        <f t="shared" si="1"/>
        <v>0</v>
      </c>
      <c r="M7" s="32"/>
      <c r="N7" s="32">
        <f t="shared" si="1"/>
        <v>300000</v>
      </c>
      <c r="O7" s="32">
        <f t="shared" si="1"/>
        <v>300000</v>
      </c>
      <c r="P7" s="32">
        <f t="shared" si="1"/>
        <v>0</v>
      </c>
      <c r="Q7" s="32"/>
      <c r="R7" s="32">
        <f t="shared" si="1"/>
        <v>300000</v>
      </c>
      <c r="S7" s="32">
        <f>O7/K7*100</f>
        <v>100</v>
      </c>
      <c r="T7" s="32"/>
      <c r="U7" s="32"/>
      <c r="V7" s="32">
        <f>R7/N7*100</f>
        <v>100</v>
      </c>
      <c r="W7" s="32">
        <f>O7/D7*100</f>
        <v>22.194405234328528</v>
      </c>
      <c r="X7" s="33"/>
      <c r="Y7" s="33"/>
      <c r="Z7" s="32">
        <f>R7/G7*100</f>
        <v>22.194405234328528</v>
      </c>
    </row>
    <row r="8" spans="1:28" s="8" customFormat="1" ht="75" hidden="1">
      <c r="A8" s="40"/>
      <c r="B8" s="41" t="s">
        <v>22</v>
      </c>
      <c r="C8" s="42" t="s">
        <v>11</v>
      </c>
      <c r="D8" s="33">
        <f t="shared" ref="D8" si="2">E8+G8</f>
        <v>1351692</v>
      </c>
      <c r="E8" s="33">
        <v>0</v>
      </c>
      <c r="F8" s="33"/>
      <c r="G8" s="33">
        <v>1351692</v>
      </c>
      <c r="H8" s="33">
        <f t="shared" ref="H8" si="3">I8+J8</f>
        <v>300000</v>
      </c>
      <c r="I8" s="33">
        <v>0</v>
      </c>
      <c r="J8" s="33">
        <f t="shared" ref="J8" si="4">R8</f>
        <v>300000</v>
      </c>
      <c r="K8" s="33">
        <f t="shared" ref="K8" si="5">L8+N8</f>
        <v>300000</v>
      </c>
      <c r="L8" s="33">
        <v>0</v>
      </c>
      <c r="M8" s="33"/>
      <c r="N8" s="33">
        <v>300000</v>
      </c>
      <c r="O8" s="33">
        <f t="shared" ref="O8" si="6">P8+R8</f>
        <v>300000</v>
      </c>
      <c r="P8" s="33">
        <v>0</v>
      </c>
      <c r="Q8" s="33"/>
      <c r="R8" s="33">
        <v>300000</v>
      </c>
      <c r="S8" s="33">
        <f>O8/K8*100</f>
        <v>100</v>
      </c>
      <c r="T8" s="33"/>
      <c r="U8" s="33"/>
      <c r="V8" s="33">
        <f>R8/N8*100</f>
        <v>100</v>
      </c>
      <c r="W8" s="33">
        <f>O8/D8*100</f>
        <v>22.194405234328528</v>
      </c>
      <c r="X8" s="33"/>
      <c r="Y8" s="33"/>
      <c r="Z8" s="33">
        <f t="shared" ref="Z8" si="7">R8/G8*100</f>
        <v>22.194405234328528</v>
      </c>
    </row>
    <row r="9" spans="1:28" s="9" customFormat="1" ht="36.75" customHeight="1">
      <c r="A9" s="65" t="s">
        <v>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spans="1:28" s="8" customFormat="1" ht="56.25" customHeight="1">
      <c r="A10" s="37"/>
      <c r="B10" s="60" t="s">
        <v>12</v>
      </c>
      <c r="C10" s="60"/>
      <c r="D10" s="34">
        <f>D11+D39</f>
        <v>460385226</v>
      </c>
      <c r="E10" s="34">
        <f t="shared" ref="E10:R10" si="8">E11+E39</f>
        <v>33568688</v>
      </c>
      <c r="F10" s="34">
        <f t="shared" si="8"/>
        <v>37300</v>
      </c>
      <c r="G10" s="34">
        <f t="shared" si="8"/>
        <v>426779238</v>
      </c>
      <c r="H10" s="34">
        <f t="shared" si="8"/>
        <v>6999410.1000000006</v>
      </c>
      <c r="I10" s="34">
        <f t="shared" si="8"/>
        <v>0</v>
      </c>
      <c r="J10" s="34">
        <f t="shared" si="8"/>
        <v>6999410.1000000006</v>
      </c>
      <c r="K10" s="34">
        <f t="shared" si="8"/>
        <v>94697344</v>
      </c>
      <c r="L10" s="34">
        <f t="shared" si="8"/>
        <v>7144150</v>
      </c>
      <c r="M10" s="34">
        <f t="shared" si="8"/>
        <v>0</v>
      </c>
      <c r="N10" s="34">
        <f t="shared" si="8"/>
        <v>87553194</v>
      </c>
      <c r="O10" s="34">
        <f t="shared" si="8"/>
        <v>9298684.25</v>
      </c>
      <c r="P10" s="34">
        <f t="shared" si="8"/>
        <v>0</v>
      </c>
      <c r="Q10" s="34">
        <f t="shared" si="8"/>
        <v>0</v>
      </c>
      <c r="R10" s="34">
        <f t="shared" si="8"/>
        <v>9298684.25</v>
      </c>
      <c r="S10" s="32">
        <f>O10/K10*100</f>
        <v>9.819371755558425</v>
      </c>
      <c r="T10" s="32">
        <f t="shared" ref="S10:U11" si="9">P10/L10*100</f>
        <v>0</v>
      </c>
      <c r="U10" s="32">
        <v>0</v>
      </c>
      <c r="V10" s="32">
        <f t="shared" ref="V10:V14" si="10">R10/N10*100</f>
        <v>10.620611111000702</v>
      </c>
      <c r="W10" s="31">
        <f>O10/D10*100</f>
        <v>2.0197616528207183</v>
      </c>
      <c r="X10" s="32">
        <f>P10/E10*100</f>
        <v>0</v>
      </c>
      <c r="Y10" s="32">
        <f>Q10/F10*100</f>
        <v>0</v>
      </c>
      <c r="Z10" s="32">
        <f t="shared" ref="Z10:Z11" si="11">R10/G10*100</f>
        <v>2.1788042674184633</v>
      </c>
    </row>
    <row r="11" spans="1:28" s="8" customFormat="1" ht="99" customHeight="1">
      <c r="A11" s="37" t="s">
        <v>4</v>
      </c>
      <c r="B11" s="50" t="s">
        <v>25</v>
      </c>
      <c r="C11" s="47" t="s">
        <v>11</v>
      </c>
      <c r="D11" s="34">
        <f>D12+D17+D21+D25+D29+D33+D37</f>
        <v>437583626</v>
      </c>
      <c r="E11" s="34">
        <f t="shared" ref="E11:R11" si="12">E12+E17+E21+E25+E29+E33+E37</f>
        <v>33568688</v>
      </c>
      <c r="F11" s="34">
        <f t="shared" si="12"/>
        <v>37300</v>
      </c>
      <c r="G11" s="34">
        <f t="shared" si="12"/>
        <v>403977638</v>
      </c>
      <c r="H11" s="34">
        <f t="shared" si="12"/>
        <v>4356661.4700000007</v>
      </c>
      <c r="I11" s="34">
        <f t="shared" si="12"/>
        <v>0</v>
      </c>
      <c r="J11" s="34">
        <f t="shared" si="12"/>
        <v>4356661.4700000007</v>
      </c>
      <c r="K11" s="34">
        <f t="shared" si="12"/>
        <v>86397344</v>
      </c>
      <c r="L11" s="34">
        <f t="shared" si="12"/>
        <v>7144150</v>
      </c>
      <c r="M11" s="34">
        <f t="shared" si="12"/>
        <v>0</v>
      </c>
      <c r="N11" s="34">
        <f t="shared" si="12"/>
        <v>79253194</v>
      </c>
      <c r="O11" s="34">
        <f t="shared" si="12"/>
        <v>6655935.6200000001</v>
      </c>
      <c r="P11" s="34">
        <f t="shared" si="12"/>
        <v>0</v>
      </c>
      <c r="Q11" s="34">
        <f t="shared" si="12"/>
        <v>0</v>
      </c>
      <c r="R11" s="34">
        <f t="shared" si="12"/>
        <v>6655935.6200000001</v>
      </c>
      <c r="S11" s="32">
        <f t="shared" si="9"/>
        <v>7.7038660123626022</v>
      </c>
      <c r="T11" s="32">
        <f t="shared" si="9"/>
        <v>0</v>
      </c>
      <c r="U11" s="32">
        <v>0</v>
      </c>
      <c r="V11" s="32">
        <f t="shared" si="10"/>
        <v>8.398318457676293</v>
      </c>
      <c r="W11" s="31">
        <f>O11/D11*100</f>
        <v>1.5210659687709613</v>
      </c>
      <c r="X11" s="32">
        <f>P11/E11*100</f>
        <v>0</v>
      </c>
      <c r="Y11" s="32">
        <f t="shared" ref="Y11:Y41" si="13">Q11/F11*100</f>
        <v>0</v>
      </c>
      <c r="Z11" s="32">
        <f t="shared" si="11"/>
        <v>1.6476000139393856</v>
      </c>
    </row>
    <row r="12" spans="1:28" s="8" customFormat="1" ht="77.25" customHeight="1">
      <c r="A12" s="37" t="s">
        <v>7</v>
      </c>
      <c r="B12" s="50" t="s">
        <v>52</v>
      </c>
      <c r="C12" s="47" t="s">
        <v>11</v>
      </c>
      <c r="D12" s="34">
        <f>SUM(E12:G12)</f>
        <v>74604350</v>
      </c>
      <c r="E12" s="34">
        <f>SUM(E13:E16)</f>
        <v>6078400</v>
      </c>
      <c r="F12" s="34">
        <f>SUM(F13:F16)</f>
        <v>37300</v>
      </c>
      <c r="G12" s="34">
        <f>SUM(G13:G16)</f>
        <v>68488650</v>
      </c>
      <c r="H12" s="34"/>
      <c r="I12" s="34"/>
      <c r="J12" s="34"/>
      <c r="K12" s="34">
        <f>SUM(L12:N12)</f>
        <v>14627564</v>
      </c>
      <c r="L12" s="34">
        <f t="shared" ref="L12:N12" si="14">SUM(L13:L16)</f>
        <v>930000</v>
      </c>
      <c r="M12" s="34">
        <f t="shared" si="14"/>
        <v>0</v>
      </c>
      <c r="N12" s="34">
        <f t="shared" si="14"/>
        <v>13697564</v>
      </c>
      <c r="O12" s="34">
        <f>SUM(P12:R12)</f>
        <v>1291303.06</v>
      </c>
      <c r="P12" s="34">
        <f t="shared" ref="P12:R12" si="15">SUM(P13:P16)</f>
        <v>0</v>
      </c>
      <c r="Q12" s="34">
        <f>SUM(Q13:Q16)</f>
        <v>0</v>
      </c>
      <c r="R12" s="34">
        <f t="shared" si="15"/>
        <v>1291303.06</v>
      </c>
      <c r="S12" s="32">
        <f>O12/K12*100</f>
        <v>8.8278749626390294</v>
      </c>
      <c r="T12" s="32">
        <f>P12/L12*100</f>
        <v>0</v>
      </c>
      <c r="U12" s="32">
        <v>0</v>
      </c>
      <c r="V12" s="32">
        <f>R12/N12*100</f>
        <v>9.4272460417049349</v>
      </c>
      <c r="W12" s="31">
        <f>O12/D12*100</f>
        <v>1.7308683206810327</v>
      </c>
      <c r="X12" s="32">
        <f>P12/E12*100</f>
        <v>0</v>
      </c>
      <c r="Y12" s="32">
        <f t="shared" si="13"/>
        <v>0</v>
      </c>
      <c r="Z12" s="32">
        <f t="shared" ref="Z12" si="16">R12/G12*100</f>
        <v>1.8854263589660476</v>
      </c>
    </row>
    <row r="13" spans="1:28" s="8" customFormat="1" ht="94.5" customHeight="1">
      <c r="A13" s="40" t="s">
        <v>75</v>
      </c>
      <c r="B13" s="44" t="s">
        <v>23</v>
      </c>
      <c r="C13" s="45" t="s">
        <v>11</v>
      </c>
      <c r="D13" s="35">
        <f>SUM(E13:G13)</f>
        <v>68021200</v>
      </c>
      <c r="E13" s="35">
        <v>0</v>
      </c>
      <c r="F13" s="35">
        <v>0</v>
      </c>
      <c r="G13" s="35">
        <v>68021200</v>
      </c>
      <c r="H13" s="35">
        <f>I13+J13</f>
        <v>1291303.06</v>
      </c>
      <c r="I13" s="35">
        <v>0</v>
      </c>
      <c r="J13" s="35">
        <f>R13</f>
        <v>1291303.06</v>
      </c>
      <c r="K13" s="35">
        <f>L13+N13</f>
        <v>13648631</v>
      </c>
      <c r="L13" s="35">
        <v>0</v>
      </c>
      <c r="M13" s="35">
        <v>0</v>
      </c>
      <c r="N13" s="35">
        <v>13648631</v>
      </c>
      <c r="O13" s="33">
        <f>P13+R13</f>
        <v>1291303.06</v>
      </c>
      <c r="P13" s="33">
        <v>0</v>
      </c>
      <c r="Q13" s="33">
        <v>0</v>
      </c>
      <c r="R13" s="33">
        <v>1291303.06</v>
      </c>
      <c r="S13" s="33">
        <f>O13/K13*100</f>
        <v>9.4610445545784039</v>
      </c>
      <c r="T13" s="32">
        <v>0</v>
      </c>
      <c r="U13" s="32">
        <v>0</v>
      </c>
      <c r="V13" s="32">
        <f t="shared" si="10"/>
        <v>9.4610445545784039</v>
      </c>
      <c r="W13" s="36">
        <f t="shared" ref="W13:W18" si="17">O13/D13*100</f>
        <v>1.8983832393430284</v>
      </c>
      <c r="X13" s="32">
        <v>0</v>
      </c>
      <c r="Y13" s="32">
        <v>0</v>
      </c>
      <c r="Z13" s="33">
        <f t="shared" ref="Z13:Z18" si="18">R13/G13*100</f>
        <v>1.8983832393430284</v>
      </c>
    </row>
    <row r="14" spans="1:28" s="8" customFormat="1" ht="135" customHeight="1">
      <c r="A14" s="40" t="s">
        <v>74</v>
      </c>
      <c r="B14" s="46" t="s">
        <v>53</v>
      </c>
      <c r="C14" s="45" t="s">
        <v>11</v>
      </c>
      <c r="D14" s="35">
        <f>SUM(E14:G14)</f>
        <v>37300</v>
      </c>
      <c r="E14" s="36">
        <v>0</v>
      </c>
      <c r="F14" s="36">
        <v>37300</v>
      </c>
      <c r="G14" s="36">
        <v>0</v>
      </c>
      <c r="H14" s="35">
        <f t="shared" ref="H14:H43" si="19">I14+J14</f>
        <v>0</v>
      </c>
      <c r="I14" s="36">
        <v>0</v>
      </c>
      <c r="J14" s="35">
        <f t="shared" ref="J14:J15" si="20">R14</f>
        <v>0</v>
      </c>
      <c r="K14" s="35">
        <f>L14+N14</f>
        <v>0</v>
      </c>
      <c r="L14" s="35">
        <v>0</v>
      </c>
      <c r="M14" s="35">
        <v>0</v>
      </c>
      <c r="N14" s="35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2">
        <v>0</v>
      </c>
      <c r="U14" s="32">
        <v>0</v>
      </c>
      <c r="V14" s="32">
        <v>0</v>
      </c>
      <c r="W14" s="36">
        <f t="shared" si="17"/>
        <v>0</v>
      </c>
      <c r="X14" s="32">
        <v>0</v>
      </c>
      <c r="Y14" s="32">
        <f t="shared" si="13"/>
        <v>0</v>
      </c>
      <c r="Z14" s="33">
        <v>0</v>
      </c>
    </row>
    <row r="15" spans="1:28" s="8" customFormat="1" ht="78.75" customHeight="1">
      <c r="A15" s="40" t="s">
        <v>76</v>
      </c>
      <c r="B15" s="46" t="s">
        <v>54</v>
      </c>
      <c r="C15" s="45" t="s">
        <v>11</v>
      </c>
      <c r="D15" s="35">
        <f t="shared" ref="D15:D16" si="21">SUM(E15:G15)</f>
        <v>1400950</v>
      </c>
      <c r="E15" s="36">
        <v>1190800</v>
      </c>
      <c r="F15" s="36">
        <v>0</v>
      </c>
      <c r="G15" s="36">
        <v>210150</v>
      </c>
      <c r="H15" s="35">
        <f t="shared" si="19"/>
        <v>0</v>
      </c>
      <c r="I15" s="36">
        <v>0</v>
      </c>
      <c r="J15" s="35">
        <f t="shared" si="20"/>
        <v>0</v>
      </c>
      <c r="K15" s="35">
        <f>L15+N15</f>
        <v>0</v>
      </c>
      <c r="L15" s="35">
        <v>0</v>
      </c>
      <c r="M15" s="35">
        <v>0</v>
      </c>
      <c r="N15" s="35">
        <v>0</v>
      </c>
      <c r="O15" s="33">
        <f t="shared" ref="O14:O16" si="22">P15+R15</f>
        <v>0</v>
      </c>
      <c r="P15" s="33">
        <v>0</v>
      </c>
      <c r="Q15" s="33">
        <v>0</v>
      </c>
      <c r="R15" s="33">
        <v>0</v>
      </c>
      <c r="S15" s="33">
        <v>0</v>
      </c>
      <c r="T15" s="32">
        <v>0</v>
      </c>
      <c r="U15" s="32">
        <v>0</v>
      </c>
      <c r="V15" s="33">
        <v>0</v>
      </c>
      <c r="W15" s="36">
        <f t="shared" si="17"/>
        <v>0</v>
      </c>
      <c r="X15" s="32">
        <f t="shared" ref="X13:X15" si="23">P15/E15*100</f>
        <v>0</v>
      </c>
      <c r="Y15" s="32">
        <v>0</v>
      </c>
      <c r="Z15" s="33">
        <f t="shared" si="18"/>
        <v>0</v>
      </c>
    </row>
    <row r="16" spans="1:28" s="8" customFormat="1" ht="111" customHeight="1">
      <c r="A16" s="66" t="s">
        <v>77</v>
      </c>
      <c r="B16" s="67" t="s">
        <v>96</v>
      </c>
      <c r="C16" s="45" t="s">
        <v>11</v>
      </c>
      <c r="D16" s="35">
        <f t="shared" si="21"/>
        <v>5144900</v>
      </c>
      <c r="E16" s="36">
        <v>4887600</v>
      </c>
      <c r="F16" s="36">
        <v>0</v>
      </c>
      <c r="G16" s="36">
        <v>257300</v>
      </c>
      <c r="H16" s="35"/>
      <c r="I16" s="36"/>
      <c r="J16" s="35"/>
      <c r="K16" s="35">
        <f>L16+N16</f>
        <v>978933</v>
      </c>
      <c r="L16" s="35">
        <v>930000</v>
      </c>
      <c r="M16" s="35">
        <v>0</v>
      </c>
      <c r="N16" s="35">
        <v>48933</v>
      </c>
      <c r="O16" s="33">
        <f t="shared" si="22"/>
        <v>0</v>
      </c>
      <c r="P16" s="33">
        <v>0</v>
      </c>
      <c r="Q16" s="33">
        <v>0</v>
      </c>
      <c r="R16" s="33">
        <v>0</v>
      </c>
      <c r="S16" s="33">
        <f>O16/K16*100</f>
        <v>0</v>
      </c>
      <c r="T16" s="32">
        <f>P16/L16*100</f>
        <v>0</v>
      </c>
      <c r="U16" s="32"/>
      <c r="V16" s="32">
        <f t="shared" ref="V16:V17" si="24">R16/N16*100</f>
        <v>0</v>
      </c>
      <c r="W16" s="36">
        <f t="shared" si="17"/>
        <v>0</v>
      </c>
      <c r="X16" s="32">
        <f t="shared" ref="X16:X17" si="25">P16/E16*100</f>
        <v>0</v>
      </c>
      <c r="Y16" s="32">
        <v>0</v>
      </c>
      <c r="Z16" s="33">
        <f t="shared" si="18"/>
        <v>0</v>
      </c>
    </row>
    <row r="17" spans="1:26" s="8" customFormat="1" ht="51" customHeight="1">
      <c r="A17" s="40" t="s">
        <v>8</v>
      </c>
      <c r="B17" s="68" t="s">
        <v>56</v>
      </c>
      <c r="C17" s="45"/>
      <c r="D17" s="34">
        <f>SUM(D18:D20)</f>
        <v>28803100</v>
      </c>
      <c r="E17" s="31">
        <f>SUM(E18:E20)</f>
        <v>2355400</v>
      </c>
      <c r="F17" s="31">
        <f>SUM(F18:F20)</f>
        <v>0</v>
      </c>
      <c r="G17" s="31">
        <f>SUM(G18:G20)</f>
        <v>26447700</v>
      </c>
      <c r="H17" s="34"/>
      <c r="I17" s="31"/>
      <c r="J17" s="34"/>
      <c r="K17" s="34">
        <f t="shared" ref="K17:R17" si="26">SUM(K18:K20)</f>
        <v>6773930</v>
      </c>
      <c r="L17" s="34">
        <f t="shared" si="26"/>
        <v>701500</v>
      </c>
      <c r="M17" s="34">
        <f t="shared" si="26"/>
        <v>0</v>
      </c>
      <c r="N17" s="34">
        <f t="shared" si="26"/>
        <v>6072430</v>
      </c>
      <c r="O17" s="34">
        <f t="shared" si="26"/>
        <v>1007971.09</v>
      </c>
      <c r="P17" s="34">
        <f t="shared" si="26"/>
        <v>0</v>
      </c>
      <c r="Q17" s="34">
        <f t="shared" si="26"/>
        <v>0</v>
      </c>
      <c r="R17" s="34">
        <f t="shared" si="26"/>
        <v>1007971.09</v>
      </c>
      <c r="S17" s="33">
        <f>O17/K17*100</f>
        <v>14.880152142109528</v>
      </c>
      <c r="T17" s="32">
        <f>P17/L17*100</f>
        <v>0</v>
      </c>
      <c r="U17" s="32">
        <v>0</v>
      </c>
      <c r="V17" s="32">
        <f t="shared" si="24"/>
        <v>16.599138894972853</v>
      </c>
      <c r="W17" s="36">
        <f t="shared" si="17"/>
        <v>3.4995229332953746</v>
      </c>
      <c r="X17" s="32">
        <f t="shared" si="25"/>
        <v>0</v>
      </c>
      <c r="Y17" s="32">
        <v>0</v>
      </c>
      <c r="Z17" s="33">
        <f t="shared" si="18"/>
        <v>3.8111861901034869</v>
      </c>
    </row>
    <row r="18" spans="1:26" s="8" customFormat="1" ht="90" customHeight="1">
      <c r="A18" s="40" t="s">
        <v>78</v>
      </c>
      <c r="B18" s="44" t="s">
        <v>23</v>
      </c>
      <c r="C18" s="45" t="s">
        <v>11</v>
      </c>
      <c r="D18" s="35">
        <f>SUM(E18:G18)</f>
        <v>26331700</v>
      </c>
      <c r="E18" s="35">
        <v>0</v>
      </c>
      <c r="F18" s="35">
        <v>0</v>
      </c>
      <c r="G18" s="35">
        <v>26331700</v>
      </c>
      <c r="H18" s="35">
        <f>I18+J18</f>
        <v>1007971.09</v>
      </c>
      <c r="I18" s="35">
        <v>0</v>
      </c>
      <c r="J18" s="35">
        <f>R18</f>
        <v>1007971.09</v>
      </c>
      <c r="K18" s="35">
        <f>L18+N18</f>
        <v>6043430</v>
      </c>
      <c r="L18" s="35">
        <v>0</v>
      </c>
      <c r="M18" s="35">
        <v>0</v>
      </c>
      <c r="N18" s="35">
        <v>6043430</v>
      </c>
      <c r="O18" s="33">
        <f>P18+R18</f>
        <v>1007971.09</v>
      </c>
      <c r="P18" s="33">
        <v>0</v>
      </c>
      <c r="Q18" s="33">
        <v>0</v>
      </c>
      <c r="R18" s="33">
        <v>1007971.09</v>
      </c>
      <c r="S18" s="33">
        <f>O18/K18*100</f>
        <v>16.678791514090506</v>
      </c>
      <c r="T18" s="32">
        <v>0</v>
      </c>
      <c r="U18" s="32">
        <v>0</v>
      </c>
      <c r="V18" s="32">
        <f t="shared" ref="V18:V21" si="27">R18/N18*100</f>
        <v>16.678791514090506</v>
      </c>
      <c r="W18" s="36">
        <f t="shared" si="17"/>
        <v>3.8279757478628418</v>
      </c>
      <c r="X18" s="32">
        <v>0</v>
      </c>
      <c r="Y18" s="32">
        <v>0</v>
      </c>
      <c r="Z18" s="33">
        <f t="shared" si="18"/>
        <v>3.8279757478628418</v>
      </c>
    </row>
    <row r="19" spans="1:26" s="8" customFormat="1" ht="103.5" customHeight="1">
      <c r="A19" s="66" t="s">
        <v>79</v>
      </c>
      <c r="B19" s="67" t="s">
        <v>96</v>
      </c>
      <c r="C19" s="45" t="s">
        <v>11</v>
      </c>
      <c r="D19" s="35">
        <f t="shared" ref="D19" si="28">SUM(E19:G19)</f>
        <v>2321400</v>
      </c>
      <c r="E19" s="36">
        <v>2205400</v>
      </c>
      <c r="F19" s="36">
        <v>0</v>
      </c>
      <c r="G19" s="36">
        <v>116000</v>
      </c>
      <c r="H19" s="35"/>
      <c r="I19" s="36"/>
      <c r="J19" s="35"/>
      <c r="K19" s="35">
        <f>L19+N19</f>
        <v>580500</v>
      </c>
      <c r="L19" s="35">
        <v>551500</v>
      </c>
      <c r="M19" s="35">
        <v>0</v>
      </c>
      <c r="N19" s="35">
        <v>29000</v>
      </c>
      <c r="O19" s="33">
        <f t="shared" ref="O19" si="29">P19+R19</f>
        <v>0</v>
      </c>
      <c r="P19" s="33">
        <v>0</v>
      </c>
      <c r="Q19" s="33">
        <v>0</v>
      </c>
      <c r="R19" s="33">
        <v>0</v>
      </c>
      <c r="S19" s="33">
        <f t="shared" ref="S19" si="30">O19/K19*100</f>
        <v>0</v>
      </c>
      <c r="T19" s="32">
        <f t="shared" ref="T19" si="31">P19/L19*100</f>
        <v>0</v>
      </c>
      <c r="U19" s="32">
        <v>0</v>
      </c>
      <c r="V19" s="32">
        <f t="shared" ref="V19" si="32">R19/N19*100</f>
        <v>0</v>
      </c>
      <c r="W19" s="36">
        <f t="shared" ref="W19" si="33">O19/D19*100</f>
        <v>0</v>
      </c>
      <c r="X19" s="32">
        <f t="shared" ref="X19" si="34">P19/E19*100</f>
        <v>0</v>
      </c>
      <c r="Y19" s="32">
        <v>0</v>
      </c>
      <c r="Z19" s="33">
        <f t="shared" ref="Z19" si="35">R19/G19*100</f>
        <v>0</v>
      </c>
    </row>
    <row r="20" spans="1:26" s="8" customFormat="1" ht="105.75" customHeight="1">
      <c r="A20" s="40" t="s">
        <v>80</v>
      </c>
      <c r="B20" s="46" t="s">
        <v>59</v>
      </c>
      <c r="C20" s="45" t="s">
        <v>11</v>
      </c>
      <c r="D20" s="35">
        <f t="shared" ref="D20" si="36">SUM(E20:G20)</f>
        <v>150000</v>
      </c>
      <c r="E20" s="36">
        <v>150000</v>
      </c>
      <c r="F20" s="36">
        <v>0</v>
      </c>
      <c r="G20" s="36">
        <v>0</v>
      </c>
      <c r="H20" s="35">
        <f t="shared" ref="H20" si="37">I20+J20</f>
        <v>0</v>
      </c>
      <c r="I20" s="36">
        <v>0</v>
      </c>
      <c r="J20" s="35">
        <f t="shared" ref="J20" si="38">R20</f>
        <v>0</v>
      </c>
      <c r="K20" s="35">
        <f>L20+N20</f>
        <v>150000</v>
      </c>
      <c r="L20" s="35">
        <v>150000</v>
      </c>
      <c r="M20" s="35">
        <v>0</v>
      </c>
      <c r="N20" s="35">
        <v>0</v>
      </c>
      <c r="O20" s="33">
        <f t="shared" ref="O20" si="39">P20+R20</f>
        <v>0</v>
      </c>
      <c r="P20" s="33">
        <v>0</v>
      </c>
      <c r="Q20" s="33">
        <v>0</v>
      </c>
      <c r="R20" s="33">
        <v>0</v>
      </c>
      <c r="S20" s="33">
        <f t="shared" ref="S20" si="40">O20/K20*100</f>
        <v>0</v>
      </c>
      <c r="T20" s="32">
        <f t="shared" ref="T20" si="41">P20/L20*100</f>
        <v>0</v>
      </c>
      <c r="U20" s="32">
        <v>0</v>
      </c>
      <c r="V20" s="32">
        <v>0</v>
      </c>
      <c r="W20" s="36">
        <f t="shared" ref="W20" si="42">O20/D20*100</f>
        <v>0</v>
      </c>
      <c r="X20" s="32">
        <f t="shared" ref="X18:X21" si="43">P20/E20*100</f>
        <v>0</v>
      </c>
      <c r="Y20" s="32">
        <v>0</v>
      </c>
      <c r="Z20" s="33">
        <v>0</v>
      </c>
    </row>
    <row r="21" spans="1:26" s="8" customFormat="1" ht="66" customHeight="1">
      <c r="A21" s="40" t="s">
        <v>72</v>
      </c>
      <c r="B21" s="68" t="s">
        <v>60</v>
      </c>
      <c r="C21" s="45"/>
      <c r="D21" s="34">
        <f>SUM(D22:D24)</f>
        <v>30551400</v>
      </c>
      <c r="E21" s="31">
        <f>SUM(E22:E24)</f>
        <v>2643600</v>
      </c>
      <c r="F21" s="31">
        <f t="shared" ref="F21:R21" si="44">SUM(F22:F24)</f>
        <v>0</v>
      </c>
      <c r="G21" s="31">
        <f t="shared" si="44"/>
        <v>27907800</v>
      </c>
      <c r="H21" s="31">
        <f t="shared" si="44"/>
        <v>309358.58</v>
      </c>
      <c r="I21" s="31">
        <f t="shared" si="44"/>
        <v>0</v>
      </c>
      <c r="J21" s="31">
        <f t="shared" si="44"/>
        <v>309358.58</v>
      </c>
      <c r="K21" s="31">
        <f t="shared" si="44"/>
        <v>6047500</v>
      </c>
      <c r="L21" s="31">
        <f t="shared" si="44"/>
        <v>788450</v>
      </c>
      <c r="M21" s="31">
        <f t="shared" si="44"/>
        <v>0</v>
      </c>
      <c r="N21" s="31">
        <f t="shared" si="44"/>
        <v>5259050</v>
      </c>
      <c r="O21" s="31">
        <f t="shared" si="44"/>
        <v>309358.58</v>
      </c>
      <c r="P21" s="31">
        <f t="shared" si="44"/>
        <v>0</v>
      </c>
      <c r="Q21" s="31">
        <f t="shared" si="44"/>
        <v>0</v>
      </c>
      <c r="R21" s="31">
        <f t="shared" si="44"/>
        <v>309358.58</v>
      </c>
      <c r="S21" s="33">
        <f>O21/K21*100</f>
        <v>5.1154787928896237</v>
      </c>
      <c r="T21" s="32">
        <f>P21/L21*100</f>
        <v>0</v>
      </c>
      <c r="U21" s="32">
        <v>0</v>
      </c>
      <c r="V21" s="32">
        <f t="shared" si="27"/>
        <v>5.8824042365065932</v>
      </c>
      <c r="W21" s="36">
        <f>O21/D21*100</f>
        <v>1.0125839732385422</v>
      </c>
      <c r="X21" s="32">
        <f t="shared" si="43"/>
        <v>0</v>
      </c>
      <c r="Y21" s="32">
        <v>0</v>
      </c>
      <c r="Z21" s="33">
        <f>R21/G21*100</f>
        <v>1.1085022108514466</v>
      </c>
    </row>
    <row r="22" spans="1:26" s="8" customFormat="1" ht="81" customHeight="1">
      <c r="A22" s="40" t="s">
        <v>81</v>
      </c>
      <c r="B22" s="44" t="s">
        <v>23</v>
      </c>
      <c r="C22" s="45" t="s">
        <v>11</v>
      </c>
      <c r="D22" s="35">
        <f>SUM(E22:G22)</f>
        <v>27777600</v>
      </c>
      <c r="E22" s="35">
        <v>0</v>
      </c>
      <c r="F22" s="35">
        <v>0</v>
      </c>
      <c r="G22" s="35">
        <v>27777600</v>
      </c>
      <c r="H22" s="35">
        <f>I22+J22</f>
        <v>309358.58</v>
      </c>
      <c r="I22" s="35">
        <v>0</v>
      </c>
      <c r="J22" s="35">
        <f>R22</f>
        <v>309358.58</v>
      </c>
      <c r="K22" s="35">
        <f>L22+N22</f>
        <v>5226500</v>
      </c>
      <c r="L22" s="35">
        <v>0</v>
      </c>
      <c r="M22" s="35">
        <v>0</v>
      </c>
      <c r="N22" s="35">
        <v>5226500</v>
      </c>
      <c r="O22" s="33">
        <f>P22+R22</f>
        <v>309358.58</v>
      </c>
      <c r="P22" s="33">
        <v>0</v>
      </c>
      <c r="Q22" s="33"/>
      <c r="R22" s="33">
        <v>309358.58</v>
      </c>
      <c r="S22" s="33">
        <f>O22/K22*100</f>
        <v>5.9190391275231988</v>
      </c>
      <c r="T22" s="32">
        <v>0</v>
      </c>
      <c r="U22" s="32">
        <v>0</v>
      </c>
      <c r="V22" s="32">
        <f t="shared" ref="V22:V23" si="45">R22/N22*100</f>
        <v>5.9190391275231988</v>
      </c>
      <c r="W22" s="36">
        <f>O22/D22*100</f>
        <v>1.1136980156673004</v>
      </c>
      <c r="X22" s="32">
        <v>0</v>
      </c>
      <c r="Y22" s="32">
        <v>0</v>
      </c>
      <c r="Z22" s="33">
        <f>R22/G22*100</f>
        <v>1.1136980156673004</v>
      </c>
    </row>
    <row r="23" spans="1:26" s="8" customFormat="1" ht="105" customHeight="1">
      <c r="A23" s="66" t="s">
        <v>82</v>
      </c>
      <c r="B23" s="67" t="s">
        <v>96</v>
      </c>
      <c r="C23" s="45" t="s">
        <v>11</v>
      </c>
      <c r="D23" s="35">
        <f t="shared" ref="D23" si="46">SUM(E23:G23)</f>
        <v>2603800</v>
      </c>
      <c r="E23" s="36">
        <v>2473600</v>
      </c>
      <c r="F23" s="36">
        <v>0</v>
      </c>
      <c r="G23" s="36">
        <v>130200</v>
      </c>
      <c r="H23" s="35"/>
      <c r="I23" s="36"/>
      <c r="J23" s="35"/>
      <c r="K23" s="35">
        <f>L23+N23</f>
        <v>651000</v>
      </c>
      <c r="L23" s="35">
        <v>618450</v>
      </c>
      <c r="M23" s="35">
        <v>0</v>
      </c>
      <c r="N23" s="35">
        <v>32550</v>
      </c>
      <c r="O23" s="33">
        <f t="shared" ref="O23" si="47">P23+R23</f>
        <v>0</v>
      </c>
      <c r="P23" s="33">
        <v>0</v>
      </c>
      <c r="Q23" s="33">
        <v>0</v>
      </c>
      <c r="R23" s="33">
        <v>0</v>
      </c>
      <c r="S23" s="33">
        <f t="shared" ref="S23" si="48">O23/K23*100</f>
        <v>0</v>
      </c>
      <c r="T23" s="32">
        <f t="shared" ref="T23" si="49">P23/L23*100</f>
        <v>0</v>
      </c>
      <c r="U23" s="32">
        <v>0</v>
      </c>
      <c r="V23" s="32">
        <f t="shared" si="45"/>
        <v>0</v>
      </c>
      <c r="W23" s="36">
        <f t="shared" ref="W23" si="50">O23/D23*100</f>
        <v>0</v>
      </c>
      <c r="X23" s="32">
        <f t="shared" ref="X22:X23" si="51">P23/E23*100</f>
        <v>0</v>
      </c>
      <c r="Y23" s="32">
        <v>0</v>
      </c>
      <c r="Z23" s="33">
        <f t="shared" ref="Z23:Z29" si="52">R23/G23*100</f>
        <v>0</v>
      </c>
    </row>
    <row r="24" spans="1:26" s="8" customFormat="1" ht="102" customHeight="1">
      <c r="A24" s="66" t="s">
        <v>83</v>
      </c>
      <c r="B24" s="67" t="s">
        <v>59</v>
      </c>
      <c r="C24" s="45" t="s">
        <v>11</v>
      </c>
      <c r="D24" s="35">
        <f>SUM(E24:G24)</f>
        <v>170000</v>
      </c>
      <c r="E24" s="36">
        <v>170000</v>
      </c>
      <c r="F24" s="36">
        <v>0</v>
      </c>
      <c r="G24" s="36">
        <v>0</v>
      </c>
      <c r="H24" s="35"/>
      <c r="I24" s="36"/>
      <c r="J24" s="35"/>
      <c r="K24" s="35">
        <f>L24+N24</f>
        <v>170000</v>
      </c>
      <c r="L24" s="35">
        <v>170000</v>
      </c>
      <c r="M24" s="35">
        <v>0</v>
      </c>
      <c r="N24" s="35">
        <v>0</v>
      </c>
      <c r="O24" s="33">
        <f t="shared" ref="O24" si="53">P24+R24</f>
        <v>0</v>
      </c>
      <c r="P24" s="33">
        <v>0</v>
      </c>
      <c r="Q24" s="33">
        <v>0</v>
      </c>
      <c r="R24" s="33">
        <v>0</v>
      </c>
      <c r="S24" s="33">
        <f t="shared" ref="S24:S25" si="54">O24/K24*100</f>
        <v>0</v>
      </c>
      <c r="T24" s="32">
        <f t="shared" ref="T24:T25" si="55">P24/L24*100</f>
        <v>0</v>
      </c>
      <c r="U24" s="32">
        <v>0</v>
      </c>
      <c r="V24" s="32">
        <v>0</v>
      </c>
      <c r="W24" s="36">
        <f t="shared" ref="W24" si="56">O24/D24*100</f>
        <v>0</v>
      </c>
      <c r="X24" s="32">
        <f t="shared" ref="X24" si="57">P24/E24*100</f>
        <v>0</v>
      </c>
      <c r="Y24" s="32">
        <v>0</v>
      </c>
      <c r="Z24" s="33">
        <v>0</v>
      </c>
    </row>
    <row r="25" spans="1:26" s="8" customFormat="1" ht="105" customHeight="1">
      <c r="A25" s="37" t="s">
        <v>9</v>
      </c>
      <c r="B25" s="68" t="s">
        <v>61</v>
      </c>
      <c r="C25" s="69" t="s">
        <v>11</v>
      </c>
      <c r="D25" s="34">
        <f>SUM(D26:D28)</f>
        <v>119872700</v>
      </c>
      <c r="E25" s="34">
        <f t="shared" ref="E25:R25" si="58">SUM(E26:E28)</f>
        <v>8638100</v>
      </c>
      <c r="F25" s="34">
        <f t="shared" si="58"/>
        <v>0</v>
      </c>
      <c r="G25" s="34">
        <f t="shared" si="58"/>
        <v>111234600</v>
      </c>
      <c r="H25" s="34">
        <f t="shared" si="58"/>
        <v>1454039.56</v>
      </c>
      <c r="I25" s="34">
        <f t="shared" si="58"/>
        <v>0</v>
      </c>
      <c r="J25" s="34">
        <f t="shared" si="58"/>
        <v>1454039.56</v>
      </c>
      <c r="K25" s="34">
        <f t="shared" si="58"/>
        <v>25145300</v>
      </c>
      <c r="L25" s="34">
        <f t="shared" si="58"/>
        <v>2335000</v>
      </c>
      <c r="M25" s="34">
        <f t="shared" si="58"/>
        <v>0</v>
      </c>
      <c r="N25" s="34">
        <f t="shared" si="58"/>
        <v>22810300</v>
      </c>
      <c r="O25" s="34">
        <f t="shared" si="58"/>
        <v>1454039.56</v>
      </c>
      <c r="P25" s="34">
        <f t="shared" si="58"/>
        <v>0</v>
      </c>
      <c r="Q25" s="34">
        <f t="shared" si="58"/>
        <v>0</v>
      </c>
      <c r="R25" s="34">
        <f t="shared" si="58"/>
        <v>1454039.56</v>
      </c>
      <c r="S25" s="33">
        <f t="shared" si="54"/>
        <v>5.7825500590567627</v>
      </c>
      <c r="T25" s="32">
        <f t="shared" si="55"/>
        <v>0</v>
      </c>
      <c r="U25" s="32">
        <v>0</v>
      </c>
      <c r="V25" s="32">
        <f t="shared" ref="V24:V25" si="59">R25/N25*100</f>
        <v>6.3744867888629262</v>
      </c>
      <c r="W25" s="31">
        <f>O25/D25*100</f>
        <v>1.2129864097496761</v>
      </c>
      <c r="X25" s="32">
        <f>P25/E25*100</f>
        <v>0</v>
      </c>
      <c r="Y25" s="32">
        <v>0</v>
      </c>
      <c r="Z25" s="33">
        <f t="shared" si="52"/>
        <v>1.3071828010349298</v>
      </c>
    </row>
    <row r="26" spans="1:26" s="8" customFormat="1" ht="105" customHeight="1">
      <c r="A26" s="40" t="s">
        <v>84</v>
      </c>
      <c r="B26" s="44" t="s">
        <v>23</v>
      </c>
      <c r="C26" s="45" t="s">
        <v>11</v>
      </c>
      <c r="D26" s="35">
        <f>SUM(E26:G26)</f>
        <v>110822100</v>
      </c>
      <c r="E26" s="35">
        <v>0</v>
      </c>
      <c r="F26" s="35">
        <v>0</v>
      </c>
      <c r="G26" s="35">
        <v>110822100</v>
      </c>
      <c r="H26" s="35">
        <f>I26+J26</f>
        <v>1454039.56</v>
      </c>
      <c r="I26" s="35">
        <v>0</v>
      </c>
      <c r="J26" s="35">
        <f>R26</f>
        <v>1454039.56</v>
      </c>
      <c r="K26" s="35">
        <f>L26+N26</f>
        <v>22729494</v>
      </c>
      <c r="L26" s="35">
        <v>0</v>
      </c>
      <c r="M26" s="35">
        <v>0</v>
      </c>
      <c r="N26" s="35">
        <v>22729494</v>
      </c>
      <c r="O26" s="33">
        <f>P26+R26</f>
        <v>1454039.56</v>
      </c>
      <c r="P26" s="33">
        <v>0</v>
      </c>
      <c r="Q26" s="33">
        <v>0</v>
      </c>
      <c r="R26" s="33">
        <v>1454039.56</v>
      </c>
      <c r="S26" s="33">
        <f>O26/K26*100</f>
        <v>6.3971488322617303</v>
      </c>
      <c r="T26" s="32">
        <v>0</v>
      </c>
      <c r="U26" s="32">
        <v>0</v>
      </c>
      <c r="V26" s="32">
        <f t="shared" ref="V26:V29" si="60">R26/N26*100</f>
        <v>6.3971488322617303</v>
      </c>
      <c r="W26" s="36">
        <f>O26/D26*100</f>
        <v>1.3120483730230703</v>
      </c>
      <c r="X26" s="32">
        <v>0</v>
      </c>
      <c r="Y26" s="32">
        <v>0</v>
      </c>
      <c r="Z26" s="33">
        <f t="shared" si="52"/>
        <v>1.3120483730230703</v>
      </c>
    </row>
    <row r="27" spans="1:26" s="8" customFormat="1" ht="126" customHeight="1">
      <c r="A27" s="66" t="s">
        <v>85</v>
      </c>
      <c r="B27" s="67" t="s">
        <v>96</v>
      </c>
      <c r="C27" s="45" t="s">
        <v>11</v>
      </c>
      <c r="D27" s="35">
        <f t="shared" ref="D27" si="61">SUM(E27:G27)</f>
        <v>8250600</v>
      </c>
      <c r="E27" s="36">
        <v>7838100</v>
      </c>
      <c r="F27" s="36">
        <v>0</v>
      </c>
      <c r="G27" s="36">
        <v>412500</v>
      </c>
      <c r="H27" s="35"/>
      <c r="I27" s="36"/>
      <c r="J27" s="35"/>
      <c r="K27" s="35">
        <f>L27+N27</f>
        <v>1615806</v>
      </c>
      <c r="L27" s="35">
        <v>1535000</v>
      </c>
      <c r="M27" s="35">
        <v>0</v>
      </c>
      <c r="N27" s="35">
        <v>80806</v>
      </c>
      <c r="O27" s="33">
        <f t="shared" ref="O27:O28" si="62">P27+R27</f>
        <v>0</v>
      </c>
      <c r="P27" s="33">
        <v>0</v>
      </c>
      <c r="Q27" s="33">
        <v>0</v>
      </c>
      <c r="R27" s="33">
        <v>0</v>
      </c>
      <c r="S27" s="33">
        <f t="shared" ref="S27:S28" si="63">O27/K27*100</f>
        <v>0</v>
      </c>
      <c r="T27" s="32">
        <f t="shared" ref="T27:T28" si="64">P27/L27*100</f>
        <v>0</v>
      </c>
      <c r="U27" s="32">
        <v>0</v>
      </c>
      <c r="V27" s="32">
        <f t="shared" si="60"/>
        <v>0</v>
      </c>
      <c r="W27" s="36">
        <f t="shared" ref="W27:W28" si="65">O27/D27*100</f>
        <v>0</v>
      </c>
      <c r="X27" s="32">
        <f t="shared" ref="X26:X28" si="66">P27/E27*100</f>
        <v>0</v>
      </c>
      <c r="Y27" s="32">
        <v>0</v>
      </c>
      <c r="Z27" s="33">
        <f t="shared" si="52"/>
        <v>0</v>
      </c>
    </row>
    <row r="28" spans="1:26" s="8" customFormat="1" ht="105" customHeight="1">
      <c r="A28" s="66" t="s">
        <v>86</v>
      </c>
      <c r="B28" s="67" t="s">
        <v>59</v>
      </c>
      <c r="C28" s="45" t="s">
        <v>11</v>
      </c>
      <c r="D28" s="35">
        <f>SUM(E28:G28)</f>
        <v>800000</v>
      </c>
      <c r="E28" s="36">
        <v>800000</v>
      </c>
      <c r="F28" s="36">
        <v>0</v>
      </c>
      <c r="G28" s="36">
        <v>0</v>
      </c>
      <c r="H28" s="35"/>
      <c r="I28" s="36"/>
      <c r="J28" s="35"/>
      <c r="K28" s="35">
        <f>L28+N28</f>
        <v>800000</v>
      </c>
      <c r="L28" s="35">
        <v>800000</v>
      </c>
      <c r="M28" s="35">
        <v>0</v>
      </c>
      <c r="N28" s="35">
        <v>0</v>
      </c>
      <c r="O28" s="33">
        <f t="shared" si="62"/>
        <v>0</v>
      </c>
      <c r="P28" s="33">
        <v>0</v>
      </c>
      <c r="Q28" s="33">
        <v>0</v>
      </c>
      <c r="R28" s="33">
        <v>0</v>
      </c>
      <c r="S28" s="33">
        <f t="shared" si="63"/>
        <v>0</v>
      </c>
      <c r="T28" s="32">
        <f t="shared" si="64"/>
        <v>0</v>
      </c>
      <c r="U28" s="32">
        <v>0</v>
      </c>
      <c r="V28" s="32">
        <v>0</v>
      </c>
      <c r="W28" s="36">
        <f t="shared" si="65"/>
        <v>0</v>
      </c>
      <c r="X28" s="32">
        <f t="shared" si="66"/>
        <v>0</v>
      </c>
      <c r="Y28" s="32">
        <v>0</v>
      </c>
      <c r="Z28" s="33">
        <v>0</v>
      </c>
    </row>
    <row r="29" spans="1:26" s="8" customFormat="1" ht="105" customHeight="1">
      <c r="A29" s="37" t="s">
        <v>73</v>
      </c>
      <c r="B29" s="68" t="s">
        <v>62</v>
      </c>
      <c r="C29" s="69" t="s">
        <v>11</v>
      </c>
      <c r="D29" s="34">
        <f>SUM(D30:D32)</f>
        <v>178712600</v>
      </c>
      <c r="E29" s="34">
        <f t="shared" ref="E29" si="67">SUM(E30:E32)</f>
        <v>11961600</v>
      </c>
      <c r="F29" s="34">
        <f t="shared" ref="F29" si="68">SUM(F30:F32)</f>
        <v>0</v>
      </c>
      <c r="G29" s="34">
        <f t="shared" ref="G29" si="69">SUM(G30:G32)</f>
        <v>166751000</v>
      </c>
      <c r="H29" s="34">
        <f t="shared" ref="H29" si="70">SUM(H30:H32)</f>
        <v>2593263.33</v>
      </c>
      <c r="I29" s="34">
        <f t="shared" ref="I29" si="71">SUM(I30:I32)</f>
        <v>0</v>
      </c>
      <c r="J29" s="34">
        <f t="shared" ref="J29" si="72">SUM(J30:J32)</f>
        <v>2593263.33</v>
      </c>
      <c r="K29" s="34">
        <f t="shared" ref="K29" si="73">SUM(K30:K32)</f>
        <v>33288050</v>
      </c>
      <c r="L29" s="34">
        <f t="shared" ref="L29" si="74">SUM(L30:L32)</f>
        <v>2389200</v>
      </c>
      <c r="M29" s="34">
        <f t="shared" ref="M29" si="75">SUM(M30:M32)</f>
        <v>0</v>
      </c>
      <c r="N29" s="34">
        <f t="shared" ref="N29" si="76">SUM(N30:N32)</f>
        <v>30898850</v>
      </c>
      <c r="O29" s="34">
        <f t="shared" ref="O29" si="77">SUM(O30:O32)</f>
        <v>2593263.33</v>
      </c>
      <c r="P29" s="34">
        <f t="shared" ref="P29" si="78">SUM(P30:P32)</f>
        <v>0</v>
      </c>
      <c r="Q29" s="34">
        <f t="shared" ref="Q29" si="79">SUM(Q30:Q32)</f>
        <v>0</v>
      </c>
      <c r="R29" s="34">
        <f t="shared" ref="R29" si="80">SUM(R30:R32)</f>
        <v>2593263.33</v>
      </c>
      <c r="S29" s="33">
        <f>O29/K29*100</f>
        <v>7.7903732120085136</v>
      </c>
      <c r="T29" s="32">
        <f>P29/L29*100</f>
        <v>0</v>
      </c>
      <c r="U29" s="32">
        <v>0</v>
      </c>
      <c r="V29" s="32">
        <f t="shared" si="60"/>
        <v>8.392750312713904</v>
      </c>
      <c r="W29" s="31">
        <f>O29/D29*100</f>
        <v>1.451080298759013</v>
      </c>
      <c r="X29" s="32">
        <f>P29/E29*100</f>
        <v>0</v>
      </c>
      <c r="Y29" s="32">
        <v>0</v>
      </c>
      <c r="Z29" s="33">
        <f t="shared" si="52"/>
        <v>1.555171081432795</v>
      </c>
    </row>
    <row r="30" spans="1:26" s="8" customFormat="1" ht="105" customHeight="1">
      <c r="A30" s="40" t="s">
        <v>87</v>
      </c>
      <c r="B30" s="44" t="s">
        <v>23</v>
      </c>
      <c r="C30" s="45" t="s">
        <v>11</v>
      </c>
      <c r="D30" s="35">
        <f>SUM(E30:G30)</f>
        <v>166137200</v>
      </c>
      <c r="E30" s="35">
        <v>0</v>
      </c>
      <c r="F30" s="35">
        <v>0</v>
      </c>
      <c r="G30" s="35">
        <v>166137200</v>
      </c>
      <c r="H30" s="35">
        <f>I30+J30</f>
        <v>2593263.33</v>
      </c>
      <c r="I30" s="35">
        <v>0</v>
      </c>
      <c r="J30" s="35">
        <f>R30</f>
        <v>2593263.33</v>
      </c>
      <c r="K30" s="35">
        <f>L30+N30</f>
        <v>30788843</v>
      </c>
      <c r="L30" s="35">
        <v>0</v>
      </c>
      <c r="M30" s="35">
        <v>0</v>
      </c>
      <c r="N30" s="35">
        <v>30788843</v>
      </c>
      <c r="O30" s="33">
        <f>P30+R30</f>
        <v>2593263.33</v>
      </c>
      <c r="P30" s="33">
        <v>0</v>
      </c>
      <c r="Q30" s="33"/>
      <c r="R30" s="33">
        <v>2593263.33</v>
      </c>
      <c r="S30" s="33">
        <f>O30/K30*100</f>
        <v>8.4227371908713824</v>
      </c>
      <c r="T30" s="32">
        <v>0</v>
      </c>
      <c r="U30" s="32">
        <v>0</v>
      </c>
      <c r="V30" s="32">
        <f t="shared" ref="V30:V32" si="81">R30/N30*100</f>
        <v>8.4227371908713824</v>
      </c>
      <c r="W30" s="36">
        <f>O30/D30*100</f>
        <v>1.5609167182304746</v>
      </c>
      <c r="X30" s="32">
        <v>0</v>
      </c>
      <c r="Y30" s="32">
        <v>0</v>
      </c>
      <c r="Z30" s="33">
        <f>R30/G30*100</f>
        <v>1.5609167182304746</v>
      </c>
    </row>
    <row r="31" spans="1:26" s="8" customFormat="1" ht="125.25" customHeight="1">
      <c r="A31" s="66" t="s">
        <v>88</v>
      </c>
      <c r="B31" s="67" t="s">
        <v>96</v>
      </c>
      <c r="C31" s="45" t="s">
        <v>11</v>
      </c>
      <c r="D31" s="35">
        <f>SUM(E31:G31)</f>
        <v>12275400</v>
      </c>
      <c r="E31" s="36">
        <v>11661600</v>
      </c>
      <c r="F31" s="36">
        <v>0</v>
      </c>
      <c r="G31" s="36">
        <v>613800</v>
      </c>
      <c r="H31" s="35"/>
      <c r="I31" s="36"/>
      <c r="J31" s="35"/>
      <c r="K31" s="35">
        <f>L31+N31</f>
        <v>2199207</v>
      </c>
      <c r="L31" s="35">
        <v>2089200</v>
      </c>
      <c r="M31" s="35">
        <v>0</v>
      </c>
      <c r="N31" s="35">
        <v>110007</v>
      </c>
      <c r="O31" s="33">
        <f t="shared" ref="O31:O32" si="82">P31+R31</f>
        <v>0</v>
      </c>
      <c r="P31" s="33">
        <v>0</v>
      </c>
      <c r="Q31" s="33">
        <v>0</v>
      </c>
      <c r="R31" s="33">
        <v>0</v>
      </c>
      <c r="S31" s="33">
        <f t="shared" ref="S31:S32" si="83">O31/K31*100</f>
        <v>0</v>
      </c>
      <c r="T31" s="32">
        <f t="shared" ref="T31:T32" si="84">P31/L31*100</f>
        <v>0</v>
      </c>
      <c r="U31" s="32">
        <v>0</v>
      </c>
      <c r="V31" s="32">
        <f t="shared" si="81"/>
        <v>0</v>
      </c>
      <c r="W31" s="36">
        <f t="shared" ref="W31:W32" si="85">O31/D31*100</f>
        <v>0</v>
      </c>
      <c r="X31" s="32">
        <f t="shared" ref="X30:X32" si="86">P31/E31*100</f>
        <v>0</v>
      </c>
      <c r="Y31" s="32">
        <v>0</v>
      </c>
      <c r="Z31" s="33">
        <f t="shared" ref="Z31" si="87">R31/G31*100</f>
        <v>0</v>
      </c>
    </row>
    <row r="32" spans="1:26" s="8" customFormat="1" ht="105" customHeight="1">
      <c r="A32" s="66" t="s">
        <v>89</v>
      </c>
      <c r="B32" s="67" t="s">
        <v>59</v>
      </c>
      <c r="C32" s="45" t="s">
        <v>11</v>
      </c>
      <c r="D32" s="35">
        <f>SUM(E32:G32)</f>
        <v>300000</v>
      </c>
      <c r="E32" s="36">
        <v>300000</v>
      </c>
      <c r="F32" s="36">
        <v>0</v>
      </c>
      <c r="G32" s="36">
        <v>0</v>
      </c>
      <c r="H32" s="35"/>
      <c r="I32" s="36"/>
      <c r="J32" s="35"/>
      <c r="K32" s="35">
        <f>L32+N32</f>
        <v>300000</v>
      </c>
      <c r="L32" s="35">
        <v>300000</v>
      </c>
      <c r="M32" s="35">
        <v>0</v>
      </c>
      <c r="N32" s="35">
        <v>0</v>
      </c>
      <c r="O32" s="33">
        <f t="shared" si="82"/>
        <v>0</v>
      </c>
      <c r="P32" s="33">
        <v>0</v>
      </c>
      <c r="Q32" s="33">
        <v>0</v>
      </c>
      <c r="R32" s="33">
        <v>0</v>
      </c>
      <c r="S32" s="33">
        <f t="shared" si="83"/>
        <v>0</v>
      </c>
      <c r="T32" s="32">
        <f t="shared" si="84"/>
        <v>0</v>
      </c>
      <c r="U32" s="32">
        <v>0</v>
      </c>
      <c r="V32" s="32">
        <v>0</v>
      </c>
      <c r="W32" s="36">
        <f t="shared" si="85"/>
        <v>0</v>
      </c>
      <c r="X32" s="32">
        <f t="shared" si="86"/>
        <v>0</v>
      </c>
      <c r="Y32" s="32">
        <v>0</v>
      </c>
      <c r="Z32" s="33">
        <v>0</v>
      </c>
    </row>
    <row r="33" spans="1:26" s="8" customFormat="1" ht="105" customHeight="1">
      <c r="A33" s="37" t="s">
        <v>90</v>
      </c>
      <c r="B33" s="68" t="s">
        <v>63</v>
      </c>
      <c r="C33" s="69" t="s">
        <v>11</v>
      </c>
      <c r="D33" s="34">
        <f>SUM(D34:D36)</f>
        <v>3761358</v>
      </c>
      <c r="E33" s="34">
        <f t="shared" ref="E33" si="88">SUM(E34:E36)</f>
        <v>805188</v>
      </c>
      <c r="F33" s="34">
        <f t="shared" ref="F33" si="89">SUM(F34:F36)</f>
        <v>0</v>
      </c>
      <c r="G33" s="34">
        <f t="shared" ref="G33" si="90">SUM(G34:G36)</f>
        <v>2956170</v>
      </c>
      <c r="H33" s="34">
        <f t="shared" ref="H33" si="91">SUM(H34:H36)</f>
        <v>0</v>
      </c>
      <c r="I33" s="34">
        <f t="shared" ref="I33" si="92">SUM(I34:I36)</f>
        <v>0</v>
      </c>
      <c r="J33" s="34">
        <f t="shared" ref="J33" si="93">SUM(J34:J36)</f>
        <v>0</v>
      </c>
      <c r="K33" s="34">
        <f t="shared" ref="K33" si="94">SUM(K34:K36)</f>
        <v>515000</v>
      </c>
      <c r="L33" s="34">
        <f t="shared" ref="L33" si="95">SUM(L34:L36)</f>
        <v>0</v>
      </c>
      <c r="M33" s="34">
        <f t="shared" ref="M33" si="96">SUM(M34:M36)</f>
        <v>0</v>
      </c>
      <c r="N33" s="34">
        <f t="shared" ref="N33" si="97">SUM(N34:N36)</f>
        <v>515000</v>
      </c>
      <c r="O33" s="34">
        <f t="shared" ref="O33" si="98">SUM(O34:O36)</f>
        <v>0</v>
      </c>
      <c r="P33" s="34">
        <f t="shared" ref="P33" si="99">SUM(P34:P36)</f>
        <v>0</v>
      </c>
      <c r="Q33" s="34">
        <f t="shared" ref="Q33" si="100">SUM(Q34:Q36)</f>
        <v>0</v>
      </c>
      <c r="R33" s="34">
        <f t="shared" ref="R33" si="101">SUM(R34:R36)</f>
        <v>0</v>
      </c>
      <c r="S33" s="33">
        <f>O33/K33*100</f>
        <v>0</v>
      </c>
      <c r="T33" s="32">
        <v>0</v>
      </c>
      <c r="U33" s="32">
        <v>0</v>
      </c>
      <c r="V33" s="32">
        <v>0</v>
      </c>
      <c r="W33" s="31">
        <f>O33/D33*100</f>
        <v>0</v>
      </c>
      <c r="X33" s="32">
        <f>P33/E33*100</f>
        <v>0</v>
      </c>
      <c r="Y33" s="32">
        <v>0</v>
      </c>
      <c r="Z33" s="33">
        <f t="shared" ref="Z33:Z34" si="102">R33/G33*100</f>
        <v>0</v>
      </c>
    </row>
    <row r="34" spans="1:26" s="8" customFormat="1" ht="105" customHeight="1">
      <c r="A34" s="40" t="s">
        <v>91</v>
      </c>
      <c r="B34" s="44" t="s">
        <v>24</v>
      </c>
      <c r="C34" s="45" t="s">
        <v>11</v>
      </c>
      <c r="D34" s="35">
        <f>SUM(E34:G34)</f>
        <v>608090</v>
      </c>
      <c r="E34" s="35">
        <v>0</v>
      </c>
      <c r="F34" s="35">
        <v>0</v>
      </c>
      <c r="G34" s="35">
        <v>608090</v>
      </c>
      <c r="H34" s="35">
        <f>I34+J34</f>
        <v>0</v>
      </c>
      <c r="I34" s="35">
        <v>0</v>
      </c>
      <c r="J34" s="35">
        <f>R34</f>
        <v>0</v>
      </c>
      <c r="K34" s="35">
        <f>L34+N34</f>
        <v>0</v>
      </c>
      <c r="L34" s="35">
        <v>0</v>
      </c>
      <c r="M34" s="35">
        <v>0</v>
      </c>
      <c r="N34" s="35">
        <v>0</v>
      </c>
      <c r="O34" s="33">
        <f>P34+R34</f>
        <v>0</v>
      </c>
      <c r="P34" s="33">
        <v>0</v>
      </c>
      <c r="Q34" s="33">
        <v>0</v>
      </c>
      <c r="R34" s="33">
        <v>0</v>
      </c>
      <c r="S34" s="33">
        <v>0</v>
      </c>
      <c r="T34" s="32">
        <v>0</v>
      </c>
      <c r="U34" s="32">
        <v>0</v>
      </c>
      <c r="V34" s="32">
        <v>0</v>
      </c>
      <c r="W34" s="36">
        <f>O34/D34*100</f>
        <v>0</v>
      </c>
      <c r="X34" s="32">
        <v>0</v>
      </c>
      <c r="Y34" s="32">
        <v>0</v>
      </c>
      <c r="Z34" s="33">
        <f t="shared" si="102"/>
        <v>0</v>
      </c>
    </row>
    <row r="35" spans="1:26" s="8" customFormat="1" ht="105" customHeight="1">
      <c r="A35" s="66" t="s">
        <v>92</v>
      </c>
      <c r="B35" s="67" t="s">
        <v>64</v>
      </c>
      <c r="C35" s="45" t="s">
        <v>11</v>
      </c>
      <c r="D35" s="35">
        <f>SUM(E35:G35)</f>
        <v>1150268</v>
      </c>
      <c r="E35" s="36">
        <v>805188</v>
      </c>
      <c r="F35" s="36">
        <v>0</v>
      </c>
      <c r="G35" s="36">
        <v>345080</v>
      </c>
      <c r="H35" s="35"/>
      <c r="I35" s="36"/>
      <c r="J35" s="35"/>
      <c r="K35" s="35">
        <f>L35+N35</f>
        <v>0</v>
      </c>
      <c r="L35" s="35">
        <v>0</v>
      </c>
      <c r="M35" s="35">
        <v>0</v>
      </c>
      <c r="N35" s="35">
        <v>0</v>
      </c>
      <c r="O35" s="33">
        <f t="shared" ref="O35:O36" si="103">P35+R35</f>
        <v>0</v>
      </c>
      <c r="P35" s="33">
        <v>0</v>
      </c>
      <c r="Q35" s="33">
        <v>0</v>
      </c>
      <c r="R35" s="33">
        <v>0</v>
      </c>
      <c r="S35" s="33">
        <v>0</v>
      </c>
      <c r="T35" s="32">
        <v>0</v>
      </c>
      <c r="U35" s="32">
        <v>0</v>
      </c>
      <c r="V35" s="32">
        <v>0</v>
      </c>
      <c r="W35" s="36">
        <f t="shared" ref="W35:W36" si="104">O35/D35*100</f>
        <v>0</v>
      </c>
      <c r="X35" s="32">
        <f t="shared" ref="X34:X36" si="105">P35/E35*100</f>
        <v>0</v>
      </c>
      <c r="Y35" s="32">
        <v>0</v>
      </c>
      <c r="Z35" s="33">
        <f t="shared" ref="Z35:Z36" si="106">R35/G35*100</f>
        <v>0</v>
      </c>
    </row>
    <row r="36" spans="1:26" s="8" customFormat="1" ht="105" customHeight="1">
      <c r="A36" s="66" t="s">
        <v>93</v>
      </c>
      <c r="B36" s="67" t="s">
        <v>65</v>
      </c>
      <c r="C36" s="45" t="s">
        <v>11</v>
      </c>
      <c r="D36" s="35">
        <f>SUM(E36:G36)</f>
        <v>2003000</v>
      </c>
      <c r="E36" s="36">
        <v>0</v>
      </c>
      <c r="F36" s="36">
        <v>0</v>
      </c>
      <c r="G36" s="36">
        <v>2003000</v>
      </c>
      <c r="H36" s="35"/>
      <c r="I36" s="36"/>
      <c r="J36" s="35"/>
      <c r="K36" s="35">
        <f>L36+N36</f>
        <v>515000</v>
      </c>
      <c r="L36" s="35">
        <v>0</v>
      </c>
      <c r="M36" s="35">
        <v>0</v>
      </c>
      <c r="N36" s="35">
        <v>515000</v>
      </c>
      <c r="O36" s="33">
        <f t="shared" si="103"/>
        <v>0</v>
      </c>
      <c r="P36" s="33">
        <v>0</v>
      </c>
      <c r="Q36" s="33">
        <v>0</v>
      </c>
      <c r="R36" s="33">
        <v>0</v>
      </c>
      <c r="S36" s="33">
        <f t="shared" ref="S35:S36" si="107">O36/K36*100</f>
        <v>0</v>
      </c>
      <c r="T36" s="32">
        <v>0</v>
      </c>
      <c r="U36" s="32">
        <v>0</v>
      </c>
      <c r="V36" s="32">
        <f t="shared" ref="V34:V36" si="108">R36/N36*100</f>
        <v>0</v>
      </c>
      <c r="W36" s="36">
        <f t="shared" si="104"/>
        <v>0</v>
      </c>
      <c r="X36" s="32">
        <v>0</v>
      </c>
      <c r="Y36" s="32">
        <v>0</v>
      </c>
      <c r="Z36" s="32">
        <f t="shared" si="106"/>
        <v>0</v>
      </c>
    </row>
    <row r="37" spans="1:26" s="8" customFormat="1" ht="105" customHeight="1">
      <c r="A37" s="37" t="s">
        <v>94</v>
      </c>
      <c r="B37" s="68" t="s">
        <v>67</v>
      </c>
      <c r="C37" s="69" t="s">
        <v>11</v>
      </c>
      <c r="D37" s="34">
        <f>D38</f>
        <v>1278118</v>
      </c>
      <c r="E37" s="34">
        <f t="shared" ref="E37:R37" si="109">E38</f>
        <v>1086400</v>
      </c>
      <c r="F37" s="34">
        <f t="shared" si="109"/>
        <v>0</v>
      </c>
      <c r="G37" s="34">
        <f t="shared" si="109"/>
        <v>191718</v>
      </c>
      <c r="H37" s="34">
        <f t="shared" si="109"/>
        <v>0</v>
      </c>
      <c r="I37" s="34">
        <f t="shared" si="109"/>
        <v>0</v>
      </c>
      <c r="J37" s="34">
        <f t="shared" si="109"/>
        <v>0</v>
      </c>
      <c r="K37" s="34">
        <f t="shared" si="109"/>
        <v>0</v>
      </c>
      <c r="L37" s="34">
        <f t="shared" si="109"/>
        <v>0</v>
      </c>
      <c r="M37" s="34">
        <f t="shared" si="109"/>
        <v>0</v>
      </c>
      <c r="N37" s="34">
        <f t="shared" si="109"/>
        <v>0</v>
      </c>
      <c r="O37" s="34">
        <f t="shared" si="109"/>
        <v>0</v>
      </c>
      <c r="P37" s="34">
        <f t="shared" si="109"/>
        <v>0</v>
      </c>
      <c r="Q37" s="34">
        <f t="shared" si="109"/>
        <v>0</v>
      </c>
      <c r="R37" s="34">
        <f t="shared" si="109"/>
        <v>0</v>
      </c>
      <c r="S37" s="33">
        <v>0</v>
      </c>
      <c r="T37" s="32">
        <v>0</v>
      </c>
      <c r="U37" s="32">
        <v>0</v>
      </c>
      <c r="V37" s="32">
        <v>0</v>
      </c>
      <c r="W37" s="36">
        <f t="shared" ref="W37" si="110">O37/D37*100</f>
        <v>0</v>
      </c>
      <c r="X37" s="32">
        <f t="shared" ref="X37" si="111">P37/E37*100</f>
        <v>0</v>
      </c>
      <c r="Y37" s="32">
        <v>0</v>
      </c>
      <c r="Z37" s="32">
        <f t="shared" ref="Z37" si="112">R37/G37*100</f>
        <v>0</v>
      </c>
    </row>
    <row r="38" spans="1:26" s="8" customFormat="1" ht="105" customHeight="1">
      <c r="A38" s="40" t="s">
        <v>95</v>
      </c>
      <c r="B38" s="46" t="s">
        <v>66</v>
      </c>
      <c r="C38" s="45" t="s">
        <v>11</v>
      </c>
      <c r="D38" s="35">
        <f>SUM(E38:G38)</f>
        <v>1278118</v>
      </c>
      <c r="E38" s="35">
        <v>1086400</v>
      </c>
      <c r="F38" s="35">
        <v>0</v>
      </c>
      <c r="G38" s="35">
        <v>191718</v>
      </c>
      <c r="H38" s="35">
        <f>I38+J38</f>
        <v>0</v>
      </c>
      <c r="I38" s="35">
        <v>0</v>
      </c>
      <c r="J38" s="35">
        <f>R38</f>
        <v>0</v>
      </c>
      <c r="K38" s="35">
        <f>L38+N38</f>
        <v>0</v>
      </c>
      <c r="L38" s="35">
        <v>0</v>
      </c>
      <c r="M38" s="35">
        <v>0</v>
      </c>
      <c r="N38" s="35">
        <v>0</v>
      </c>
      <c r="O38" s="33">
        <f>P38+R38</f>
        <v>0</v>
      </c>
      <c r="P38" s="33">
        <v>0</v>
      </c>
      <c r="Q38" s="33">
        <v>0</v>
      </c>
      <c r="R38" s="33">
        <v>0</v>
      </c>
      <c r="S38" s="33">
        <v>0</v>
      </c>
      <c r="T38" s="32">
        <v>0</v>
      </c>
      <c r="U38" s="32">
        <v>0</v>
      </c>
      <c r="V38" s="32">
        <v>0</v>
      </c>
      <c r="W38" s="36">
        <f>O38/D38*100</f>
        <v>0</v>
      </c>
      <c r="X38" s="32">
        <f t="shared" ref="X38:X39" si="113">P38/E38*100</f>
        <v>0</v>
      </c>
      <c r="Y38" s="32">
        <v>0</v>
      </c>
      <c r="Z38" s="33">
        <f>R38/G38*100</f>
        <v>0</v>
      </c>
    </row>
    <row r="39" spans="1:26" s="8" customFormat="1" ht="105" customHeight="1">
      <c r="A39" s="40" t="s">
        <v>57</v>
      </c>
      <c r="B39" s="68" t="s">
        <v>70</v>
      </c>
      <c r="C39" s="45"/>
      <c r="D39" s="34">
        <f>D40</f>
        <v>22801600</v>
      </c>
      <c r="E39" s="34">
        <f t="shared" ref="E39:R39" si="114">E40</f>
        <v>0</v>
      </c>
      <c r="F39" s="34">
        <f t="shared" si="114"/>
        <v>0</v>
      </c>
      <c r="G39" s="34">
        <f t="shared" si="114"/>
        <v>22801600</v>
      </c>
      <c r="H39" s="34">
        <f t="shared" si="114"/>
        <v>2642748.63</v>
      </c>
      <c r="I39" s="34">
        <f t="shared" si="114"/>
        <v>0</v>
      </c>
      <c r="J39" s="34">
        <f t="shared" si="114"/>
        <v>2642748.63</v>
      </c>
      <c r="K39" s="34">
        <f t="shared" si="114"/>
        <v>8300000</v>
      </c>
      <c r="L39" s="34">
        <f t="shared" si="114"/>
        <v>0</v>
      </c>
      <c r="M39" s="34">
        <f t="shared" si="114"/>
        <v>0</v>
      </c>
      <c r="N39" s="34">
        <f t="shared" si="114"/>
        <v>8300000</v>
      </c>
      <c r="O39" s="34">
        <f t="shared" si="114"/>
        <v>2642748.63</v>
      </c>
      <c r="P39" s="34">
        <f t="shared" si="114"/>
        <v>0</v>
      </c>
      <c r="Q39" s="34">
        <f t="shared" si="114"/>
        <v>0</v>
      </c>
      <c r="R39" s="34">
        <f t="shared" si="114"/>
        <v>2642748.63</v>
      </c>
      <c r="S39" s="32">
        <f t="shared" ref="S39:S40" si="115">O39/K39*100</f>
        <v>31.840344939759035</v>
      </c>
      <c r="T39" s="32">
        <v>0</v>
      </c>
      <c r="U39" s="32">
        <v>0</v>
      </c>
      <c r="V39" s="32">
        <f t="shared" ref="V38:V39" si="116">R39/N39*100</f>
        <v>31.840344939759035</v>
      </c>
      <c r="W39" s="31">
        <f t="shared" ref="W39" si="117">O39/D39*100</f>
        <v>11.590189416532173</v>
      </c>
      <c r="X39" s="32">
        <v>0</v>
      </c>
      <c r="Y39" s="32">
        <v>0</v>
      </c>
      <c r="Z39" s="32">
        <f t="shared" ref="Z39:Z40" si="118">R39/G39*100</f>
        <v>11.590189416532173</v>
      </c>
    </row>
    <row r="40" spans="1:26" s="8" customFormat="1" ht="105" customHeight="1">
      <c r="A40" s="37" t="s">
        <v>58</v>
      </c>
      <c r="B40" s="68" t="s">
        <v>68</v>
      </c>
      <c r="C40" s="69" t="s">
        <v>11</v>
      </c>
      <c r="D40" s="34">
        <f>D41</f>
        <v>22801600</v>
      </c>
      <c r="E40" s="34">
        <f t="shared" ref="E40" si="119">E41</f>
        <v>0</v>
      </c>
      <c r="F40" s="34">
        <f t="shared" ref="F40" si="120">F41</f>
        <v>0</v>
      </c>
      <c r="G40" s="34">
        <f t="shared" ref="G40" si="121">G41</f>
        <v>22801600</v>
      </c>
      <c r="H40" s="34">
        <f t="shared" ref="H40" si="122">H41</f>
        <v>2642748.63</v>
      </c>
      <c r="I40" s="34">
        <f t="shared" ref="I40" si="123">I41</f>
        <v>0</v>
      </c>
      <c r="J40" s="34">
        <f t="shared" ref="J40" si="124">J41</f>
        <v>2642748.63</v>
      </c>
      <c r="K40" s="34">
        <f t="shared" ref="K40" si="125">K41</f>
        <v>8300000</v>
      </c>
      <c r="L40" s="34">
        <f t="shared" ref="L40" si="126">L41</f>
        <v>0</v>
      </c>
      <c r="M40" s="34">
        <f t="shared" ref="M40" si="127">M41</f>
        <v>0</v>
      </c>
      <c r="N40" s="34">
        <f t="shared" ref="N40" si="128">N41</f>
        <v>8300000</v>
      </c>
      <c r="O40" s="34">
        <f t="shared" ref="O40" si="129">O41</f>
        <v>2642748.63</v>
      </c>
      <c r="P40" s="34">
        <f t="shared" ref="P40" si="130">P41</f>
        <v>0</v>
      </c>
      <c r="Q40" s="34">
        <f t="shared" ref="Q40" si="131">Q41</f>
        <v>0</v>
      </c>
      <c r="R40" s="34">
        <f t="shared" ref="R40" si="132">R41</f>
        <v>2642748.63</v>
      </c>
      <c r="S40" s="32">
        <f t="shared" si="115"/>
        <v>31.840344939759035</v>
      </c>
      <c r="T40" s="32">
        <v>0</v>
      </c>
      <c r="U40" s="32">
        <v>0</v>
      </c>
      <c r="V40" s="32">
        <f>R40/N40*100</f>
        <v>31.840344939759035</v>
      </c>
      <c r="W40" s="31">
        <f>O40/D40*100</f>
        <v>11.590189416532173</v>
      </c>
      <c r="X40" s="32">
        <v>0</v>
      </c>
      <c r="Y40" s="32">
        <v>0</v>
      </c>
      <c r="Z40" s="32">
        <f t="shared" si="118"/>
        <v>11.590189416532173</v>
      </c>
    </row>
    <row r="41" spans="1:26" s="8" customFormat="1" ht="105" customHeight="1">
      <c r="A41" s="40" t="s">
        <v>71</v>
      </c>
      <c r="B41" s="46" t="s">
        <v>69</v>
      </c>
      <c r="C41" s="45" t="s">
        <v>11</v>
      </c>
      <c r="D41" s="35">
        <f>SUM(E41:G41)</f>
        <v>22801600</v>
      </c>
      <c r="E41" s="35">
        <v>0</v>
      </c>
      <c r="F41" s="35">
        <v>0</v>
      </c>
      <c r="G41" s="35">
        <v>22801600</v>
      </c>
      <c r="H41" s="35">
        <f>I41+J41</f>
        <v>2642748.63</v>
      </c>
      <c r="I41" s="35">
        <v>0</v>
      </c>
      <c r="J41" s="35">
        <f>R41</f>
        <v>2642748.63</v>
      </c>
      <c r="K41" s="35">
        <f>L41+N41</f>
        <v>8300000</v>
      </c>
      <c r="L41" s="35">
        <v>0</v>
      </c>
      <c r="M41" s="35">
        <v>0</v>
      </c>
      <c r="N41" s="35">
        <v>8300000</v>
      </c>
      <c r="O41" s="33">
        <f>P41+R41</f>
        <v>2642748.63</v>
      </c>
      <c r="P41" s="33">
        <v>0</v>
      </c>
      <c r="Q41" s="33">
        <v>0</v>
      </c>
      <c r="R41" s="33">
        <v>2642748.63</v>
      </c>
      <c r="S41" s="33">
        <f>O41/K41*100</f>
        <v>31.840344939759035</v>
      </c>
      <c r="T41" s="32">
        <v>0</v>
      </c>
      <c r="U41" s="32">
        <v>0</v>
      </c>
      <c r="V41" s="32">
        <f>R41/N41*100</f>
        <v>31.840344939759035</v>
      </c>
      <c r="W41" s="36">
        <f>O41/D41*100</f>
        <v>11.590189416532173</v>
      </c>
      <c r="X41" s="32">
        <v>0</v>
      </c>
      <c r="Y41" s="32">
        <v>0</v>
      </c>
      <c r="Z41" s="33">
        <f>R41/G41*100</f>
        <v>11.590189416532173</v>
      </c>
    </row>
    <row r="42" spans="1:26" s="8" customFormat="1" ht="28.5" hidden="1" customHeight="1">
      <c r="A42" s="40" t="s">
        <v>34</v>
      </c>
      <c r="B42" s="46" t="s">
        <v>26</v>
      </c>
      <c r="C42" s="45" t="s">
        <v>11</v>
      </c>
      <c r="D42" s="35">
        <f t="shared" ref="D42:D43" si="133">E42+G42</f>
        <v>0</v>
      </c>
      <c r="E42" s="36">
        <v>0</v>
      </c>
      <c r="F42" s="36"/>
      <c r="G42" s="36">
        <v>0</v>
      </c>
      <c r="H42" s="35">
        <f t="shared" si="19"/>
        <v>907500</v>
      </c>
      <c r="I42" s="36">
        <v>907500</v>
      </c>
      <c r="J42" s="35">
        <f t="shared" ref="J42:J43" si="134">R42</f>
        <v>0</v>
      </c>
      <c r="K42" s="35"/>
      <c r="L42" s="35"/>
      <c r="M42" s="35"/>
      <c r="N42" s="35"/>
      <c r="O42" s="33">
        <f t="shared" ref="O42:O43" si="135">P42+R42</f>
        <v>0</v>
      </c>
      <c r="P42" s="33">
        <v>0</v>
      </c>
      <c r="Q42" s="33"/>
      <c r="R42" s="33">
        <v>0</v>
      </c>
      <c r="S42" s="32" t="e">
        <f t="shared" ref="S42:S43" si="136">O42/K42*100</f>
        <v>#DIV/0!</v>
      </c>
      <c r="T42" s="33" t="e">
        <f t="shared" ref="T42:T43" si="137">P42/L42*100</f>
        <v>#DIV/0!</v>
      </c>
      <c r="U42" s="33"/>
      <c r="V42" s="32" t="e">
        <f>R42/N42*100</f>
        <v>#DIV/0!</v>
      </c>
      <c r="W42" s="36" t="e">
        <f>O42/D42*100</f>
        <v>#DIV/0!</v>
      </c>
      <c r="X42" s="33" t="e">
        <f t="shared" ref="X42:X43" si="138">P42/E42*100</f>
        <v>#DIV/0!</v>
      </c>
      <c r="Y42" s="33"/>
      <c r="Z42" s="33" t="e">
        <f>R42/G42*100</f>
        <v>#DIV/0!</v>
      </c>
    </row>
    <row r="43" spans="1:26" s="8" customFormat="1" ht="33.75" hidden="1" customHeight="1">
      <c r="A43" s="40" t="s">
        <v>35</v>
      </c>
      <c r="B43" s="46" t="s">
        <v>19</v>
      </c>
      <c r="C43" s="45" t="s">
        <v>11</v>
      </c>
      <c r="D43" s="35">
        <f t="shared" si="133"/>
        <v>0</v>
      </c>
      <c r="E43" s="36">
        <v>0</v>
      </c>
      <c r="F43" s="36"/>
      <c r="G43" s="36">
        <v>0</v>
      </c>
      <c r="H43" s="35">
        <f t="shared" si="19"/>
        <v>3108000</v>
      </c>
      <c r="I43" s="36">
        <v>3108000</v>
      </c>
      <c r="J43" s="35">
        <f t="shared" si="134"/>
        <v>0</v>
      </c>
      <c r="K43" s="35"/>
      <c r="L43" s="35"/>
      <c r="M43" s="35"/>
      <c r="N43" s="35"/>
      <c r="O43" s="33">
        <f t="shared" si="135"/>
        <v>0</v>
      </c>
      <c r="P43" s="33">
        <v>0</v>
      </c>
      <c r="Q43" s="33"/>
      <c r="R43" s="33">
        <v>0</v>
      </c>
      <c r="S43" s="32" t="e">
        <f t="shared" si="136"/>
        <v>#DIV/0!</v>
      </c>
      <c r="T43" s="33" t="e">
        <f t="shared" si="137"/>
        <v>#DIV/0!</v>
      </c>
      <c r="U43" s="33"/>
      <c r="V43" s="32" t="e">
        <f>R43/N43*100</f>
        <v>#DIV/0!</v>
      </c>
      <c r="W43" s="36" t="e">
        <f>O43/D43*100</f>
        <v>#DIV/0!</v>
      </c>
      <c r="X43" s="33" t="e">
        <f t="shared" si="138"/>
        <v>#DIV/0!</v>
      </c>
      <c r="Y43" s="33"/>
      <c r="Z43" s="33" t="e">
        <f>R43/G43*100</f>
        <v>#DIV/0!</v>
      </c>
    </row>
    <row r="44" spans="1:26" s="8" customFormat="1" ht="28.5" hidden="1" customHeight="1">
      <c r="A44" s="63" t="s">
        <v>18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s="8" customFormat="1" ht="120.75" hidden="1" customHeight="1">
      <c r="A45" s="37" t="s">
        <v>37</v>
      </c>
      <c r="B45" s="60" t="s">
        <v>13</v>
      </c>
      <c r="C45" s="60"/>
      <c r="D45" s="34">
        <f>D47</f>
        <v>300000</v>
      </c>
      <c r="E45" s="34">
        <f t="shared" ref="E45:Z45" si="139">E47</f>
        <v>0</v>
      </c>
      <c r="F45" s="34"/>
      <c r="G45" s="34">
        <f t="shared" si="139"/>
        <v>300000</v>
      </c>
      <c r="H45" s="34">
        <f t="shared" si="139"/>
        <v>300000</v>
      </c>
      <c r="I45" s="34">
        <f t="shared" si="139"/>
        <v>0</v>
      </c>
      <c r="J45" s="34">
        <f t="shared" si="139"/>
        <v>300000</v>
      </c>
      <c r="K45" s="34">
        <f t="shared" si="139"/>
        <v>300000</v>
      </c>
      <c r="L45" s="34">
        <f t="shared" si="139"/>
        <v>0</v>
      </c>
      <c r="M45" s="34"/>
      <c r="N45" s="34">
        <f t="shared" si="139"/>
        <v>300000</v>
      </c>
      <c r="O45" s="34">
        <f t="shared" si="139"/>
        <v>300000</v>
      </c>
      <c r="P45" s="34">
        <f t="shared" si="139"/>
        <v>0</v>
      </c>
      <c r="Q45" s="34"/>
      <c r="R45" s="34">
        <f t="shared" si="139"/>
        <v>300000</v>
      </c>
      <c r="S45" s="34">
        <f t="shared" si="139"/>
        <v>100</v>
      </c>
      <c r="T45" s="34">
        <f t="shared" si="139"/>
        <v>0</v>
      </c>
      <c r="U45" s="34"/>
      <c r="V45" s="34">
        <f t="shared" si="139"/>
        <v>100</v>
      </c>
      <c r="W45" s="34">
        <f t="shared" si="139"/>
        <v>100</v>
      </c>
      <c r="X45" s="34">
        <f t="shared" si="139"/>
        <v>0</v>
      </c>
      <c r="Y45" s="34"/>
      <c r="Z45" s="34">
        <f t="shared" si="139"/>
        <v>100</v>
      </c>
    </row>
    <row r="46" spans="1:26" s="9" customFormat="1" ht="72" hidden="1" customHeight="1">
      <c r="A46" s="37" t="s">
        <v>38</v>
      </c>
      <c r="B46" s="43" t="s">
        <v>36</v>
      </c>
      <c r="C46" s="47"/>
      <c r="D46" s="31">
        <f t="shared" ref="D46:R46" si="140">SUM(D47:D47)</f>
        <v>300000</v>
      </c>
      <c r="E46" s="31">
        <f t="shared" si="140"/>
        <v>0</v>
      </c>
      <c r="F46" s="31"/>
      <c r="G46" s="31">
        <f t="shared" si="140"/>
        <v>300000</v>
      </c>
      <c r="H46" s="31">
        <f t="shared" si="140"/>
        <v>300000</v>
      </c>
      <c r="I46" s="31">
        <f t="shared" si="140"/>
        <v>0</v>
      </c>
      <c r="J46" s="31">
        <f t="shared" si="140"/>
        <v>300000</v>
      </c>
      <c r="K46" s="31">
        <f t="shared" si="140"/>
        <v>300000</v>
      </c>
      <c r="L46" s="31">
        <f t="shared" si="140"/>
        <v>0</v>
      </c>
      <c r="M46" s="31"/>
      <c r="N46" s="31">
        <f t="shared" si="140"/>
        <v>300000</v>
      </c>
      <c r="O46" s="31">
        <f t="shared" si="140"/>
        <v>300000</v>
      </c>
      <c r="P46" s="31">
        <f t="shared" si="140"/>
        <v>0</v>
      </c>
      <c r="Q46" s="31"/>
      <c r="R46" s="31">
        <f t="shared" si="140"/>
        <v>300000</v>
      </c>
      <c r="S46" s="32">
        <f t="shared" ref="S46:S47" si="141">O46/K46*100</f>
        <v>100</v>
      </c>
      <c r="T46" s="33"/>
      <c r="U46" s="33"/>
      <c r="V46" s="32">
        <f t="shared" ref="V46:V47" si="142">R46/N46*100</f>
        <v>100</v>
      </c>
      <c r="W46" s="32">
        <f>O46/D46*100</f>
        <v>100</v>
      </c>
      <c r="X46" s="35"/>
      <c r="Y46" s="35"/>
      <c r="Z46" s="31">
        <f t="shared" ref="Z46:Z47" si="143">R46/G46*100</f>
        <v>100</v>
      </c>
    </row>
    <row r="47" spans="1:26" s="8" customFormat="1" ht="83.25" hidden="1" customHeight="1">
      <c r="A47" s="40"/>
      <c r="B47" s="44" t="s">
        <v>27</v>
      </c>
      <c r="C47" s="42" t="s">
        <v>11</v>
      </c>
      <c r="D47" s="36">
        <f>E47+G47</f>
        <v>300000</v>
      </c>
      <c r="E47" s="36">
        <v>0</v>
      </c>
      <c r="F47" s="36"/>
      <c r="G47" s="36">
        <v>300000</v>
      </c>
      <c r="H47" s="36">
        <f t="shared" ref="H47" si="144">I47+J47</f>
        <v>300000</v>
      </c>
      <c r="I47" s="36">
        <v>0</v>
      </c>
      <c r="J47" s="36">
        <f t="shared" ref="J47" si="145">R47</f>
        <v>300000</v>
      </c>
      <c r="K47" s="36">
        <f t="shared" ref="K47" si="146">L47+N47</f>
        <v>300000</v>
      </c>
      <c r="L47" s="36">
        <v>0</v>
      </c>
      <c r="M47" s="36"/>
      <c r="N47" s="36">
        <v>300000</v>
      </c>
      <c r="O47" s="33">
        <f t="shared" ref="O47" si="147">P47+R47</f>
        <v>300000</v>
      </c>
      <c r="P47" s="33">
        <v>0</v>
      </c>
      <c r="Q47" s="33"/>
      <c r="R47" s="33">
        <v>300000</v>
      </c>
      <c r="S47" s="33">
        <f t="shared" si="141"/>
        <v>100</v>
      </c>
      <c r="T47" s="33"/>
      <c r="U47" s="33"/>
      <c r="V47" s="33">
        <f t="shared" si="142"/>
        <v>100</v>
      </c>
      <c r="W47" s="33">
        <f>O47/D47*100</f>
        <v>100</v>
      </c>
      <c r="X47" s="35"/>
      <c r="Y47" s="35"/>
      <c r="Z47" s="36">
        <f t="shared" si="143"/>
        <v>100</v>
      </c>
    </row>
    <row r="48" spans="1:26" s="8" customFormat="1" ht="65.25" hidden="1" customHeight="1">
      <c r="A48" s="37" t="s">
        <v>39</v>
      </c>
      <c r="B48" s="60" t="s">
        <v>14</v>
      </c>
      <c r="C48" s="60"/>
      <c r="D48" s="34">
        <f t="shared" ref="D48:R48" si="148">SUM(D49:D49)</f>
        <v>650000</v>
      </c>
      <c r="E48" s="34">
        <f t="shared" si="148"/>
        <v>0</v>
      </c>
      <c r="F48" s="34"/>
      <c r="G48" s="34">
        <f t="shared" si="148"/>
        <v>650000</v>
      </c>
      <c r="H48" s="34">
        <f t="shared" si="148"/>
        <v>440000</v>
      </c>
      <c r="I48" s="34">
        <f t="shared" si="148"/>
        <v>0</v>
      </c>
      <c r="J48" s="34">
        <f t="shared" si="148"/>
        <v>440000</v>
      </c>
      <c r="K48" s="34">
        <f t="shared" si="148"/>
        <v>440000</v>
      </c>
      <c r="L48" s="34">
        <f t="shared" si="148"/>
        <v>0</v>
      </c>
      <c r="M48" s="34"/>
      <c r="N48" s="34">
        <f t="shared" si="148"/>
        <v>440000</v>
      </c>
      <c r="O48" s="34">
        <f t="shared" si="148"/>
        <v>440000</v>
      </c>
      <c r="P48" s="34">
        <f t="shared" si="148"/>
        <v>0</v>
      </c>
      <c r="Q48" s="34"/>
      <c r="R48" s="34">
        <f t="shared" si="148"/>
        <v>440000</v>
      </c>
      <c r="S48" s="32">
        <f t="shared" ref="S48:S52" si="149">O48/K48*100</f>
        <v>100</v>
      </c>
      <c r="T48" s="33"/>
      <c r="U48" s="33"/>
      <c r="V48" s="32">
        <f t="shared" ref="V48:V49" si="150">R48/N48*100</f>
        <v>100</v>
      </c>
      <c r="W48" s="32">
        <f>O48/D48*100</f>
        <v>67.692307692307693</v>
      </c>
      <c r="X48" s="35"/>
      <c r="Y48" s="35"/>
      <c r="Z48" s="31">
        <f t="shared" ref="Z48:Z49" si="151">R48/G48*100</f>
        <v>67.692307692307693</v>
      </c>
    </row>
    <row r="49" spans="1:26" s="8" customFormat="1" ht="54.75" hidden="1" customHeight="1">
      <c r="A49" s="40"/>
      <c r="B49" s="44" t="s">
        <v>30</v>
      </c>
      <c r="C49" s="42" t="s">
        <v>11</v>
      </c>
      <c r="D49" s="35">
        <f>E49+G49</f>
        <v>650000</v>
      </c>
      <c r="E49" s="35">
        <v>0</v>
      </c>
      <c r="F49" s="35"/>
      <c r="G49" s="35">
        <v>650000</v>
      </c>
      <c r="H49" s="35">
        <f t="shared" ref="H49" si="152">I49+J49</f>
        <v>440000</v>
      </c>
      <c r="I49" s="35">
        <v>0</v>
      </c>
      <c r="J49" s="35">
        <f t="shared" ref="J49" si="153">R49</f>
        <v>440000</v>
      </c>
      <c r="K49" s="35">
        <f t="shared" ref="K49" si="154">L49+N49</f>
        <v>440000</v>
      </c>
      <c r="L49" s="35">
        <v>0</v>
      </c>
      <c r="M49" s="35"/>
      <c r="N49" s="35">
        <v>440000</v>
      </c>
      <c r="O49" s="35">
        <f>SUM(P49:R49)</f>
        <v>440000</v>
      </c>
      <c r="P49" s="35">
        <v>0</v>
      </c>
      <c r="Q49" s="35"/>
      <c r="R49" s="35">
        <v>440000</v>
      </c>
      <c r="S49" s="33">
        <f t="shared" si="149"/>
        <v>100</v>
      </c>
      <c r="T49" s="33"/>
      <c r="U49" s="33"/>
      <c r="V49" s="33">
        <f t="shared" si="150"/>
        <v>100</v>
      </c>
      <c r="W49" s="35">
        <f>O49/D49*100</f>
        <v>67.692307692307693</v>
      </c>
      <c r="X49" s="35"/>
      <c r="Y49" s="35"/>
      <c r="Z49" s="36">
        <f t="shared" si="151"/>
        <v>67.692307692307693</v>
      </c>
    </row>
    <row r="50" spans="1:26" s="8" customFormat="1" ht="86.25" hidden="1" customHeight="1">
      <c r="A50" s="37" t="s">
        <v>40</v>
      </c>
      <c r="B50" s="60" t="s">
        <v>15</v>
      </c>
      <c r="C50" s="60"/>
      <c r="D50" s="34">
        <f>D52</f>
        <v>1877249</v>
      </c>
      <c r="E50" s="34">
        <f t="shared" ref="E50:Z50" si="155">E52</f>
        <v>0</v>
      </c>
      <c r="F50" s="34"/>
      <c r="G50" s="34">
        <f t="shared" si="155"/>
        <v>1877249</v>
      </c>
      <c r="H50" s="34">
        <f t="shared" si="155"/>
        <v>834001.04</v>
      </c>
      <c r="I50" s="34">
        <f t="shared" si="155"/>
        <v>0</v>
      </c>
      <c r="J50" s="34">
        <f t="shared" si="155"/>
        <v>834001.04</v>
      </c>
      <c r="K50" s="34">
        <f t="shared" si="155"/>
        <v>916720</v>
      </c>
      <c r="L50" s="34">
        <f t="shared" si="155"/>
        <v>0</v>
      </c>
      <c r="M50" s="34"/>
      <c r="N50" s="34">
        <f t="shared" si="155"/>
        <v>916720</v>
      </c>
      <c r="O50" s="34">
        <f t="shared" si="155"/>
        <v>834001.04</v>
      </c>
      <c r="P50" s="34">
        <f t="shared" si="155"/>
        <v>0</v>
      </c>
      <c r="Q50" s="34"/>
      <c r="R50" s="34">
        <f t="shared" si="155"/>
        <v>834001.04</v>
      </c>
      <c r="S50" s="34">
        <f t="shared" si="155"/>
        <v>90.976638450126543</v>
      </c>
      <c r="T50" s="34">
        <f t="shared" si="155"/>
        <v>0</v>
      </c>
      <c r="U50" s="34"/>
      <c r="V50" s="34">
        <f t="shared" si="155"/>
        <v>90.976638450126543</v>
      </c>
      <c r="W50" s="34">
        <f t="shared" si="155"/>
        <v>44.426767040493829</v>
      </c>
      <c r="X50" s="34">
        <f t="shared" si="155"/>
        <v>0</v>
      </c>
      <c r="Y50" s="34"/>
      <c r="Z50" s="34">
        <f t="shared" si="155"/>
        <v>44.426767040493829</v>
      </c>
    </row>
    <row r="51" spans="1:26" s="9" customFormat="1" ht="70.5" hidden="1" customHeight="1">
      <c r="A51" s="37" t="s">
        <v>41</v>
      </c>
      <c r="B51" s="48" t="s">
        <v>28</v>
      </c>
      <c r="C51" s="39"/>
      <c r="D51" s="31">
        <f t="shared" ref="D51:R51" si="156">SUM(D52:D52)</f>
        <v>1877249</v>
      </c>
      <c r="E51" s="31">
        <f t="shared" si="156"/>
        <v>0</v>
      </c>
      <c r="F51" s="31"/>
      <c r="G51" s="31">
        <f t="shared" si="156"/>
        <v>1877249</v>
      </c>
      <c r="H51" s="31">
        <f t="shared" si="156"/>
        <v>834001.04</v>
      </c>
      <c r="I51" s="31">
        <f t="shared" si="156"/>
        <v>0</v>
      </c>
      <c r="J51" s="31">
        <f t="shared" si="156"/>
        <v>834001.04</v>
      </c>
      <c r="K51" s="31">
        <f t="shared" si="156"/>
        <v>916720</v>
      </c>
      <c r="L51" s="31">
        <f t="shared" si="156"/>
        <v>0</v>
      </c>
      <c r="M51" s="31"/>
      <c r="N51" s="31">
        <f t="shared" si="156"/>
        <v>916720</v>
      </c>
      <c r="O51" s="31">
        <f t="shared" si="156"/>
        <v>834001.04</v>
      </c>
      <c r="P51" s="31">
        <f t="shared" si="156"/>
        <v>0</v>
      </c>
      <c r="Q51" s="31"/>
      <c r="R51" s="31">
        <f t="shared" si="156"/>
        <v>834001.04</v>
      </c>
      <c r="S51" s="32">
        <f t="shared" si="149"/>
        <v>90.976638450126543</v>
      </c>
      <c r="T51" s="33"/>
      <c r="U51" s="33"/>
      <c r="V51" s="32">
        <f t="shared" ref="V51:V52" si="157">R51/N51*100</f>
        <v>90.976638450126543</v>
      </c>
      <c r="W51" s="34">
        <f>O51/D51*100</f>
        <v>44.426767040493829</v>
      </c>
      <c r="X51" s="35"/>
      <c r="Y51" s="35"/>
      <c r="Z51" s="31">
        <f t="shared" ref="Z51:Z52" si="158">R51/G51*100</f>
        <v>44.426767040493829</v>
      </c>
    </row>
    <row r="52" spans="1:26" s="8" customFormat="1" ht="64.5" hidden="1" customHeight="1">
      <c r="A52" s="40"/>
      <c r="B52" s="44" t="s">
        <v>29</v>
      </c>
      <c r="C52" s="42" t="s">
        <v>11</v>
      </c>
      <c r="D52" s="36">
        <f t="shared" ref="D52" si="159">E52+G52</f>
        <v>1877249</v>
      </c>
      <c r="E52" s="36">
        <v>0</v>
      </c>
      <c r="F52" s="36"/>
      <c r="G52" s="36">
        <v>1877249</v>
      </c>
      <c r="H52" s="36">
        <f t="shared" ref="H52" si="160">I52+J52</f>
        <v>834001.04</v>
      </c>
      <c r="I52" s="36">
        <v>0</v>
      </c>
      <c r="J52" s="36">
        <f t="shared" ref="J52" si="161">R52</f>
        <v>834001.04</v>
      </c>
      <c r="K52" s="36">
        <f>L52+N52</f>
        <v>916720</v>
      </c>
      <c r="L52" s="36">
        <v>0</v>
      </c>
      <c r="M52" s="36"/>
      <c r="N52" s="36">
        <v>916720</v>
      </c>
      <c r="O52" s="33">
        <f t="shared" ref="O52" si="162">P52+R52</f>
        <v>834001.04</v>
      </c>
      <c r="P52" s="33">
        <v>0</v>
      </c>
      <c r="Q52" s="33"/>
      <c r="R52" s="33">
        <v>834001.04</v>
      </c>
      <c r="S52" s="33">
        <f t="shared" si="149"/>
        <v>90.976638450126543</v>
      </c>
      <c r="T52" s="33"/>
      <c r="U52" s="33"/>
      <c r="V52" s="33">
        <f t="shared" si="157"/>
        <v>90.976638450126543</v>
      </c>
      <c r="W52" s="33">
        <f>O52/D52*100</f>
        <v>44.426767040493829</v>
      </c>
      <c r="X52" s="35"/>
      <c r="Y52" s="35"/>
      <c r="Z52" s="36">
        <f t="shared" si="158"/>
        <v>44.426767040493829</v>
      </c>
    </row>
    <row r="53" spans="1:26" ht="118.5" hidden="1" customHeight="1">
      <c r="A53" s="21" t="s">
        <v>42</v>
      </c>
      <c r="B53" s="61" t="s">
        <v>43</v>
      </c>
      <c r="C53" s="62"/>
      <c r="D53" s="22">
        <f>SUM(D54:D55)</f>
        <v>0</v>
      </c>
      <c r="E53" s="22">
        <f t="shared" ref="E53:R53" si="163">SUM(E54:E55)</f>
        <v>0</v>
      </c>
      <c r="F53" s="22"/>
      <c r="G53" s="22">
        <f t="shared" si="163"/>
        <v>0</v>
      </c>
      <c r="H53" s="22">
        <f t="shared" si="163"/>
        <v>359928</v>
      </c>
      <c r="I53" s="22">
        <f t="shared" si="163"/>
        <v>0</v>
      </c>
      <c r="J53" s="22">
        <f t="shared" si="163"/>
        <v>0</v>
      </c>
      <c r="K53" s="22"/>
      <c r="L53" s="22"/>
      <c r="M53" s="22"/>
      <c r="N53" s="22"/>
      <c r="O53" s="22">
        <f t="shared" si="163"/>
        <v>0</v>
      </c>
      <c r="P53" s="22">
        <f t="shared" si="163"/>
        <v>0</v>
      </c>
      <c r="Q53" s="22"/>
      <c r="R53" s="22">
        <f t="shared" si="163"/>
        <v>0</v>
      </c>
      <c r="S53" s="22"/>
      <c r="T53" s="22"/>
      <c r="U53" s="22"/>
      <c r="V53" s="22"/>
      <c r="W53" s="23" t="e">
        <f>O53/D53*100</f>
        <v>#DIV/0!</v>
      </c>
      <c r="X53" s="22" t="e">
        <f t="shared" ref="X53:X55" si="164">P53/E53*100</f>
        <v>#DIV/0!</v>
      </c>
      <c r="Y53" s="22"/>
      <c r="Z53" s="24" t="e">
        <f>R53/G53*100</f>
        <v>#DIV/0!</v>
      </c>
    </row>
    <row r="54" spans="1:26" s="13" customFormat="1" ht="56.25" hidden="1">
      <c r="A54" s="26" t="s">
        <v>44</v>
      </c>
      <c r="B54" s="27" t="s">
        <v>16</v>
      </c>
      <c r="C54" s="11" t="s">
        <v>3</v>
      </c>
      <c r="D54" s="1">
        <v>0</v>
      </c>
      <c r="E54" s="1">
        <v>0</v>
      </c>
      <c r="F54" s="1"/>
      <c r="G54" s="1">
        <v>0</v>
      </c>
      <c r="H54" s="1">
        <v>179928</v>
      </c>
      <c r="I54" s="1">
        <v>0</v>
      </c>
      <c r="J54" s="1">
        <v>0</v>
      </c>
      <c r="K54" s="1"/>
      <c r="L54" s="1"/>
      <c r="M54" s="1"/>
      <c r="N54" s="1"/>
      <c r="O54" s="19"/>
      <c r="P54" s="12">
        <v>0</v>
      </c>
      <c r="Q54" s="12"/>
      <c r="R54" s="12">
        <v>0</v>
      </c>
      <c r="S54" s="20"/>
      <c r="T54" s="20"/>
      <c r="U54" s="20"/>
      <c r="V54" s="20"/>
      <c r="W54" s="2" t="e">
        <f>O54/D54*100</f>
        <v>#DIV/0!</v>
      </c>
      <c r="X54" s="1" t="e">
        <f t="shared" si="164"/>
        <v>#DIV/0!</v>
      </c>
      <c r="Y54" s="1"/>
      <c r="Z54" s="1" t="e">
        <f>R54/G54*100</f>
        <v>#DIV/0!</v>
      </c>
    </row>
    <row r="55" spans="1:26" ht="56.25" hidden="1">
      <c r="A55" s="26" t="s">
        <v>45</v>
      </c>
      <c r="B55" s="14" t="s">
        <v>17</v>
      </c>
      <c r="C55" s="11" t="s">
        <v>3</v>
      </c>
      <c r="D55" s="1">
        <v>0</v>
      </c>
      <c r="E55" s="1">
        <v>0</v>
      </c>
      <c r="F55" s="1"/>
      <c r="G55" s="1">
        <v>0</v>
      </c>
      <c r="H55" s="1">
        <v>180000</v>
      </c>
      <c r="I55" s="1">
        <v>0</v>
      </c>
      <c r="J55" s="1">
        <v>0</v>
      </c>
      <c r="K55" s="1"/>
      <c r="L55" s="1"/>
      <c r="M55" s="1"/>
      <c r="N55" s="1"/>
      <c r="O55" s="1"/>
      <c r="P55" s="1">
        <v>0</v>
      </c>
      <c r="Q55" s="1"/>
      <c r="R55" s="1">
        <v>0</v>
      </c>
      <c r="S55" s="1"/>
      <c r="T55" s="1"/>
      <c r="U55" s="1"/>
      <c r="V55" s="1"/>
      <c r="W55" s="2" t="e">
        <f>O55/D55*100</f>
        <v>#DIV/0!</v>
      </c>
      <c r="X55" s="1" t="e">
        <f t="shared" si="164"/>
        <v>#DIV/0!</v>
      </c>
      <c r="Y55" s="1"/>
      <c r="Z55" s="1" t="e">
        <f>R55/G55*100</f>
        <v>#DIV/0!</v>
      </c>
    </row>
    <row r="56" spans="1:26">
      <c r="A56" s="15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26">
      <c r="A57" s="15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26">
      <c r="A58" s="15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26">
      <c r="A59" s="15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26">
      <c r="A60" s="15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26">
      <c r="A61" s="15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26">
      <c r="A62" s="15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26">
      <c r="A63" s="15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26">
      <c r="A64" s="15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>
      <c r="A65" s="15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>
      <c r="A66" s="15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>
      <c r="A67" s="15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>
      <c r="A68" s="15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>
      <c r="A69" s="15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>
      <c r="A70" s="15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>
      <c r="A71" s="15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>
      <c r="A72" s="15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>
      <c r="A73" s="15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>
      <c r="A74" s="15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>
      <c r="A75" s="15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>
      <c r="A76" s="15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>
      <c r="A77" s="15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>
      <c r="A78" s="15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>
      <c r="A79" s="15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>
      <c r="A80" s="15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>
      <c r="A81" s="15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>
      <c r="A82" s="15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>
      <c r="A83" s="15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>
      <c r="A84" s="15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>
      <c r="A85" s="15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>
      <c r="A86" s="15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>
      <c r="A87" s="15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>
      <c r="A88" s="15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>
      <c r="A89" s="15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>
      <c r="A90" s="15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>
      <c r="A91" s="15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>
      <c r="A92" s="15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>
      <c r="A93" s="15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>
      <c r="A94" s="1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>
      <c r="A95" s="15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>
      <c r="A96" s="15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4">
      <c r="A97" s="15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>
      <c r="A98" s="15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4">
      <c r="A99" s="15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1:14">
      <c r="A100" s="15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1:14">
      <c r="A101" s="15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>
      <c r="A102" s="15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>
      <c r="A103" s="15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>
      <c r="A104" s="15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>
      <c r="A105" s="15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>
      <c r="A106" s="15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>
      <c r="A107" s="15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>
      <c r="A108" s="15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>
      <c r="A109" s="15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>
      <c r="A110" s="15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>
      <c r="A111" s="15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>
      <c r="A112" s="15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>
      <c r="A113" s="15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>
      <c r="A114" s="15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>
      <c r="A115" s="15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>
      <c r="A116" s="15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>
      <c r="A117" s="15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>
      <c r="A118" s="15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>
      <c r="A119" s="15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>
      <c r="A120" s="15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1:14">
      <c r="A121" s="15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>
      <c r="A122" s="15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4">
      <c r="A123" s="15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>
      <c r="A124" s="15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>
      <c r="A125" s="15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>
      <c r="A126" s="15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>
      <c r="A127" s="15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4">
      <c r="A128" s="15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4">
      <c r="A129" s="15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>
      <c r="A130" s="15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>
      <c r="A131" s="15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1:14">
      <c r="A132" s="15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>
      <c r="A133" s="15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14">
      <c r="A134" s="15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>
      <c r="A135" s="15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14">
      <c r="A136" s="15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>
      <c r="A137" s="15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>
      <c r="A138" s="15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>
      <c r="A139" s="15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>
      <c r="A140" s="15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>
      <c r="A141" s="15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>
      <c r="A142" s="15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>
      <c r="A143" s="15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>
      <c r="A144" s="15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>
      <c r="A145" s="15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14">
      <c r="A146" s="15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>
      <c r="A147" s="15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>
      <c r="A148" s="15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1:14">
      <c r="A149" s="15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>
      <c r="A150" s="15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14">
      <c r="A151" s="15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>
      <c r="A152" s="15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>
      <c r="A153" s="15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1:14">
      <c r="A154" s="15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1:14">
      <c r="A155" s="15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>
      <c r="A156" s="15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14">
      <c r="A157" s="15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1:14">
      <c r="A158" s="15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>
      <c r="A159" s="15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>
      <c r="A160" s="15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>
      <c r="A161" s="15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>
      <c r="A162" s="15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>
      <c r="A163" s="15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>
      <c r="A164" s="15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>
      <c r="A165" s="15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>
      <c r="A166" s="15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>
      <c r="A167" s="15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>
      <c r="A168" s="15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>
      <c r="A169" s="15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>
      <c r="A170" s="15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>
      <c r="A171" s="15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>
      <c r="A172" s="15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>
      <c r="A173" s="15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>
      <c r="A174" s="15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>
      <c r="A175" s="15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>
      <c r="A176" s="15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14">
      <c r="A177" s="15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14">
      <c r="A178" s="15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>
      <c r="A179" s="15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>
      <c r="A180" s="15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14">
      <c r="A181" s="15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>
      <c r="A182" s="15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>
      <c r="A183" s="15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1:14">
      <c r="A184" s="15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>
      <c r="A185" s="15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1:14">
      <c r="A186" s="15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>
      <c r="A187" s="15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1:14">
      <c r="A188" s="15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1:14">
      <c r="A189" s="15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>
      <c r="A190" s="15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1:14">
      <c r="A191" s="15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1:14">
      <c r="A192" s="15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3" spans="1:14">
      <c r="A193" s="15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</row>
    <row r="194" spans="1:14">
      <c r="A194" s="15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1:14">
      <c r="A195" s="15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1:14">
      <c r="A196" s="15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</row>
    <row r="197" spans="1:14">
      <c r="A197" s="15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1:14">
      <c r="A198" s="15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</row>
    <row r="199" spans="1:14">
      <c r="A199" s="15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</row>
    <row r="200" spans="1:14">
      <c r="A200" s="15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</row>
    <row r="201" spans="1:14">
      <c r="A201" s="15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</row>
    <row r="202" spans="1:14">
      <c r="A202" s="15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</row>
    <row r="203" spans="1:14">
      <c r="A203" s="15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</row>
    <row r="204" spans="1:14">
      <c r="A204" s="15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</row>
    <row r="205" spans="1:14">
      <c r="A205" s="15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</row>
    <row r="206" spans="1:14">
      <c r="A206" s="15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1:14">
      <c r="A207" s="15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</row>
    <row r="208" spans="1:14">
      <c r="A208" s="15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</row>
    <row r="209" spans="1:14">
      <c r="A209" s="15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1:14">
      <c r="A210" s="15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1:14">
      <c r="A211" s="15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1:14">
      <c r="A212" s="15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1:14">
      <c r="A213" s="15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1:14">
      <c r="A214" s="15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</row>
  </sheetData>
  <mergeCells count="18">
    <mergeCell ref="B50:C50"/>
    <mergeCell ref="B53:C53"/>
    <mergeCell ref="B48:C48"/>
    <mergeCell ref="B45:C45"/>
    <mergeCell ref="A44:Z44"/>
    <mergeCell ref="B6:C6"/>
    <mergeCell ref="A5:Z5"/>
    <mergeCell ref="B10:C10"/>
    <mergeCell ref="A1:Z1"/>
    <mergeCell ref="A2:A3"/>
    <mergeCell ref="C2:C3"/>
    <mergeCell ref="D2:G2"/>
    <mergeCell ref="H2:J2"/>
    <mergeCell ref="O2:R2"/>
    <mergeCell ref="W2:Z2"/>
    <mergeCell ref="K2:N2"/>
    <mergeCell ref="S2:V2"/>
    <mergeCell ref="A9:Z9"/>
  </mergeCells>
  <pageMargins left="0.19685039370078741" right="0.19685039370078741" top="0.39370078740157483" bottom="0.19685039370078741" header="0.31496062992125984" footer="0.31496062992125984"/>
  <pageSetup paperSize="8" scale="55" fitToHeight="1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Пользователь</cp:lastModifiedBy>
  <cp:lastPrinted>2016-02-15T04:47:48Z</cp:lastPrinted>
  <dcterms:created xsi:type="dcterms:W3CDTF">2012-05-22T08:33:39Z</dcterms:created>
  <dcterms:modified xsi:type="dcterms:W3CDTF">2016-02-15T04:50:07Z</dcterms:modified>
</cp:coreProperties>
</file>