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33.9\общие папки\ОТДЕЛ ПРЕДПРИНИМАТЕЛЬСТВА\МОНИТОРИНГИ\2023\ЛЕКАРСТВЕННЫЕ ПРЕПАРАТЫ\Сентябрь\"/>
    </mc:Choice>
  </mc:AlternateContent>
  <bookViews>
    <workbookView xWindow="0" yWindow="0" windowWidth="28800" windowHeight="12330"/>
  </bookViews>
  <sheets>
    <sheet name="АИС Росздравнадзора (4)" sheetId="1" r:id="rId1"/>
  </sheets>
  <externalReferences>
    <externalReference r:id="rId2"/>
  </externalReferences>
  <definedNames>
    <definedName name="_xlnm._FilterDatabase" localSheetId="0" hidden="1">'АИС Росздравнадзора (4)'!$A$3:$CX$159</definedName>
    <definedName name="Excel_BuiltIn_Print_Area" localSheetId="0">'АИС Росздравнадзора (4)'!$A$3:$BT$159</definedName>
    <definedName name="_xlnm.Print_Titles" localSheetId="0">'АИС Росздравнадзора (4)'!$3:$5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158" i="1" l="1"/>
  <c r="AL158" i="1"/>
  <c r="AN158" i="1" s="1"/>
  <c r="AJ158" i="1"/>
  <c r="S158" i="1"/>
  <c r="R158" i="1"/>
  <c r="H158" i="1" s="1"/>
  <c r="Q158" i="1"/>
  <c r="O158" i="1"/>
  <c r="E158" i="1" s="1"/>
  <c r="G158" i="1"/>
  <c r="I158" i="1" s="1"/>
  <c r="AM157" i="1"/>
  <c r="AN157" i="1" s="1"/>
  <c r="AL157" i="1"/>
  <c r="AJ157" i="1"/>
  <c r="S157" i="1"/>
  <c r="R157" i="1"/>
  <c r="Q157" i="1"/>
  <c r="O157" i="1"/>
  <c r="M157" i="1"/>
  <c r="H157" i="1" s="1"/>
  <c r="L157" i="1"/>
  <c r="G157" i="1" s="1"/>
  <c r="K157" i="1"/>
  <c r="J157" i="1"/>
  <c r="E157" i="1"/>
  <c r="BT156" i="1"/>
  <c r="BS156" i="1"/>
  <c r="BR156" i="1"/>
  <c r="BQ156" i="1"/>
  <c r="BP156" i="1"/>
  <c r="BO156" i="1"/>
  <c r="AL156" i="1" s="1"/>
  <c r="AN156" i="1" s="1"/>
  <c r="BN156" i="1"/>
  <c r="BM156" i="1"/>
  <c r="AV156" i="1"/>
  <c r="AU156" i="1"/>
  <c r="AT156" i="1"/>
  <c r="AS156" i="1"/>
  <c r="AJ156" i="1" s="1"/>
  <c r="AR156" i="1"/>
  <c r="AQ156" i="1"/>
  <c r="AP156" i="1"/>
  <c r="AO156" i="1"/>
  <c r="AM156" i="1"/>
  <c r="H156" i="1" s="1"/>
  <c r="S156" i="1"/>
  <c r="R156" i="1"/>
  <c r="Q156" i="1"/>
  <c r="O156" i="1"/>
  <c r="N156" i="1"/>
  <c r="M156" i="1"/>
  <c r="L156" i="1"/>
  <c r="G156" i="1" s="1"/>
  <c r="I156" i="1" s="1"/>
  <c r="K156" i="1"/>
  <c r="J156" i="1"/>
  <c r="AM155" i="1"/>
  <c r="AL155" i="1"/>
  <c r="G155" i="1" s="1"/>
  <c r="I155" i="1" s="1"/>
  <c r="AJ155" i="1"/>
  <c r="E155" i="1" s="1"/>
  <c r="R155" i="1"/>
  <c r="S155" i="1" s="1"/>
  <c r="Q155" i="1"/>
  <c r="O155" i="1"/>
  <c r="N155" i="1"/>
  <c r="M155" i="1"/>
  <c r="L155" i="1"/>
  <c r="K155" i="1"/>
  <c r="J155" i="1"/>
  <c r="H155" i="1"/>
  <c r="AN154" i="1"/>
  <c r="AM154" i="1"/>
  <c r="AL154" i="1"/>
  <c r="AJ154" i="1"/>
  <c r="E154" i="1" s="1"/>
  <c r="S154" i="1"/>
  <c r="R154" i="1"/>
  <c r="Q154" i="1"/>
  <c r="O154" i="1"/>
  <c r="M154" i="1"/>
  <c r="H154" i="1" s="1"/>
  <c r="L154" i="1"/>
  <c r="N154" i="1" s="1"/>
  <c r="K154" i="1"/>
  <c r="J154" i="1"/>
  <c r="G154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E153" i="1"/>
  <c r="AV153" i="1"/>
  <c r="AU153" i="1"/>
  <c r="AL153" i="1" s="1"/>
  <c r="AT153" i="1"/>
  <c r="AS153" i="1"/>
  <c r="AR153" i="1"/>
  <c r="AM153" i="1" s="1"/>
  <c r="AQ153" i="1"/>
  <c r="AP153" i="1"/>
  <c r="AO153" i="1"/>
  <c r="AJ153" i="1" s="1"/>
  <c r="R153" i="1"/>
  <c r="Q153" i="1"/>
  <c r="S153" i="1" s="1"/>
  <c r="O153" i="1"/>
  <c r="N153" i="1"/>
  <c r="M153" i="1"/>
  <c r="L153" i="1"/>
  <c r="K153" i="1"/>
  <c r="J153" i="1"/>
  <c r="AN152" i="1"/>
  <c r="AM152" i="1"/>
  <c r="AL152" i="1"/>
  <c r="AJ152" i="1"/>
  <c r="R152" i="1"/>
  <c r="Q152" i="1"/>
  <c r="G152" i="1" s="1"/>
  <c r="O152" i="1"/>
  <c r="M152" i="1"/>
  <c r="N152" i="1" s="1"/>
  <c r="L152" i="1"/>
  <c r="K152" i="1"/>
  <c r="J152" i="1"/>
  <c r="E152" i="1" s="1"/>
  <c r="BT151" i="1"/>
  <c r="BS151" i="1"/>
  <c r="BR151" i="1"/>
  <c r="BQ151" i="1"/>
  <c r="BL151" i="1"/>
  <c r="BK151" i="1"/>
  <c r="BJ151" i="1"/>
  <c r="BI151" i="1"/>
  <c r="BH151" i="1"/>
  <c r="BG151" i="1"/>
  <c r="BE151" i="1"/>
  <c r="AV151" i="1"/>
  <c r="AU151" i="1"/>
  <c r="AT151" i="1"/>
  <c r="AS151" i="1"/>
  <c r="AJ151" i="1" s="1"/>
  <c r="AR151" i="1"/>
  <c r="AQ151" i="1"/>
  <c r="AL151" i="1" s="1"/>
  <c r="AN151" i="1" s="1"/>
  <c r="AP151" i="1"/>
  <c r="AO151" i="1"/>
  <c r="AM151" i="1"/>
  <c r="R151" i="1"/>
  <c r="Q151" i="1"/>
  <c r="G151" i="1" s="1"/>
  <c r="O151" i="1"/>
  <c r="M151" i="1"/>
  <c r="N151" i="1" s="1"/>
  <c r="L151" i="1"/>
  <c r="K151" i="1"/>
  <c r="J151" i="1"/>
  <c r="E151" i="1" s="1"/>
  <c r="AM150" i="1"/>
  <c r="H150" i="1" s="1"/>
  <c r="AL150" i="1"/>
  <c r="AN150" i="1" s="1"/>
  <c r="AJ150" i="1"/>
  <c r="S150" i="1"/>
  <c r="R150" i="1"/>
  <c r="Q150" i="1"/>
  <c r="O150" i="1"/>
  <c r="E150" i="1" s="1"/>
  <c r="N150" i="1"/>
  <c r="M150" i="1"/>
  <c r="L150" i="1"/>
  <c r="G150" i="1" s="1"/>
  <c r="K150" i="1"/>
  <c r="J150" i="1"/>
  <c r="BT149" i="1"/>
  <c r="BS149" i="1"/>
  <c r="BQ149" i="1"/>
  <c r="BP149" i="1"/>
  <c r="BO149" i="1"/>
  <c r="BM149" i="1"/>
  <c r="BL149" i="1"/>
  <c r="BK149" i="1"/>
  <c r="BI149" i="1"/>
  <c r="BH149" i="1"/>
  <c r="BG149" i="1"/>
  <c r="BE149" i="1"/>
  <c r="AZ149" i="1"/>
  <c r="AY149" i="1"/>
  <c r="AW149" i="1"/>
  <c r="AV149" i="1"/>
  <c r="AM149" i="1" s="1"/>
  <c r="AN149" i="1" s="1"/>
  <c r="AU149" i="1"/>
  <c r="AS149" i="1"/>
  <c r="AR149" i="1"/>
  <c r="AQ149" i="1"/>
  <c r="AO149" i="1"/>
  <c r="AJ149" i="1" s="1"/>
  <c r="AL149" i="1"/>
  <c r="R149" i="1"/>
  <c r="H149" i="1" s="1"/>
  <c r="Q149" i="1"/>
  <c r="S149" i="1" s="1"/>
  <c r="O149" i="1"/>
  <c r="N149" i="1"/>
  <c r="M149" i="1"/>
  <c r="L149" i="1"/>
  <c r="K149" i="1"/>
  <c r="J149" i="1"/>
  <c r="E149" i="1" s="1"/>
  <c r="AN148" i="1"/>
  <c r="AM148" i="1"/>
  <c r="AL148" i="1"/>
  <c r="AJ148" i="1"/>
  <c r="R148" i="1"/>
  <c r="Q148" i="1"/>
  <c r="G148" i="1" s="1"/>
  <c r="O148" i="1"/>
  <c r="M148" i="1"/>
  <c r="N148" i="1" s="1"/>
  <c r="L148" i="1"/>
  <c r="K148" i="1"/>
  <c r="J148" i="1"/>
  <c r="E148" i="1" s="1"/>
  <c r="AM147" i="1"/>
  <c r="H147" i="1" s="1"/>
  <c r="AL147" i="1"/>
  <c r="AN147" i="1" s="1"/>
  <c r="AJ147" i="1"/>
  <c r="S147" i="1"/>
  <c r="R147" i="1"/>
  <c r="Q147" i="1"/>
  <c r="O147" i="1"/>
  <c r="E147" i="1" s="1"/>
  <c r="N147" i="1"/>
  <c r="M147" i="1"/>
  <c r="L147" i="1"/>
  <c r="G147" i="1" s="1"/>
  <c r="K147" i="1"/>
  <c r="J147" i="1"/>
  <c r="BT146" i="1"/>
  <c r="BS146" i="1"/>
  <c r="BQ146" i="1"/>
  <c r="BP146" i="1"/>
  <c r="BO146" i="1"/>
  <c r="BM146" i="1"/>
  <c r="BL146" i="1"/>
  <c r="BK146" i="1"/>
  <c r="BI146" i="1"/>
  <c r="BH146" i="1"/>
  <c r="BG146" i="1"/>
  <c r="BE146" i="1"/>
  <c r="AZ146" i="1"/>
  <c r="AY146" i="1"/>
  <c r="AW146" i="1"/>
  <c r="AV146" i="1"/>
  <c r="AM146" i="1" s="1"/>
  <c r="AU146" i="1"/>
  <c r="AL146" i="1" s="1"/>
  <c r="AS146" i="1"/>
  <c r="AR146" i="1"/>
  <c r="AQ146" i="1"/>
  <c r="AO146" i="1"/>
  <c r="AJ146" i="1" s="1"/>
  <c r="R146" i="1"/>
  <c r="H146" i="1" s="1"/>
  <c r="Q146" i="1"/>
  <c r="S146" i="1" s="1"/>
  <c r="O146" i="1"/>
  <c r="N146" i="1"/>
  <c r="M146" i="1"/>
  <c r="L146" i="1"/>
  <c r="K146" i="1"/>
  <c r="J146" i="1"/>
  <c r="AN145" i="1"/>
  <c r="AM145" i="1"/>
  <c r="H145" i="1" s="1"/>
  <c r="AL145" i="1"/>
  <c r="AJ145" i="1"/>
  <c r="R145" i="1"/>
  <c r="Q145" i="1"/>
  <c r="G145" i="1" s="1"/>
  <c r="O145" i="1"/>
  <c r="M145" i="1"/>
  <c r="N145" i="1" s="1"/>
  <c r="L145" i="1"/>
  <c r="K145" i="1"/>
  <c r="J145" i="1"/>
  <c r="E145" i="1" s="1"/>
  <c r="AM144" i="1"/>
  <c r="H144" i="1" s="1"/>
  <c r="AL144" i="1"/>
  <c r="AN144" i="1" s="1"/>
  <c r="AJ144" i="1"/>
  <c r="S144" i="1"/>
  <c r="R144" i="1"/>
  <c r="Q144" i="1"/>
  <c r="O144" i="1"/>
  <c r="E144" i="1" s="1"/>
  <c r="N144" i="1"/>
  <c r="M144" i="1"/>
  <c r="L144" i="1"/>
  <c r="K144" i="1"/>
  <c r="J144" i="1"/>
  <c r="AM143" i="1"/>
  <c r="AL143" i="1"/>
  <c r="G143" i="1" s="1"/>
  <c r="I143" i="1" s="1"/>
  <c r="AJ143" i="1"/>
  <c r="E143" i="1" s="1"/>
  <c r="S143" i="1"/>
  <c r="R143" i="1"/>
  <c r="Q143" i="1"/>
  <c r="O143" i="1"/>
  <c r="N143" i="1"/>
  <c r="M143" i="1"/>
  <c r="L143" i="1"/>
  <c r="K143" i="1"/>
  <c r="J143" i="1"/>
  <c r="H143" i="1"/>
  <c r="AZ142" i="1"/>
  <c r="AY142" i="1"/>
  <c r="AX142" i="1"/>
  <c r="AW142" i="1"/>
  <c r="AJ142" i="1" s="1"/>
  <c r="AV142" i="1"/>
  <c r="AU142" i="1"/>
  <c r="AT142" i="1"/>
  <c r="AS142" i="1"/>
  <c r="AM142" i="1"/>
  <c r="H142" i="1" s="1"/>
  <c r="AL142" i="1"/>
  <c r="AN142" i="1" s="1"/>
  <c r="S142" i="1"/>
  <c r="R142" i="1"/>
  <c r="Q142" i="1"/>
  <c r="O142" i="1"/>
  <c r="E142" i="1" s="1"/>
  <c r="N142" i="1"/>
  <c r="M142" i="1"/>
  <c r="L142" i="1"/>
  <c r="K142" i="1"/>
  <c r="J142" i="1"/>
  <c r="AV141" i="1"/>
  <c r="AU141" i="1"/>
  <c r="AT141" i="1"/>
  <c r="AS141" i="1"/>
  <c r="AJ141" i="1" s="1"/>
  <c r="E141" i="1" s="1"/>
  <c r="AN141" i="1"/>
  <c r="AM141" i="1"/>
  <c r="AL141" i="1"/>
  <c r="S141" i="1"/>
  <c r="R141" i="1"/>
  <c r="H141" i="1" s="1"/>
  <c r="Q141" i="1"/>
  <c r="O141" i="1"/>
  <c r="M141" i="1"/>
  <c r="L141" i="1"/>
  <c r="G141" i="1" s="1"/>
  <c r="I141" i="1" s="1"/>
  <c r="K141" i="1"/>
  <c r="J141" i="1"/>
  <c r="AN140" i="1"/>
  <c r="AM140" i="1"/>
  <c r="AL140" i="1"/>
  <c r="AJ140" i="1"/>
  <c r="R140" i="1"/>
  <c r="H140" i="1" s="1"/>
  <c r="Q140" i="1"/>
  <c r="S140" i="1" s="1"/>
  <c r="O140" i="1"/>
  <c r="N140" i="1"/>
  <c r="M140" i="1"/>
  <c r="L140" i="1"/>
  <c r="K140" i="1"/>
  <c r="J140" i="1"/>
  <c r="E140" i="1" s="1"/>
  <c r="AN139" i="1"/>
  <c r="AM139" i="1"/>
  <c r="H139" i="1" s="1"/>
  <c r="AL139" i="1"/>
  <c r="AJ139" i="1"/>
  <c r="R139" i="1"/>
  <c r="Q139" i="1"/>
  <c r="G139" i="1" s="1"/>
  <c r="I139" i="1" s="1"/>
  <c r="O139" i="1"/>
  <c r="N139" i="1"/>
  <c r="M139" i="1"/>
  <c r="L139" i="1"/>
  <c r="K139" i="1"/>
  <c r="J139" i="1"/>
  <c r="E139" i="1" s="1"/>
  <c r="AM138" i="1"/>
  <c r="H138" i="1" s="1"/>
  <c r="AL138" i="1"/>
  <c r="AN138" i="1" s="1"/>
  <c r="AJ138" i="1"/>
  <c r="S138" i="1"/>
  <c r="R138" i="1"/>
  <c r="Q138" i="1"/>
  <c r="O138" i="1"/>
  <c r="E138" i="1" s="1"/>
  <c r="N138" i="1"/>
  <c r="M138" i="1"/>
  <c r="L138" i="1"/>
  <c r="K138" i="1"/>
  <c r="J138" i="1"/>
  <c r="AM137" i="1"/>
  <c r="AL137" i="1"/>
  <c r="G137" i="1" s="1"/>
  <c r="I137" i="1" s="1"/>
  <c r="AJ137" i="1"/>
  <c r="E137" i="1" s="1"/>
  <c r="S137" i="1"/>
  <c r="R137" i="1"/>
  <c r="Q137" i="1"/>
  <c r="O137" i="1"/>
  <c r="N137" i="1"/>
  <c r="M137" i="1"/>
  <c r="L137" i="1"/>
  <c r="K137" i="1"/>
  <c r="J137" i="1"/>
  <c r="H137" i="1"/>
  <c r="AN136" i="1"/>
  <c r="AM136" i="1"/>
  <c r="AL136" i="1"/>
  <c r="AJ136" i="1"/>
  <c r="E136" i="1" s="1"/>
  <c r="S136" i="1"/>
  <c r="R136" i="1"/>
  <c r="Q136" i="1"/>
  <c r="O136" i="1"/>
  <c r="M136" i="1"/>
  <c r="H136" i="1" s="1"/>
  <c r="L136" i="1"/>
  <c r="N136" i="1" s="1"/>
  <c r="K136" i="1"/>
  <c r="J136" i="1"/>
  <c r="G136" i="1"/>
  <c r="BP135" i="1"/>
  <c r="BO135" i="1"/>
  <c r="BM135" i="1"/>
  <c r="AV135" i="1"/>
  <c r="AU135" i="1"/>
  <c r="AL135" i="1" s="1"/>
  <c r="AN135" i="1" s="1"/>
  <c r="AT135" i="1"/>
  <c r="AS135" i="1"/>
  <c r="AJ135" i="1" s="1"/>
  <c r="AR135" i="1"/>
  <c r="AQ135" i="1"/>
  <c r="AO135" i="1"/>
  <c r="AM135" i="1"/>
  <c r="H135" i="1" s="1"/>
  <c r="R135" i="1"/>
  <c r="Q135" i="1"/>
  <c r="G135" i="1" s="1"/>
  <c r="I135" i="1" s="1"/>
  <c r="O135" i="1"/>
  <c r="N135" i="1"/>
  <c r="M135" i="1"/>
  <c r="L135" i="1"/>
  <c r="K135" i="1"/>
  <c r="J135" i="1"/>
  <c r="E135" i="1" s="1"/>
  <c r="AM134" i="1"/>
  <c r="H134" i="1" s="1"/>
  <c r="AL134" i="1"/>
  <c r="AN134" i="1" s="1"/>
  <c r="AJ134" i="1"/>
  <c r="S134" i="1"/>
  <c r="R134" i="1"/>
  <c r="Q134" i="1"/>
  <c r="O134" i="1"/>
  <c r="E134" i="1" s="1"/>
  <c r="N134" i="1"/>
  <c r="M134" i="1"/>
  <c r="L134" i="1"/>
  <c r="K134" i="1"/>
  <c r="J134" i="1"/>
  <c r="AM133" i="1"/>
  <c r="AL133" i="1"/>
  <c r="G133" i="1" s="1"/>
  <c r="I133" i="1" s="1"/>
  <c r="AJ133" i="1"/>
  <c r="E133" i="1" s="1"/>
  <c r="S133" i="1"/>
  <c r="R133" i="1"/>
  <c r="Q133" i="1"/>
  <c r="O133" i="1"/>
  <c r="N133" i="1"/>
  <c r="M133" i="1"/>
  <c r="L133" i="1"/>
  <c r="K133" i="1"/>
  <c r="J133" i="1"/>
  <c r="H133" i="1"/>
  <c r="AN132" i="1"/>
  <c r="AM132" i="1"/>
  <c r="AL132" i="1"/>
  <c r="AJ132" i="1"/>
  <c r="E132" i="1" s="1"/>
  <c r="S132" i="1"/>
  <c r="R132" i="1"/>
  <c r="Q132" i="1"/>
  <c r="O132" i="1"/>
  <c r="M132" i="1"/>
  <c r="H132" i="1" s="1"/>
  <c r="L132" i="1"/>
  <c r="N132" i="1" s="1"/>
  <c r="K132" i="1"/>
  <c r="J132" i="1"/>
  <c r="G132" i="1"/>
  <c r="AN131" i="1"/>
  <c r="AM131" i="1"/>
  <c r="AL131" i="1"/>
  <c r="AJ131" i="1"/>
  <c r="S131" i="1"/>
  <c r="R131" i="1"/>
  <c r="H131" i="1" s="1"/>
  <c r="Q131" i="1"/>
  <c r="O131" i="1"/>
  <c r="M131" i="1"/>
  <c r="L131" i="1"/>
  <c r="G131" i="1" s="1"/>
  <c r="I131" i="1" s="1"/>
  <c r="K131" i="1"/>
  <c r="J131" i="1"/>
  <c r="E131" i="1"/>
  <c r="BT130" i="1"/>
  <c r="BS130" i="1"/>
  <c r="BR130" i="1"/>
  <c r="BQ130" i="1"/>
  <c r="AV130" i="1"/>
  <c r="AU130" i="1"/>
  <c r="AL130" i="1" s="1"/>
  <c r="AN130" i="1" s="1"/>
  <c r="AT130" i="1"/>
  <c r="AS130" i="1"/>
  <c r="AJ130" i="1" s="1"/>
  <c r="AR130" i="1"/>
  <c r="AQ130" i="1"/>
  <c r="AO130" i="1"/>
  <c r="AM130" i="1"/>
  <c r="H130" i="1" s="1"/>
  <c r="R130" i="1"/>
  <c r="Q130" i="1"/>
  <c r="O130" i="1"/>
  <c r="N130" i="1"/>
  <c r="M130" i="1"/>
  <c r="L130" i="1"/>
  <c r="K130" i="1"/>
  <c r="J130" i="1"/>
  <c r="E130" i="1" s="1"/>
  <c r="AM129" i="1"/>
  <c r="H129" i="1" s="1"/>
  <c r="AL129" i="1"/>
  <c r="AN129" i="1" s="1"/>
  <c r="AJ129" i="1"/>
  <c r="S129" i="1"/>
  <c r="R129" i="1"/>
  <c r="Q129" i="1"/>
  <c r="O129" i="1"/>
  <c r="E129" i="1" s="1"/>
  <c r="N129" i="1"/>
  <c r="M129" i="1"/>
  <c r="L129" i="1"/>
  <c r="K129" i="1"/>
  <c r="J129" i="1"/>
  <c r="BT128" i="1"/>
  <c r="BS128" i="1"/>
  <c r="BR128" i="1"/>
  <c r="BQ128" i="1"/>
  <c r="BL128" i="1"/>
  <c r="BK128" i="1"/>
  <c r="BJ128" i="1"/>
  <c r="BI128" i="1"/>
  <c r="BH128" i="1"/>
  <c r="AM128" i="1" s="1"/>
  <c r="H128" i="1" s="1"/>
  <c r="BG128" i="1"/>
  <c r="AL128" i="1" s="1"/>
  <c r="AN128" i="1" s="1"/>
  <c r="BF128" i="1"/>
  <c r="BE128" i="1"/>
  <c r="AV128" i="1"/>
  <c r="AU128" i="1"/>
  <c r="AT128" i="1"/>
  <c r="AS128" i="1"/>
  <c r="AJ128" i="1" s="1"/>
  <c r="AR128" i="1"/>
  <c r="AQ128" i="1"/>
  <c r="AP128" i="1"/>
  <c r="AO128" i="1"/>
  <c r="R128" i="1"/>
  <c r="Q128" i="1"/>
  <c r="G128" i="1" s="1"/>
  <c r="I128" i="1" s="1"/>
  <c r="O128" i="1"/>
  <c r="N128" i="1"/>
  <c r="M128" i="1"/>
  <c r="L128" i="1"/>
  <c r="K128" i="1"/>
  <c r="J128" i="1"/>
  <c r="E128" i="1" s="1"/>
  <c r="AM127" i="1"/>
  <c r="H127" i="1" s="1"/>
  <c r="AL127" i="1"/>
  <c r="AN127" i="1" s="1"/>
  <c r="AJ127" i="1"/>
  <c r="S127" i="1"/>
  <c r="R127" i="1"/>
  <c r="Q127" i="1"/>
  <c r="O127" i="1"/>
  <c r="E127" i="1" s="1"/>
  <c r="N127" i="1"/>
  <c r="M127" i="1"/>
  <c r="L127" i="1"/>
  <c r="K127" i="1"/>
  <c r="J127" i="1"/>
  <c r="AM126" i="1"/>
  <c r="AL126" i="1"/>
  <c r="G126" i="1" s="1"/>
  <c r="I126" i="1" s="1"/>
  <c r="AJ126" i="1"/>
  <c r="E126" i="1" s="1"/>
  <c r="S126" i="1"/>
  <c r="R126" i="1"/>
  <c r="Q126" i="1"/>
  <c r="O126" i="1"/>
  <c r="N126" i="1"/>
  <c r="M126" i="1"/>
  <c r="L126" i="1"/>
  <c r="K126" i="1"/>
  <c r="J126" i="1"/>
  <c r="H126" i="1"/>
  <c r="AN125" i="1"/>
  <c r="AM125" i="1"/>
  <c r="AL125" i="1"/>
  <c r="AJ125" i="1"/>
  <c r="E125" i="1" s="1"/>
  <c r="S125" i="1"/>
  <c r="R125" i="1"/>
  <c r="Q125" i="1"/>
  <c r="O125" i="1"/>
  <c r="M125" i="1"/>
  <c r="H125" i="1" s="1"/>
  <c r="L125" i="1"/>
  <c r="N125" i="1" s="1"/>
  <c r="K125" i="1"/>
  <c r="J125" i="1"/>
  <c r="G125" i="1"/>
  <c r="AN124" i="1"/>
  <c r="AM124" i="1"/>
  <c r="AL124" i="1"/>
  <c r="AJ124" i="1"/>
  <c r="S124" i="1"/>
  <c r="R124" i="1"/>
  <c r="H124" i="1" s="1"/>
  <c r="Q124" i="1"/>
  <c r="O124" i="1"/>
  <c r="M124" i="1"/>
  <c r="L124" i="1"/>
  <c r="G124" i="1" s="1"/>
  <c r="I124" i="1" s="1"/>
  <c r="K124" i="1"/>
  <c r="J124" i="1"/>
  <c r="E124" i="1"/>
  <c r="AN123" i="1"/>
  <c r="AM123" i="1"/>
  <c r="AL123" i="1"/>
  <c r="AJ123" i="1"/>
  <c r="R123" i="1"/>
  <c r="H123" i="1" s="1"/>
  <c r="Q123" i="1"/>
  <c r="S123" i="1" s="1"/>
  <c r="O123" i="1"/>
  <c r="N123" i="1"/>
  <c r="M123" i="1"/>
  <c r="L123" i="1"/>
  <c r="K123" i="1"/>
  <c r="J123" i="1"/>
  <c r="E123" i="1" s="1"/>
  <c r="AN122" i="1"/>
  <c r="AM122" i="1"/>
  <c r="H122" i="1" s="1"/>
  <c r="AL122" i="1"/>
  <c r="AJ122" i="1"/>
  <c r="R122" i="1"/>
  <c r="Q122" i="1"/>
  <c r="G122" i="1" s="1"/>
  <c r="I122" i="1" s="1"/>
  <c r="O122" i="1"/>
  <c r="N122" i="1"/>
  <c r="M122" i="1"/>
  <c r="L122" i="1"/>
  <c r="K122" i="1"/>
  <c r="J122" i="1"/>
  <c r="E122" i="1" s="1"/>
  <c r="AM121" i="1"/>
  <c r="H121" i="1" s="1"/>
  <c r="AL121" i="1"/>
  <c r="AN121" i="1" s="1"/>
  <c r="AJ121" i="1"/>
  <c r="S121" i="1"/>
  <c r="R121" i="1"/>
  <c r="Q121" i="1"/>
  <c r="O121" i="1"/>
  <c r="E121" i="1" s="1"/>
  <c r="N121" i="1"/>
  <c r="M121" i="1"/>
  <c r="L121" i="1"/>
  <c r="K121" i="1"/>
  <c r="J121" i="1"/>
  <c r="AM120" i="1"/>
  <c r="AL120" i="1"/>
  <c r="G120" i="1" s="1"/>
  <c r="I120" i="1" s="1"/>
  <c r="AJ120" i="1"/>
  <c r="E120" i="1" s="1"/>
  <c r="S120" i="1"/>
  <c r="R120" i="1"/>
  <c r="Q120" i="1"/>
  <c r="O120" i="1"/>
  <c r="N120" i="1"/>
  <c r="M120" i="1"/>
  <c r="L120" i="1"/>
  <c r="K120" i="1"/>
  <c r="J120" i="1"/>
  <c r="H120" i="1"/>
  <c r="AN119" i="1"/>
  <c r="AM119" i="1"/>
  <c r="AL119" i="1"/>
  <c r="AJ119" i="1"/>
  <c r="E119" i="1" s="1"/>
  <c r="S119" i="1"/>
  <c r="R119" i="1"/>
  <c r="Q119" i="1"/>
  <c r="O119" i="1"/>
  <c r="M119" i="1"/>
  <c r="H119" i="1" s="1"/>
  <c r="L119" i="1"/>
  <c r="N119" i="1" s="1"/>
  <c r="K119" i="1"/>
  <c r="J119" i="1"/>
  <c r="G119" i="1"/>
  <c r="I119" i="1" s="1"/>
  <c r="AN118" i="1"/>
  <c r="AM118" i="1"/>
  <c r="AL118" i="1"/>
  <c r="AJ118" i="1"/>
  <c r="S118" i="1"/>
  <c r="R118" i="1"/>
  <c r="H118" i="1" s="1"/>
  <c r="Q118" i="1"/>
  <c r="O118" i="1"/>
  <c r="M118" i="1"/>
  <c r="L118" i="1"/>
  <c r="G118" i="1" s="1"/>
  <c r="I118" i="1" s="1"/>
  <c r="K118" i="1"/>
  <c r="J118" i="1"/>
  <c r="E118" i="1"/>
  <c r="AN117" i="1"/>
  <c r="AM117" i="1"/>
  <c r="AL117" i="1"/>
  <c r="AJ117" i="1"/>
  <c r="R117" i="1"/>
  <c r="H117" i="1" s="1"/>
  <c r="Q117" i="1"/>
  <c r="S117" i="1" s="1"/>
  <c r="O117" i="1"/>
  <c r="N117" i="1"/>
  <c r="M117" i="1"/>
  <c r="L117" i="1"/>
  <c r="K117" i="1"/>
  <c r="J117" i="1"/>
  <c r="E117" i="1" s="1"/>
  <c r="BT116" i="1"/>
  <c r="BS116" i="1"/>
  <c r="BR116" i="1"/>
  <c r="BQ116" i="1"/>
  <c r="BP116" i="1"/>
  <c r="BO116" i="1"/>
  <c r="BM116" i="1"/>
  <c r="AJ116" i="1" s="1"/>
  <c r="E116" i="1" s="1"/>
  <c r="BL116" i="1"/>
  <c r="BK116" i="1"/>
  <c r="BI116" i="1"/>
  <c r="BH116" i="1"/>
  <c r="BG116" i="1"/>
  <c r="BF116" i="1"/>
  <c r="BE116" i="1"/>
  <c r="AV116" i="1"/>
  <c r="AU116" i="1"/>
  <c r="AT116" i="1"/>
  <c r="AS116" i="1"/>
  <c r="AR116" i="1"/>
  <c r="AM116" i="1" s="1"/>
  <c r="AQ116" i="1"/>
  <c r="AP116" i="1"/>
  <c r="AO116" i="1"/>
  <c r="AL116" i="1"/>
  <c r="S116" i="1"/>
  <c r="R116" i="1"/>
  <c r="Q116" i="1"/>
  <c r="O116" i="1"/>
  <c r="N116" i="1"/>
  <c r="M116" i="1"/>
  <c r="L116" i="1"/>
  <c r="K116" i="1"/>
  <c r="J116" i="1"/>
  <c r="H116" i="1"/>
  <c r="AN115" i="1"/>
  <c r="AM115" i="1"/>
  <c r="AL115" i="1"/>
  <c r="AJ115" i="1"/>
  <c r="E115" i="1" s="1"/>
  <c r="S115" i="1"/>
  <c r="R115" i="1"/>
  <c r="Q115" i="1"/>
  <c r="O115" i="1"/>
  <c r="M115" i="1"/>
  <c r="H115" i="1" s="1"/>
  <c r="L115" i="1"/>
  <c r="K115" i="1"/>
  <c r="J115" i="1"/>
  <c r="G115" i="1"/>
  <c r="AN114" i="1"/>
  <c r="AM114" i="1"/>
  <c r="AL114" i="1"/>
  <c r="AJ114" i="1"/>
  <c r="S114" i="1"/>
  <c r="R114" i="1"/>
  <c r="H114" i="1" s="1"/>
  <c r="Q114" i="1"/>
  <c r="O114" i="1"/>
  <c r="M114" i="1"/>
  <c r="L114" i="1"/>
  <c r="K114" i="1"/>
  <c r="J114" i="1"/>
  <c r="E114" i="1"/>
  <c r="BP113" i="1"/>
  <c r="BO113" i="1"/>
  <c r="BN113" i="1"/>
  <c r="BM113" i="1"/>
  <c r="AM113" i="1"/>
  <c r="H113" i="1" s="1"/>
  <c r="AL113" i="1"/>
  <c r="AJ113" i="1"/>
  <c r="S113" i="1"/>
  <c r="R113" i="1"/>
  <c r="Q113" i="1"/>
  <c r="O113" i="1"/>
  <c r="E113" i="1" s="1"/>
  <c r="N113" i="1"/>
  <c r="M113" i="1"/>
  <c r="L113" i="1"/>
  <c r="K113" i="1"/>
  <c r="J113" i="1"/>
  <c r="BP112" i="1"/>
  <c r="BO112" i="1"/>
  <c r="BM112" i="1"/>
  <c r="AJ112" i="1" s="1"/>
  <c r="E112" i="1" s="1"/>
  <c r="AR112" i="1"/>
  <c r="AM112" i="1" s="1"/>
  <c r="AQ112" i="1"/>
  <c r="AO112" i="1"/>
  <c r="AL112" i="1"/>
  <c r="S112" i="1"/>
  <c r="R112" i="1"/>
  <c r="Q112" i="1"/>
  <c r="O112" i="1"/>
  <c r="N112" i="1"/>
  <c r="M112" i="1"/>
  <c r="L112" i="1"/>
  <c r="K112" i="1"/>
  <c r="J112" i="1"/>
  <c r="H112" i="1"/>
  <c r="AN111" i="1"/>
  <c r="AM111" i="1"/>
  <c r="AL111" i="1"/>
  <c r="AJ111" i="1"/>
  <c r="E111" i="1" s="1"/>
  <c r="S111" i="1"/>
  <c r="R111" i="1"/>
  <c r="Q111" i="1"/>
  <c r="O111" i="1"/>
  <c r="M111" i="1"/>
  <c r="H111" i="1" s="1"/>
  <c r="L111" i="1"/>
  <c r="K111" i="1"/>
  <c r="J111" i="1"/>
  <c r="G111" i="1"/>
  <c r="I111" i="1" s="1"/>
  <c r="AN110" i="1"/>
  <c r="AM110" i="1"/>
  <c r="AL110" i="1"/>
  <c r="AJ110" i="1"/>
  <c r="S110" i="1"/>
  <c r="R110" i="1"/>
  <c r="H110" i="1" s="1"/>
  <c r="Q110" i="1"/>
  <c r="O110" i="1"/>
  <c r="M110" i="1"/>
  <c r="L110" i="1"/>
  <c r="K110" i="1"/>
  <c r="J110" i="1"/>
  <c r="E110" i="1"/>
  <c r="AN109" i="1"/>
  <c r="AM109" i="1"/>
  <c r="AL109" i="1"/>
  <c r="AJ109" i="1"/>
  <c r="R109" i="1"/>
  <c r="H109" i="1" s="1"/>
  <c r="Q109" i="1"/>
  <c r="O109" i="1"/>
  <c r="N109" i="1"/>
  <c r="M109" i="1"/>
  <c r="L109" i="1"/>
  <c r="K109" i="1"/>
  <c r="J109" i="1"/>
  <c r="E109" i="1" s="1"/>
  <c r="BT108" i="1"/>
  <c r="AM108" i="1" s="1"/>
  <c r="H108" i="1" s="1"/>
  <c r="BS108" i="1"/>
  <c r="AL108" i="1" s="1"/>
  <c r="BR108" i="1"/>
  <c r="BQ108" i="1"/>
  <c r="AV108" i="1"/>
  <c r="AU108" i="1"/>
  <c r="AT108" i="1"/>
  <c r="AS108" i="1"/>
  <c r="AJ108" i="1" s="1"/>
  <c r="AR108" i="1"/>
  <c r="AQ108" i="1"/>
  <c r="AP108" i="1"/>
  <c r="AO108" i="1"/>
  <c r="AN108" i="1"/>
  <c r="R108" i="1"/>
  <c r="Q108" i="1"/>
  <c r="O108" i="1"/>
  <c r="N108" i="1"/>
  <c r="M108" i="1"/>
  <c r="L108" i="1"/>
  <c r="K108" i="1"/>
  <c r="J108" i="1"/>
  <c r="AM107" i="1"/>
  <c r="H107" i="1" s="1"/>
  <c r="AL107" i="1"/>
  <c r="AN107" i="1" s="1"/>
  <c r="AJ107" i="1"/>
  <c r="S107" i="1"/>
  <c r="R107" i="1"/>
  <c r="Q107" i="1"/>
  <c r="O107" i="1"/>
  <c r="E107" i="1" s="1"/>
  <c r="N107" i="1"/>
  <c r="M107" i="1"/>
  <c r="L107" i="1"/>
  <c r="K107" i="1"/>
  <c r="J107" i="1"/>
  <c r="BT106" i="1"/>
  <c r="BS106" i="1"/>
  <c r="BQ106" i="1"/>
  <c r="BP106" i="1"/>
  <c r="BO106" i="1"/>
  <c r="BM106" i="1"/>
  <c r="BL106" i="1"/>
  <c r="BK106" i="1"/>
  <c r="BI106" i="1"/>
  <c r="BH106" i="1"/>
  <c r="BG106" i="1"/>
  <c r="BE106" i="1"/>
  <c r="AZ106" i="1"/>
  <c r="AY106" i="1"/>
  <c r="AX106" i="1"/>
  <c r="AW106" i="1"/>
  <c r="AV106" i="1"/>
  <c r="AM106" i="1" s="1"/>
  <c r="AU106" i="1"/>
  <c r="AS106" i="1"/>
  <c r="AR106" i="1"/>
  <c r="AQ106" i="1"/>
  <c r="AL106" i="1" s="1"/>
  <c r="AN106" i="1" s="1"/>
  <c r="AO106" i="1"/>
  <c r="S106" i="1"/>
  <c r="R106" i="1"/>
  <c r="H106" i="1" s="1"/>
  <c r="Q106" i="1"/>
  <c r="O106" i="1"/>
  <c r="M106" i="1"/>
  <c r="L106" i="1"/>
  <c r="K106" i="1"/>
  <c r="J106" i="1"/>
  <c r="AN105" i="1"/>
  <c r="AM105" i="1"/>
  <c r="AL105" i="1"/>
  <c r="AJ105" i="1"/>
  <c r="R105" i="1"/>
  <c r="H105" i="1" s="1"/>
  <c r="Q105" i="1"/>
  <c r="S105" i="1" s="1"/>
  <c r="O105" i="1"/>
  <c r="N105" i="1"/>
  <c r="M105" i="1"/>
  <c r="L105" i="1"/>
  <c r="K105" i="1"/>
  <c r="J105" i="1"/>
  <c r="E105" i="1" s="1"/>
  <c r="AN104" i="1"/>
  <c r="AM104" i="1"/>
  <c r="H104" i="1" s="1"/>
  <c r="AL104" i="1"/>
  <c r="AJ104" i="1"/>
  <c r="R104" i="1"/>
  <c r="Q104" i="1"/>
  <c r="O104" i="1"/>
  <c r="N104" i="1"/>
  <c r="M104" i="1"/>
  <c r="L104" i="1"/>
  <c r="K104" i="1"/>
  <c r="J104" i="1"/>
  <c r="E104" i="1" s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AL103" i="1" s="1"/>
  <c r="BF103" i="1"/>
  <c r="BE103" i="1"/>
  <c r="AV103" i="1"/>
  <c r="AU103" i="1"/>
  <c r="AT103" i="1"/>
  <c r="AS103" i="1"/>
  <c r="AJ103" i="1" s="1"/>
  <c r="AR103" i="1"/>
  <c r="AQ103" i="1"/>
  <c r="AP103" i="1"/>
  <c r="AO103" i="1"/>
  <c r="AM103" i="1"/>
  <c r="S103" i="1"/>
  <c r="R103" i="1"/>
  <c r="Q103" i="1"/>
  <c r="O103" i="1"/>
  <c r="N103" i="1"/>
  <c r="M103" i="1"/>
  <c r="L103" i="1"/>
  <c r="K103" i="1"/>
  <c r="J103" i="1"/>
  <c r="H103" i="1"/>
  <c r="AR102" i="1"/>
  <c r="AQ102" i="1"/>
  <c r="AP102" i="1"/>
  <c r="AO102" i="1"/>
  <c r="AJ102" i="1" s="1"/>
  <c r="AN102" i="1"/>
  <c r="AM102" i="1"/>
  <c r="AL102" i="1"/>
  <c r="S102" i="1"/>
  <c r="R102" i="1"/>
  <c r="H102" i="1" s="1"/>
  <c r="Q102" i="1"/>
  <c r="O102" i="1"/>
  <c r="M102" i="1"/>
  <c r="L102" i="1"/>
  <c r="K102" i="1"/>
  <c r="J102" i="1"/>
  <c r="E102" i="1"/>
  <c r="BT101" i="1"/>
  <c r="AM101" i="1" s="1"/>
  <c r="BS101" i="1"/>
  <c r="BR101" i="1"/>
  <c r="BQ101" i="1"/>
  <c r="AL101" i="1"/>
  <c r="AJ101" i="1"/>
  <c r="S101" i="1"/>
  <c r="R101" i="1"/>
  <c r="Q101" i="1"/>
  <c r="O101" i="1"/>
  <c r="M101" i="1"/>
  <c r="N101" i="1" s="1"/>
  <c r="L101" i="1"/>
  <c r="K101" i="1"/>
  <c r="J101" i="1"/>
  <c r="G101" i="1"/>
  <c r="AM100" i="1"/>
  <c r="AL100" i="1"/>
  <c r="AN100" i="1" s="1"/>
  <c r="AJ100" i="1"/>
  <c r="S100" i="1"/>
  <c r="R100" i="1"/>
  <c r="Q100" i="1"/>
  <c r="O100" i="1"/>
  <c r="M100" i="1"/>
  <c r="H100" i="1" s="1"/>
  <c r="L100" i="1"/>
  <c r="N100" i="1" s="1"/>
  <c r="K100" i="1"/>
  <c r="J100" i="1"/>
  <c r="E100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M99" i="1"/>
  <c r="R99" i="1"/>
  <c r="Q99" i="1"/>
  <c r="O99" i="1"/>
  <c r="N99" i="1"/>
  <c r="M99" i="1"/>
  <c r="L99" i="1"/>
  <c r="K99" i="1"/>
  <c r="J99" i="1"/>
  <c r="BT98" i="1"/>
  <c r="AM98" i="1" s="1"/>
  <c r="H98" i="1" s="1"/>
  <c r="BS98" i="1"/>
  <c r="BR98" i="1"/>
  <c r="BQ98" i="1"/>
  <c r="BP98" i="1"/>
  <c r="BO98" i="1"/>
  <c r="BM98" i="1"/>
  <c r="BL98" i="1"/>
  <c r="BK98" i="1"/>
  <c r="BI98" i="1"/>
  <c r="BH98" i="1"/>
  <c r="BG98" i="1"/>
  <c r="BE98" i="1"/>
  <c r="AZ98" i="1"/>
  <c r="AY98" i="1"/>
  <c r="AX98" i="1"/>
  <c r="AW98" i="1"/>
  <c r="AV98" i="1"/>
  <c r="AU98" i="1"/>
  <c r="AT98" i="1"/>
  <c r="AS98" i="1"/>
  <c r="AJ98" i="1" s="1"/>
  <c r="AR98" i="1"/>
  <c r="AQ98" i="1"/>
  <c r="AO98" i="1"/>
  <c r="AL98" i="1"/>
  <c r="AN98" i="1" s="1"/>
  <c r="R98" i="1"/>
  <c r="Q98" i="1"/>
  <c r="O98" i="1"/>
  <c r="N98" i="1"/>
  <c r="M98" i="1"/>
  <c r="L98" i="1"/>
  <c r="K98" i="1"/>
  <c r="J98" i="1"/>
  <c r="BT97" i="1"/>
  <c r="BS97" i="1"/>
  <c r="BR97" i="1"/>
  <c r="BQ97" i="1"/>
  <c r="BP97" i="1"/>
  <c r="BO97" i="1"/>
  <c r="BM97" i="1"/>
  <c r="BL97" i="1"/>
  <c r="BK97" i="1"/>
  <c r="BI97" i="1"/>
  <c r="BH97" i="1"/>
  <c r="BG97" i="1"/>
  <c r="BE97" i="1"/>
  <c r="AZ97" i="1"/>
  <c r="AM97" i="1" s="1"/>
  <c r="H97" i="1" s="1"/>
  <c r="AY97" i="1"/>
  <c r="AX97" i="1"/>
  <c r="AW97" i="1"/>
  <c r="AV97" i="1"/>
  <c r="AU97" i="1"/>
  <c r="AT97" i="1"/>
  <c r="AS97" i="1"/>
  <c r="AR97" i="1"/>
  <c r="AQ97" i="1"/>
  <c r="AO97" i="1"/>
  <c r="AL97" i="1"/>
  <c r="G97" i="1" s="1"/>
  <c r="I97" i="1" s="1"/>
  <c r="AJ97" i="1"/>
  <c r="S97" i="1"/>
  <c r="R97" i="1"/>
  <c r="Q97" i="1"/>
  <c r="O97" i="1"/>
  <c r="N97" i="1"/>
  <c r="M97" i="1"/>
  <c r="L97" i="1"/>
  <c r="K97" i="1"/>
  <c r="J97" i="1"/>
  <c r="BT96" i="1"/>
  <c r="BS96" i="1"/>
  <c r="BQ96" i="1"/>
  <c r="BP96" i="1"/>
  <c r="BO96" i="1"/>
  <c r="BM96" i="1"/>
  <c r="BL96" i="1"/>
  <c r="BK96" i="1"/>
  <c r="BI96" i="1"/>
  <c r="AJ96" i="1" s="1"/>
  <c r="BH96" i="1"/>
  <c r="BG96" i="1"/>
  <c r="AL96" i="1" s="1"/>
  <c r="BE96" i="1"/>
  <c r="BD96" i="1"/>
  <c r="BC96" i="1"/>
  <c r="BB96" i="1"/>
  <c r="BA96" i="1"/>
  <c r="AZ96" i="1"/>
  <c r="AY96" i="1"/>
  <c r="AW96" i="1"/>
  <c r="AV96" i="1"/>
  <c r="AU96" i="1"/>
  <c r="AS96" i="1"/>
  <c r="AR96" i="1"/>
  <c r="AM96" i="1" s="1"/>
  <c r="H96" i="1" s="1"/>
  <c r="AQ96" i="1"/>
  <c r="AO96" i="1"/>
  <c r="S96" i="1"/>
  <c r="R96" i="1"/>
  <c r="Q96" i="1"/>
  <c r="O96" i="1"/>
  <c r="N96" i="1"/>
  <c r="M96" i="1"/>
  <c r="L96" i="1"/>
  <c r="K96" i="1"/>
  <c r="J96" i="1"/>
  <c r="AM95" i="1"/>
  <c r="AL95" i="1"/>
  <c r="AN95" i="1" s="1"/>
  <c r="AJ95" i="1"/>
  <c r="S95" i="1"/>
  <c r="R95" i="1"/>
  <c r="Q95" i="1"/>
  <c r="O95" i="1"/>
  <c r="N95" i="1"/>
  <c r="M95" i="1"/>
  <c r="L95" i="1"/>
  <c r="K95" i="1"/>
  <c r="J95" i="1"/>
  <c r="H95" i="1"/>
  <c r="G95" i="1"/>
  <c r="E95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AZ94" i="1"/>
  <c r="AY94" i="1"/>
  <c r="AX94" i="1"/>
  <c r="AW94" i="1"/>
  <c r="AJ94" i="1" s="1"/>
  <c r="E94" i="1" s="1"/>
  <c r="AV94" i="1"/>
  <c r="AM94" i="1" s="1"/>
  <c r="AU94" i="1"/>
  <c r="AT94" i="1"/>
  <c r="AS94" i="1"/>
  <c r="AR94" i="1"/>
  <c r="AQ94" i="1"/>
  <c r="AL94" i="1" s="1"/>
  <c r="AN94" i="1" s="1"/>
  <c r="AP94" i="1"/>
  <c r="AO94" i="1"/>
  <c r="S94" i="1"/>
  <c r="R94" i="1"/>
  <c r="Q94" i="1"/>
  <c r="O94" i="1"/>
  <c r="M94" i="1"/>
  <c r="L94" i="1"/>
  <c r="N94" i="1" s="1"/>
  <c r="K94" i="1"/>
  <c r="J94" i="1"/>
  <c r="G94" i="1"/>
  <c r="AN93" i="1"/>
  <c r="AM93" i="1"/>
  <c r="AL93" i="1"/>
  <c r="AJ93" i="1"/>
  <c r="S93" i="1"/>
  <c r="R93" i="1"/>
  <c r="H93" i="1" s="1"/>
  <c r="Q93" i="1"/>
  <c r="O93" i="1"/>
  <c r="M93" i="1"/>
  <c r="L93" i="1"/>
  <c r="K93" i="1"/>
  <c r="J93" i="1"/>
  <c r="E93" i="1" s="1"/>
  <c r="BT92" i="1"/>
  <c r="BS92" i="1"/>
  <c r="BR92" i="1"/>
  <c r="BQ92" i="1"/>
  <c r="BP92" i="1"/>
  <c r="BO92" i="1"/>
  <c r="BN92" i="1"/>
  <c r="BM92" i="1"/>
  <c r="BL92" i="1"/>
  <c r="BK92" i="1"/>
  <c r="BI92" i="1"/>
  <c r="BH92" i="1"/>
  <c r="BG92" i="1"/>
  <c r="BF92" i="1"/>
  <c r="BE92" i="1"/>
  <c r="AZ92" i="1"/>
  <c r="AY92" i="1"/>
  <c r="AX92" i="1"/>
  <c r="AW92" i="1"/>
  <c r="AV92" i="1"/>
  <c r="AM92" i="1" s="1"/>
  <c r="AU92" i="1"/>
  <c r="AS92" i="1"/>
  <c r="AR92" i="1"/>
  <c r="AQ92" i="1"/>
  <c r="AP92" i="1"/>
  <c r="AO92" i="1"/>
  <c r="AJ92" i="1" s="1"/>
  <c r="S92" i="1"/>
  <c r="R92" i="1"/>
  <c r="Q92" i="1"/>
  <c r="O92" i="1"/>
  <c r="M92" i="1"/>
  <c r="H92" i="1" s="1"/>
  <c r="L92" i="1"/>
  <c r="K92" i="1"/>
  <c r="J92" i="1"/>
  <c r="E92" i="1" s="1"/>
  <c r="AN91" i="1"/>
  <c r="AM91" i="1"/>
  <c r="AL91" i="1"/>
  <c r="AJ91" i="1"/>
  <c r="R91" i="1"/>
  <c r="Q91" i="1"/>
  <c r="S91" i="1" s="1"/>
  <c r="O91" i="1"/>
  <c r="M91" i="1"/>
  <c r="H91" i="1" s="1"/>
  <c r="L91" i="1"/>
  <c r="K91" i="1"/>
  <c r="J91" i="1"/>
  <c r="E91" i="1" s="1"/>
  <c r="BT90" i="1"/>
  <c r="BS90" i="1"/>
  <c r="BR90" i="1"/>
  <c r="BQ90" i="1"/>
  <c r="BP90" i="1"/>
  <c r="BO90" i="1"/>
  <c r="BN90" i="1"/>
  <c r="BM90" i="1"/>
  <c r="BL90" i="1"/>
  <c r="BK90" i="1"/>
  <c r="BI90" i="1"/>
  <c r="BH90" i="1"/>
  <c r="BG90" i="1"/>
  <c r="BE90" i="1"/>
  <c r="AZ90" i="1"/>
  <c r="AY90" i="1"/>
  <c r="AX90" i="1"/>
  <c r="AW90" i="1"/>
  <c r="AV90" i="1"/>
  <c r="AM90" i="1" s="1"/>
  <c r="H90" i="1" s="1"/>
  <c r="AU90" i="1"/>
  <c r="AL90" i="1" s="1"/>
  <c r="AS90" i="1"/>
  <c r="AR90" i="1"/>
  <c r="AQ90" i="1"/>
  <c r="AO90" i="1"/>
  <c r="R90" i="1"/>
  <c r="Q90" i="1"/>
  <c r="S90" i="1" s="1"/>
  <c r="O90" i="1"/>
  <c r="N90" i="1"/>
  <c r="M90" i="1"/>
  <c r="L90" i="1"/>
  <c r="K90" i="1"/>
  <c r="J90" i="1"/>
  <c r="AN89" i="1"/>
  <c r="AM89" i="1"/>
  <c r="AL89" i="1"/>
  <c r="AJ89" i="1"/>
  <c r="R89" i="1"/>
  <c r="Q89" i="1"/>
  <c r="S89" i="1" s="1"/>
  <c r="O89" i="1"/>
  <c r="M89" i="1"/>
  <c r="H89" i="1" s="1"/>
  <c r="L89" i="1"/>
  <c r="G89" i="1" s="1"/>
  <c r="I89" i="1" s="1"/>
  <c r="K89" i="1"/>
  <c r="J89" i="1"/>
  <c r="E89" i="1" s="1"/>
  <c r="BT88" i="1"/>
  <c r="BS88" i="1"/>
  <c r="BQ88" i="1"/>
  <c r="BP88" i="1"/>
  <c r="BO88" i="1"/>
  <c r="BM88" i="1"/>
  <c r="BL88" i="1"/>
  <c r="BK88" i="1"/>
  <c r="BI88" i="1"/>
  <c r="BH88" i="1"/>
  <c r="BG88" i="1"/>
  <c r="BE88" i="1"/>
  <c r="AZ88" i="1"/>
  <c r="AY88" i="1"/>
  <c r="AW88" i="1"/>
  <c r="AV88" i="1"/>
  <c r="AU88" i="1"/>
  <c r="AS88" i="1"/>
  <c r="AR88" i="1"/>
  <c r="AQ88" i="1"/>
  <c r="AL88" i="1" s="1"/>
  <c r="AN88" i="1" s="1"/>
  <c r="AO88" i="1"/>
  <c r="AJ88" i="1" s="1"/>
  <c r="E88" i="1" s="1"/>
  <c r="AM88" i="1"/>
  <c r="S88" i="1"/>
  <c r="R88" i="1"/>
  <c r="Q88" i="1"/>
  <c r="O88" i="1"/>
  <c r="M88" i="1"/>
  <c r="L88" i="1"/>
  <c r="N88" i="1" s="1"/>
  <c r="K88" i="1"/>
  <c r="J88" i="1"/>
  <c r="H88" i="1"/>
  <c r="AN87" i="1"/>
  <c r="AM87" i="1"/>
  <c r="AL87" i="1"/>
  <c r="AJ87" i="1"/>
  <c r="R87" i="1"/>
  <c r="Q87" i="1"/>
  <c r="S87" i="1" s="1"/>
  <c r="O87" i="1"/>
  <c r="M87" i="1"/>
  <c r="N87" i="1" s="1"/>
  <c r="L87" i="1"/>
  <c r="K87" i="1"/>
  <c r="J87" i="1"/>
  <c r="E87" i="1" s="1"/>
  <c r="G87" i="1"/>
  <c r="AN86" i="1"/>
  <c r="AM86" i="1"/>
  <c r="AL86" i="1"/>
  <c r="AJ86" i="1"/>
  <c r="R86" i="1"/>
  <c r="Q86" i="1"/>
  <c r="S86" i="1" s="1"/>
  <c r="O86" i="1"/>
  <c r="M86" i="1"/>
  <c r="H86" i="1" s="1"/>
  <c r="L86" i="1"/>
  <c r="G86" i="1" s="1"/>
  <c r="I86" i="1" s="1"/>
  <c r="K86" i="1"/>
  <c r="J86" i="1"/>
  <c r="E86" i="1" s="1"/>
  <c r="BT85" i="1"/>
  <c r="BS85" i="1"/>
  <c r="BQ85" i="1"/>
  <c r="BP85" i="1"/>
  <c r="BO85" i="1"/>
  <c r="BM85" i="1"/>
  <c r="BL85" i="1"/>
  <c r="BK85" i="1"/>
  <c r="BI85" i="1"/>
  <c r="BH85" i="1"/>
  <c r="BG85" i="1"/>
  <c r="BE85" i="1"/>
  <c r="AZ85" i="1"/>
  <c r="AY85" i="1"/>
  <c r="AW85" i="1"/>
  <c r="AV85" i="1"/>
  <c r="AU85" i="1"/>
  <c r="AS85" i="1"/>
  <c r="AR85" i="1"/>
  <c r="AQ85" i="1"/>
  <c r="AL85" i="1" s="1"/>
  <c r="AN85" i="1" s="1"/>
  <c r="AO85" i="1"/>
  <c r="AJ85" i="1" s="1"/>
  <c r="E85" i="1" s="1"/>
  <c r="AM85" i="1"/>
  <c r="S85" i="1"/>
  <c r="R85" i="1"/>
  <c r="Q85" i="1"/>
  <c r="O85" i="1"/>
  <c r="M85" i="1"/>
  <c r="L85" i="1"/>
  <c r="N85" i="1" s="1"/>
  <c r="K85" i="1"/>
  <c r="J85" i="1"/>
  <c r="H85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AV84" i="1"/>
  <c r="AU84" i="1"/>
  <c r="AT84" i="1"/>
  <c r="AS84" i="1"/>
  <c r="AR84" i="1"/>
  <c r="AM84" i="1" s="1"/>
  <c r="AQ84" i="1"/>
  <c r="AL84" i="1" s="1"/>
  <c r="AP84" i="1"/>
  <c r="AO84" i="1"/>
  <c r="AJ84" i="1" s="1"/>
  <c r="R84" i="1"/>
  <c r="Q84" i="1"/>
  <c r="S84" i="1" s="1"/>
  <c r="O84" i="1"/>
  <c r="M84" i="1"/>
  <c r="N84" i="1" s="1"/>
  <c r="L84" i="1"/>
  <c r="K84" i="1"/>
  <c r="J84" i="1"/>
  <c r="AV83" i="1"/>
  <c r="AM83" i="1" s="1"/>
  <c r="H83" i="1" s="1"/>
  <c r="AU83" i="1"/>
  <c r="AT83" i="1"/>
  <c r="AS83" i="1"/>
  <c r="AL83" i="1"/>
  <c r="AN83" i="1" s="1"/>
  <c r="AJ83" i="1"/>
  <c r="R83" i="1"/>
  <c r="Q83" i="1"/>
  <c r="G83" i="1" s="1"/>
  <c r="I83" i="1" s="1"/>
  <c r="O83" i="1"/>
  <c r="N83" i="1"/>
  <c r="M83" i="1"/>
  <c r="L83" i="1"/>
  <c r="K83" i="1"/>
  <c r="J83" i="1"/>
  <c r="E83" i="1" s="1"/>
  <c r="AM82" i="1"/>
  <c r="AN82" i="1" s="1"/>
  <c r="AL82" i="1"/>
  <c r="AJ82" i="1"/>
  <c r="S82" i="1"/>
  <c r="R82" i="1"/>
  <c r="Q82" i="1"/>
  <c r="O82" i="1"/>
  <c r="E82" i="1" s="1"/>
  <c r="M82" i="1"/>
  <c r="H82" i="1" s="1"/>
  <c r="L82" i="1"/>
  <c r="N82" i="1" s="1"/>
  <c r="K82" i="1"/>
  <c r="J82" i="1"/>
  <c r="G82" i="1"/>
  <c r="I82" i="1" s="1"/>
  <c r="AM81" i="1"/>
  <c r="AL81" i="1"/>
  <c r="AN81" i="1" s="1"/>
  <c r="AJ81" i="1"/>
  <c r="S81" i="1"/>
  <c r="R81" i="1"/>
  <c r="Q81" i="1"/>
  <c r="O81" i="1"/>
  <c r="M81" i="1"/>
  <c r="L81" i="1"/>
  <c r="N81" i="1" s="1"/>
  <c r="K81" i="1"/>
  <c r="J81" i="1"/>
  <c r="H81" i="1"/>
  <c r="E81" i="1"/>
  <c r="AN80" i="1"/>
  <c r="AM80" i="1"/>
  <c r="AL80" i="1"/>
  <c r="AJ80" i="1"/>
  <c r="R80" i="1"/>
  <c r="Q80" i="1"/>
  <c r="S80" i="1" s="1"/>
  <c r="O80" i="1"/>
  <c r="M80" i="1"/>
  <c r="N80" i="1" s="1"/>
  <c r="L80" i="1"/>
  <c r="K80" i="1"/>
  <c r="J80" i="1"/>
  <c r="E80" i="1" s="1"/>
  <c r="G80" i="1"/>
  <c r="BT79" i="1"/>
  <c r="BS79" i="1"/>
  <c r="BR79" i="1"/>
  <c r="BQ79" i="1"/>
  <c r="BP79" i="1"/>
  <c r="BO79" i="1"/>
  <c r="BM79" i="1"/>
  <c r="BL79" i="1"/>
  <c r="BK79" i="1"/>
  <c r="BI79" i="1"/>
  <c r="BH79" i="1"/>
  <c r="AM79" i="1" s="1"/>
  <c r="BG79" i="1"/>
  <c r="BE79" i="1"/>
  <c r="AZ79" i="1"/>
  <c r="AY79" i="1"/>
  <c r="AX79" i="1"/>
  <c r="AW79" i="1"/>
  <c r="AJ79" i="1" s="1"/>
  <c r="AV79" i="1"/>
  <c r="AU79" i="1"/>
  <c r="AT79" i="1"/>
  <c r="AS79" i="1"/>
  <c r="AR79" i="1"/>
  <c r="AQ79" i="1"/>
  <c r="AL79" i="1" s="1"/>
  <c r="AN79" i="1" s="1"/>
  <c r="AO79" i="1"/>
  <c r="R79" i="1"/>
  <c r="Q79" i="1"/>
  <c r="S79" i="1" s="1"/>
  <c r="O79" i="1"/>
  <c r="M79" i="1"/>
  <c r="L79" i="1"/>
  <c r="G79" i="1" s="1"/>
  <c r="K79" i="1"/>
  <c r="J79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AZ78" i="1"/>
  <c r="AY78" i="1"/>
  <c r="AX78" i="1"/>
  <c r="AW78" i="1"/>
  <c r="AV78" i="1"/>
  <c r="AU78" i="1"/>
  <c r="AT78" i="1"/>
  <c r="AS78" i="1"/>
  <c r="AR78" i="1"/>
  <c r="AQ78" i="1"/>
  <c r="AL78" i="1" s="1"/>
  <c r="AP78" i="1"/>
  <c r="AO78" i="1"/>
  <c r="AM78" i="1"/>
  <c r="AJ78" i="1"/>
  <c r="S78" i="1"/>
  <c r="R78" i="1"/>
  <c r="Q78" i="1"/>
  <c r="O78" i="1"/>
  <c r="E78" i="1" s="1"/>
  <c r="M78" i="1"/>
  <c r="H78" i="1" s="1"/>
  <c r="L78" i="1"/>
  <c r="N78" i="1" s="1"/>
  <c r="K78" i="1"/>
  <c r="J78" i="1"/>
  <c r="AM77" i="1"/>
  <c r="AL77" i="1"/>
  <c r="AN77" i="1" s="1"/>
  <c r="AJ77" i="1"/>
  <c r="S77" i="1"/>
  <c r="R77" i="1"/>
  <c r="Q77" i="1"/>
  <c r="O77" i="1"/>
  <c r="N77" i="1"/>
  <c r="M77" i="1"/>
  <c r="L77" i="1"/>
  <c r="G77" i="1" s="1"/>
  <c r="I77" i="1" s="1"/>
  <c r="K77" i="1"/>
  <c r="J77" i="1"/>
  <c r="H77" i="1"/>
  <c r="E77" i="1"/>
  <c r="AN76" i="1"/>
  <c r="AM76" i="1"/>
  <c r="AL76" i="1"/>
  <c r="AJ76" i="1"/>
  <c r="R76" i="1"/>
  <c r="Q76" i="1"/>
  <c r="S76" i="1" s="1"/>
  <c r="O76" i="1"/>
  <c r="M76" i="1"/>
  <c r="N76" i="1" s="1"/>
  <c r="L76" i="1"/>
  <c r="K76" i="1"/>
  <c r="J76" i="1"/>
  <c r="E76" i="1" s="1"/>
  <c r="G76" i="1"/>
  <c r="AN75" i="1"/>
  <c r="AM75" i="1"/>
  <c r="AL75" i="1"/>
  <c r="AJ75" i="1"/>
  <c r="S75" i="1"/>
  <c r="R75" i="1"/>
  <c r="Q75" i="1"/>
  <c r="O75" i="1"/>
  <c r="M75" i="1"/>
  <c r="H75" i="1" s="1"/>
  <c r="L75" i="1"/>
  <c r="G75" i="1" s="1"/>
  <c r="K75" i="1"/>
  <c r="J75" i="1"/>
  <c r="E75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AZ74" i="1"/>
  <c r="AY74" i="1"/>
  <c r="AX74" i="1"/>
  <c r="AW74" i="1"/>
  <c r="AV74" i="1"/>
  <c r="AU74" i="1"/>
  <c r="AT74" i="1"/>
  <c r="AS74" i="1"/>
  <c r="AJ74" i="1" s="1"/>
  <c r="AR74" i="1"/>
  <c r="AQ74" i="1"/>
  <c r="AL74" i="1" s="1"/>
  <c r="AP74" i="1"/>
  <c r="AO74" i="1"/>
  <c r="AM74" i="1"/>
  <c r="S74" i="1"/>
  <c r="R74" i="1"/>
  <c r="Q74" i="1"/>
  <c r="O74" i="1"/>
  <c r="M74" i="1"/>
  <c r="H74" i="1" s="1"/>
  <c r="L74" i="1"/>
  <c r="N74" i="1" s="1"/>
  <c r="K74" i="1"/>
  <c r="J74" i="1"/>
  <c r="AM73" i="1"/>
  <c r="AL73" i="1"/>
  <c r="AN73" i="1" s="1"/>
  <c r="AJ73" i="1"/>
  <c r="S73" i="1"/>
  <c r="R73" i="1"/>
  <c r="Q73" i="1"/>
  <c r="O73" i="1"/>
  <c r="N73" i="1"/>
  <c r="M73" i="1"/>
  <c r="L73" i="1"/>
  <c r="G73" i="1" s="1"/>
  <c r="I73" i="1" s="1"/>
  <c r="K73" i="1"/>
  <c r="J73" i="1"/>
  <c r="H73" i="1"/>
  <c r="E73" i="1"/>
  <c r="AN72" i="1"/>
  <c r="AM72" i="1"/>
  <c r="AL72" i="1"/>
  <c r="AJ72" i="1"/>
  <c r="R72" i="1"/>
  <c r="Q72" i="1"/>
  <c r="S72" i="1" s="1"/>
  <c r="O72" i="1"/>
  <c r="M72" i="1"/>
  <c r="N72" i="1" s="1"/>
  <c r="L72" i="1"/>
  <c r="K72" i="1"/>
  <c r="J72" i="1"/>
  <c r="E72" i="1" s="1"/>
  <c r="G72" i="1"/>
  <c r="AN71" i="1"/>
  <c r="AM71" i="1"/>
  <c r="AL71" i="1"/>
  <c r="AJ71" i="1"/>
  <c r="S71" i="1"/>
  <c r="R71" i="1"/>
  <c r="Q71" i="1"/>
  <c r="O71" i="1"/>
  <c r="M71" i="1"/>
  <c r="H71" i="1" s="1"/>
  <c r="L71" i="1"/>
  <c r="G71" i="1" s="1"/>
  <c r="I71" i="1" s="1"/>
  <c r="K71" i="1"/>
  <c r="J71" i="1"/>
  <c r="E71" i="1"/>
  <c r="BT70" i="1"/>
  <c r="BS70" i="1"/>
  <c r="BR70" i="1"/>
  <c r="BQ70" i="1"/>
  <c r="BP70" i="1"/>
  <c r="BO70" i="1"/>
  <c r="BN70" i="1"/>
  <c r="BM70" i="1"/>
  <c r="BL70" i="1"/>
  <c r="BK70" i="1"/>
  <c r="BI70" i="1"/>
  <c r="BH70" i="1"/>
  <c r="AM70" i="1" s="1"/>
  <c r="BG70" i="1"/>
  <c r="BE70" i="1"/>
  <c r="AZ70" i="1"/>
  <c r="AY70" i="1"/>
  <c r="AX70" i="1"/>
  <c r="AW70" i="1"/>
  <c r="AJ70" i="1" s="1"/>
  <c r="E70" i="1" s="1"/>
  <c r="AV70" i="1"/>
  <c r="AU70" i="1"/>
  <c r="AT70" i="1"/>
  <c r="AS70" i="1"/>
  <c r="AR70" i="1"/>
  <c r="AQ70" i="1"/>
  <c r="AL70" i="1" s="1"/>
  <c r="AN70" i="1" s="1"/>
  <c r="AO70" i="1"/>
  <c r="S70" i="1"/>
  <c r="R70" i="1"/>
  <c r="Q70" i="1"/>
  <c r="O70" i="1"/>
  <c r="M70" i="1"/>
  <c r="H70" i="1" s="1"/>
  <c r="L70" i="1"/>
  <c r="G70" i="1" s="1"/>
  <c r="I70" i="1" s="1"/>
  <c r="K70" i="1"/>
  <c r="J70" i="1"/>
  <c r="BT69" i="1"/>
  <c r="BS69" i="1"/>
  <c r="BQ69" i="1"/>
  <c r="BP69" i="1"/>
  <c r="BO69" i="1"/>
  <c r="BM69" i="1"/>
  <c r="BL69" i="1"/>
  <c r="BK69" i="1"/>
  <c r="BI69" i="1"/>
  <c r="BH69" i="1"/>
  <c r="BG69" i="1"/>
  <c r="BE69" i="1"/>
  <c r="AZ69" i="1"/>
  <c r="AY69" i="1"/>
  <c r="AW69" i="1"/>
  <c r="AV69" i="1"/>
  <c r="AU69" i="1"/>
  <c r="AS69" i="1"/>
  <c r="AR69" i="1"/>
  <c r="AQ69" i="1"/>
  <c r="AO69" i="1"/>
  <c r="AJ69" i="1" s="1"/>
  <c r="E69" i="1" s="1"/>
  <c r="AM69" i="1"/>
  <c r="AL69" i="1"/>
  <c r="AN69" i="1" s="1"/>
  <c r="S69" i="1"/>
  <c r="R69" i="1"/>
  <c r="Q69" i="1"/>
  <c r="O69" i="1"/>
  <c r="N69" i="1"/>
  <c r="M69" i="1"/>
  <c r="L69" i="1"/>
  <c r="G69" i="1" s="1"/>
  <c r="I69" i="1" s="1"/>
  <c r="K69" i="1"/>
  <c r="J69" i="1"/>
  <c r="H69" i="1"/>
  <c r="AN68" i="1"/>
  <c r="AM68" i="1"/>
  <c r="AL68" i="1"/>
  <c r="AJ68" i="1"/>
  <c r="R68" i="1"/>
  <c r="Q68" i="1"/>
  <c r="S68" i="1" s="1"/>
  <c r="O68" i="1"/>
  <c r="M68" i="1"/>
  <c r="N68" i="1" s="1"/>
  <c r="L68" i="1"/>
  <c r="K68" i="1"/>
  <c r="J68" i="1"/>
  <c r="E68" i="1" s="1"/>
  <c r="G68" i="1"/>
  <c r="AN67" i="1"/>
  <c r="AM67" i="1"/>
  <c r="AL67" i="1"/>
  <c r="AJ67" i="1"/>
  <c r="S67" i="1"/>
  <c r="R67" i="1"/>
  <c r="Q67" i="1"/>
  <c r="O67" i="1"/>
  <c r="M67" i="1"/>
  <c r="H67" i="1" s="1"/>
  <c r="L67" i="1"/>
  <c r="G67" i="1" s="1"/>
  <c r="K67" i="1"/>
  <c r="J67" i="1"/>
  <c r="E67" i="1"/>
  <c r="AM66" i="1"/>
  <c r="AL66" i="1"/>
  <c r="AN66" i="1" s="1"/>
  <c r="AJ66" i="1"/>
  <c r="R66" i="1"/>
  <c r="S66" i="1" s="1"/>
  <c r="Q66" i="1"/>
  <c r="O66" i="1"/>
  <c r="E66" i="1" s="1"/>
  <c r="N66" i="1"/>
  <c r="M66" i="1"/>
  <c r="L66" i="1"/>
  <c r="G66" i="1" s="1"/>
  <c r="K66" i="1"/>
  <c r="J66" i="1"/>
  <c r="AN65" i="1"/>
  <c r="AM65" i="1"/>
  <c r="AL65" i="1"/>
  <c r="AJ65" i="1"/>
  <c r="R65" i="1"/>
  <c r="Q65" i="1"/>
  <c r="G65" i="1" s="1"/>
  <c r="I65" i="1" s="1"/>
  <c r="O65" i="1"/>
  <c r="N65" i="1"/>
  <c r="M65" i="1"/>
  <c r="L65" i="1"/>
  <c r="K65" i="1"/>
  <c r="J65" i="1"/>
  <c r="E65" i="1" s="1"/>
  <c r="H65" i="1"/>
  <c r="AM64" i="1"/>
  <c r="AN64" i="1" s="1"/>
  <c r="AL64" i="1"/>
  <c r="AJ64" i="1"/>
  <c r="S64" i="1"/>
  <c r="R64" i="1"/>
  <c r="Q64" i="1"/>
  <c r="O64" i="1"/>
  <c r="E64" i="1" s="1"/>
  <c r="M64" i="1"/>
  <c r="H64" i="1" s="1"/>
  <c r="I64" i="1" s="1"/>
  <c r="L64" i="1"/>
  <c r="N64" i="1" s="1"/>
  <c r="K64" i="1"/>
  <c r="J64" i="1"/>
  <c r="G64" i="1"/>
  <c r="AR63" i="1"/>
  <c r="AQ63" i="1"/>
  <c r="AL63" i="1" s="1"/>
  <c r="AN63" i="1" s="1"/>
  <c r="AP63" i="1"/>
  <c r="AO63" i="1"/>
  <c r="AM63" i="1"/>
  <c r="AJ63" i="1"/>
  <c r="S63" i="1"/>
  <c r="R63" i="1"/>
  <c r="Q63" i="1"/>
  <c r="O63" i="1"/>
  <c r="M63" i="1"/>
  <c r="H63" i="1" s="1"/>
  <c r="L63" i="1"/>
  <c r="G63" i="1" s="1"/>
  <c r="I63" i="1" s="1"/>
  <c r="K63" i="1"/>
  <c r="J63" i="1"/>
  <c r="E63" i="1"/>
  <c r="AM62" i="1"/>
  <c r="AL62" i="1"/>
  <c r="AN62" i="1" s="1"/>
  <c r="AJ62" i="1"/>
  <c r="R62" i="1"/>
  <c r="S62" i="1" s="1"/>
  <c r="Q62" i="1"/>
  <c r="O62" i="1"/>
  <c r="E62" i="1" s="1"/>
  <c r="N62" i="1"/>
  <c r="M62" i="1"/>
  <c r="L62" i="1"/>
  <c r="G62" i="1" s="1"/>
  <c r="K62" i="1"/>
  <c r="J62" i="1"/>
  <c r="AN61" i="1"/>
  <c r="AM61" i="1"/>
  <c r="AL61" i="1"/>
  <c r="AJ61" i="1"/>
  <c r="R61" i="1"/>
  <c r="Q61" i="1"/>
  <c r="G61" i="1" s="1"/>
  <c r="I61" i="1" s="1"/>
  <c r="O61" i="1"/>
  <c r="N61" i="1"/>
  <c r="M61" i="1"/>
  <c r="L61" i="1"/>
  <c r="K61" i="1"/>
  <c r="J61" i="1"/>
  <c r="E61" i="1" s="1"/>
  <c r="H61" i="1"/>
  <c r="AM60" i="1"/>
  <c r="AN60" i="1" s="1"/>
  <c r="AL60" i="1"/>
  <c r="AJ60" i="1"/>
  <c r="S60" i="1"/>
  <c r="R60" i="1"/>
  <c r="Q60" i="1"/>
  <c r="O60" i="1"/>
  <c r="E60" i="1" s="1"/>
  <c r="M60" i="1"/>
  <c r="H60" i="1" s="1"/>
  <c r="I60" i="1" s="1"/>
  <c r="L60" i="1"/>
  <c r="N60" i="1" s="1"/>
  <c r="K60" i="1"/>
  <c r="J60" i="1"/>
  <c r="G60" i="1"/>
  <c r="AM59" i="1"/>
  <c r="AL59" i="1"/>
  <c r="AN59" i="1" s="1"/>
  <c r="AJ59" i="1"/>
  <c r="S59" i="1"/>
  <c r="R59" i="1"/>
  <c r="Q59" i="1"/>
  <c r="O59" i="1"/>
  <c r="N59" i="1"/>
  <c r="M59" i="1"/>
  <c r="L59" i="1"/>
  <c r="G59" i="1" s="1"/>
  <c r="I59" i="1" s="1"/>
  <c r="K59" i="1"/>
  <c r="J59" i="1"/>
  <c r="H59" i="1"/>
  <c r="E59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AZ58" i="1"/>
  <c r="AY58" i="1"/>
  <c r="AX58" i="1"/>
  <c r="AW58" i="1"/>
  <c r="AV58" i="1"/>
  <c r="AU58" i="1"/>
  <c r="AL58" i="1" s="1"/>
  <c r="AN58" i="1" s="1"/>
  <c r="AT58" i="1"/>
  <c r="AS58" i="1"/>
  <c r="AR58" i="1"/>
  <c r="AQ58" i="1"/>
  <c r="AP58" i="1"/>
  <c r="AO58" i="1"/>
  <c r="AJ58" i="1" s="1"/>
  <c r="AM58" i="1"/>
  <c r="R58" i="1"/>
  <c r="S58" i="1" s="1"/>
  <c r="Q58" i="1"/>
  <c r="O58" i="1"/>
  <c r="N58" i="1"/>
  <c r="M58" i="1"/>
  <c r="L58" i="1"/>
  <c r="K58" i="1"/>
  <c r="J58" i="1"/>
  <c r="AN57" i="1"/>
  <c r="AM57" i="1"/>
  <c r="AL57" i="1"/>
  <c r="AJ57" i="1"/>
  <c r="R57" i="1"/>
  <c r="Q57" i="1"/>
  <c r="G57" i="1" s="1"/>
  <c r="I57" i="1" s="1"/>
  <c r="O57" i="1"/>
  <c r="N57" i="1"/>
  <c r="M57" i="1"/>
  <c r="L57" i="1"/>
  <c r="K57" i="1"/>
  <c r="J57" i="1"/>
  <c r="E57" i="1" s="1"/>
  <c r="H57" i="1"/>
  <c r="BT56" i="1"/>
  <c r="BS56" i="1"/>
  <c r="BR56" i="1"/>
  <c r="BQ56" i="1"/>
  <c r="BP56" i="1"/>
  <c r="BO56" i="1"/>
  <c r="BM56" i="1"/>
  <c r="BL56" i="1"/>
  <c r="BK56" i="1"/>
  <c r="BI56" i="1"/>
  <c r="BH56" i="1"/>
  <c r="BG56" i="1"/>
  <c r="BE56" i="1"/>
  <c r="AZ56" i="1"/>
  <c r="AY56" i="1"/>
  <c r="AX56" i="1"/>
  <c r="AW56" i="1"/>
  <c r="AV56" i="1"/>
  <c r="AU56" i="1"/>
  <c r="AT56" i="1"/>
  <c r="AS56" i="1"/>
  <c r="AR56" i="1"/>
  <c r="AQ56" i="1"/>
  <c r="AL56" i="1" s="1"/>
  <c r="AO56" i="1"/>
  <c r="AM56" i="1"/>
  <c r="AJ56" i="1"/>
  <c r="S56" i="1"/>
  <c r="R56" i="1"/>
  <c r="Q56" i="1"/>
  <c r="O56" i="1"/>
  <c r="E56" i="1" s="1"/>
  <c r="M56" i="1"/>
  <c r="H56" i="1" s="1"/>
  <c r="L56" i="1"/>
  <c r="N56" i="1" s="1"/>
  <c r="K56" i="1"/>
  <c r="J56" i="1"/>
  <c r="AM55" i="1"/>
  <c r="AL55" i="1"/>
  <c r="AN55" i="1" s="1"/>
  <c r="AJ55" i="1"/>
  <c r="S55" i="1"/>
  <c r="R55" i="1"/>
  <c r="Q55" i="1"/>
  <c r="O55" i="1"/>
  <c r="N55" i="1"/>
  <c r="M55" i="1"/>
  <c r="L55" i="1"/>
  <c r="G55" i="1" s="1"/>
  <c r="I55" i="1" s="1"/>
  <c r="K55" i="1"/>
  <c r="J55" i="1"/>
  <c r="H55" i="1"/>
  <c r="E55" i="1"/>
  <c r="AN54" i="1"/>
  <c r="AM54" i="1"/>
  <c r="AL54" i="1"/>
  <c r="AJ54" i="1"/>
  <c r="R54" i="1"/>
  <c r="Q54" i="1"/>
  <c r="S54" i="1" s="1"/>
  <c r="O54" i="1"/>
  <c r="M54" i="1"/>
  <c r="N54" i="1" s="1"/>
  <c r="L54" i="1"/>
  <c r="K54" i="1"/>
  <c r="J54" i="1"/>
  <c r="E54" i="1" s="1"/>
  <c r="G54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AZ53" i="1"/>
  <c r="AY53" i="1"/>
  <c r="AX53" i="1"/>
  <c r="AW53" i="1"/>
  <c r="AV53" i="1"/>
  <c r="AU53" i="1"/>
  <c r="AT53" i="1"/>
  <c r="AS53" i="1"/>
  <c r="AR53" i="1"/>
  <c r="AM53" i="1" s="1"/>
  <c r="H53" i="1" s="1"/>
  <c r="AQ53" i="1"/>
  <c r="AP53" i="1"/>
  <c r="AO53" i="1"/>
  <c r="AN53" i="1"/>
  <c r="AL53" i="1"/>
  <c r="AJ53" i="1"/>
  <c r="R53" i="1"/>
  <c r="Q53" i="1"/>
  <c r="O53" i="1"/>
  <c r="N53" i="1"/>
  <c r="M53" i="1"/>
  <c r="L53" i="1"/>
  <c r="K53" i="1"/>
  <c r="J53" i="1"/>
  <c r="E53" i="1" s="1"/>
  <c r="BP52" i="1"/>
  <c r="AM52" i="1" s="1"/>
  <c r="BO52" i="1"/>
  <c r="AL52" i="1" s="1"/>
  <c r="AN52" i="1" s="1"/>
  <c r="BN52" i="1"/>
  <c r="BM52" i="1"/>
  <c r="AJ52" i="1"/>
  <c r="R52" i="1"/>
  <c r="Q52" i="1"/>
  <c r="S52" i="1" s="1"/>
  <c r="O52" i="1"/>
  <c r="M52" i="1"/>
  <c r="H52" i="1" s="1"/>
  <c r="L52" i="1"/>
  <c r="N52" i="1" s="1"/>
  <c r="K52" i="1"/>
  <c r="J52" i="1"/>
  <c r="AN51" i="1"/>
  <c r="AM51" i="1"/>
  <c r="AL51" i="1"/>
  <c r="AJ51" i="1"/>
  <c r="S51" i="1"/>
  <c r="R51" i="1"/>
  <c r="Q51" i="1"/>
  <c r="O51" i="1"/>
  <c r="M51" i="1"/>
  <c r="H51" i="1" s="1"/>
  <c r="L51" i="1"/>
  <c r="K51" i="1"/>
  <c r="J51" i="1"/>
  <c r="E51" i="1"/>
  <c r="AM50" i="1"/>
  <c r="AL50" i="1"/>
  <c r="AN50" i="1" s="1"/>
  <c r="AJ50" i="1"/>
  <c r="R50" i="1"/>
  <c r="Q50" i="1"/>
  <c r="S50" i="1" s="1"/>
  <c r="O50" i="1"/>
  <c r="N50" i="1"/>
  <c r="M50" i="1"/>
  <c r="L50" i="1"/>
  <c r="G50" i="1" s="1"/>
  <c r="K50" i="1"/>
  <c r="J50" i="1"/>
  <c r="AM49" i="1"/>
  <c r="AL49" i="1"/>
  <c r="AN49" i="1" s="1"/>
  <c r="AJ49" i="1"/>
  <c r="R49" i="1"/>
  <c r="Q49" i="1"/>
  <c r="S49" i="1" s="1"/>
  <c r="O49" i="1"/>
  <c r="N49" i="1"/>
  <c r="M49" i="1"/>
  <c r="L49" i="1"/>
  <c r="K49" i="1"/>
  <c r="J49" i="1"/>
  <c r="E49" i="1" s="1"/>
  <c r="H49" i="1"/>
  <c r="AM48" i="1"/>
  <c r="AL48" i="1"/>
  <c r="AJ48" i="1"/>
  <c r="S48" i="1"/>
  <c r="R48" i="1"/>
  <c r="Q48" i="1"/>
  <c r="O48" i="1"/>
  <c r="E48" i="1" s="1"/>
  <c r="M48" i="1"/>
  <c r="L48" i="1"/>
  <c r="N48" i="1" s="1"/>
  <c r="K48" i="1"/>
  <c r="J48" i="1"/>
  <c r="G48" i="1"/>
  <c r="AM47" i="1"/>
  <c r="AL47" i="1"/>
  <c r="AN47" i="1" s="1"/>
  <c r="AJ47" i="1"/>
  <c r="S47" i="1"/>
  <c r="R47" i="1"/>
  <c r="H47" i="1" s="1"/>
  <c r="Q47" i="1"/>
  <c r="O47" i="1"/>
  <c r="M47" i="1"/>
  <c r="L47" i="1"/>
  <c r="G47" i="1" s="1"/>
  <c r="K47" i="1"/>
  <c r="J47" i="1"/>
  <c r="E47" i="1"/>
  <c r="AR46" i="1"/>
  <c r="AM46" i="1" s="1"/>
  <c r="AQ46" i="1"/>
  <c r="AP46" i="1"/>
  <c r="AO46" i="1"/>
  <c r="AJ46" i="1" s="1"/>
  <c r="AL46" i="1"/>
  <c r="R46" i="1"/>
  <c r="Q46" i="1"/>
  <c r="S46" i="1" s="1"/>
  <c r="O46" i="1"/>
  <c r="N46" i="1"/>
  <c r="M46" i="1"/>
  <c r="L46" i="1"/>
  <c r="G46" i="1" s="1"/>
  <c r="K46" i="1"/>
  <c r="J46" i="1"/>
  <c r="E46" i="1" s="1"/>
  <c r="AM45" i="1"/>
  <c r="AL45" i="1"/>
  <c r="AN45" i="1" s="1"/>
  <c r="AJ45" i="1"/>
  <c r="R45" i="1"/>
  <c r="Q45" i="1"/>
  <c r="S45" i="1" s="1"/>
  <c r="O45" i="1"/>
  <c r="N45" i="1"/>
  <c r="M45" i="1"/>
  <c r="H45" i="1" s="1"/>
  <c r="L45" i="1"/>
  <c r="K45" i="1"/>
  <c r="J45" i="1"/>
  <c r="G45" i="1"/>
  <c r="AM44" i="1"/>
  <c r="AL44" i="1"/>
  <c r="AN44" i="1" s="1"/>
  <c r="AJ44" i="1"/>
  <c r="S44" i="1"/>
  <c r="R44" i="1"/>
  <c r="Q44" i="1"/>
  <c r="O44" i="1"/>
  <c r="M44" i="1"/>
  <c r="H44" i="1" s="1"/>
  <c r="I44" i="1" s="1"/>
  <c r="L44" i="1"/>
  <c r="K44" i="1"/>
  <c r="J44" i="1"/>
  <c r="G44" i="1"/>
  <c r="E44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M43" i="1"/>
  <c r="S43" i="1"/>
  <c r="R43" i="1"/>
  <c r="Q43" i="1"/>
  <c r="O43" i="1"/>
  <c r="M43" i="1"/>
  <c r="L43" i="1"/>
  <c r="K43" i="1"/>
  <c r="J43" i="1"/>
  <c r="BT42" i="1"/>
  <c r="BS42" i="1"/>
  <c r="BR42" i="1"/>
  <c r="BQ42" i="1"/>
  <c r="BP42" i="1"/>
  <c r="BO42" i="1"/>
  <c r="BN42" i="1"/>
  <c r="BM42" i="1"/>
  <c r="AV42" i="1"/>
  <c r="AU42" i="1"/>
  <c r="AT42" i="1"/>
  <c r="AS42" i="1"/>
  <c r="AM42" i="1"/>
  <c r="AL42" i="1"/>
  <c r="AN42" i="1" s="1"/>
  <c r="R42" i="1"/>
  <c r="Q42" i="1"/>
  <c r="O42" i="1"/>
  <c r="N42" i="1"/>
  <c r="M42" i="1"/>
  <c r="L42" i="1"/>
  <c r="G42" i="1" s="1"/>
  <c r="I42" i="1" s="1"/>
  <c r="K42" i="1"/>
  <c r="J42" i="1"/>
  <c r="H42" i="1"/>
  <c r="AM41" i="1"/>
  <c r="AL41" i="1"/>
  <c r="AN41" i="1" s="1"/>
  <c r="AJ41" i="1"/>
  <c r="R41" i="1"/>
  <c r="Q41" i="1"/>
  <c r="S41" i="1" s="1"/>
  <c r="O41" i="1"/>
  <c r="N41" i="1"/>
  <c r="M41" i="1"/>
  <c r="H41" i="1" s="1"/>
  <c r="L41" i="1"/>
  <c r="K41" i="1"/>
  <c r="J41" i="1"/>
  <c r="E41" i="1" s="1"/>
  <c r="G41" i="1"/>
  <c r="BT40" i="1"/>
  <c r="BS40" i="1"/>
  <c r="BR40" i="1"/>
  <c r="BQ40" i="1"/>
  <c r="BP40" i="1"/>
  <c r="BO40" i="1"/>
  <c r="BM40" i="1"/>
  <c r="BL40" i="1"/>
  <c r="BK40" i="1"/>
  <c r="BI40" i="1"/>
  <c r="BH40" i="1"/>
  <c r="BG40" i="1"/>
  <c r="BE40" i="1"/>
  <c r="AZ40" i="1"/>
  <c r="AY40" i="1"/>
  <c r="AX40" i="1"/>
  <c r="AW40" i="1"/>
  <c r="AJ40" i="1" s="1"/>
  <c r="AV40" i="1"/>
  <c r="AU40" i="1"/>
  <c r="AT40" i="1"/>
  <c r="AS40" i="1"/>
  <c r="AR40" i="1"/>
  <c r="AM40" i="1" s="1"/>
  <c r="AQ40" i="1"/>
  <c r="AL40" i="1" s="1"/>
  <c r="AO40" i="1"/>
  <c r="S40" i="1"/>
  <c r="R40" i="1"/>
  <c r="Q40" i="1"/>
  <c r="O40" i="1"/>
  <c r="M40" i="1"/>
  <c r="L40" i="1"/>
  <c r="K40" i="1"/>
  <c r="J40" i="1"/>
  <c r="G40" i="1"/>
  <c r="AM39" i="1"/>
  <c r="AL39" i="1"/>
  <c r="AN39" i="1" s="1"/>
  <c r="AJ39" i="1"/>
  <c r="E39" i="1" s="1"/>
  <c r="R39" i="1"/>
  <c r="S39" i="1" s="1"/>
  <c r="Q39" i="1"/>
  <c r="O39" i="1"/>
  <c r="M39" i="1"/>
  <c r="H39" i="1" s="1"/>
  <c r="L39" i="1"/>
  <c r="N39" i="1" s="1"/>
  <c r="K39" i="1"/>
  <c r="J39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M38" i="1"/>
  <c r="AL38" i="1"/>
  <c r="AN38" i="1" s="1"/>
  <c r="R38" i="1"/>
  <c r="H38" i="1" s="1"/>
  <c r="Q38" i="1"/>
  <c r="O38" i="1"/>
  <c r="N38" i="1"/>
  <c r="M38" i="1"/>
  <c r="L38" i="1"/>
  <c r="G38" i="1" s="1"/>
  <c r="K38" i="1"/>
  <c r="J38" i="1"/>
  <c r="AL37" i="1"/>
  <c r="AN37" i="1" s="1"/>
  <c r="S37" i="1"/>
  <c r="R37" i="1"/>
  <c r="Q37" i="1"/>
  <c r="O37" i="1"/>
  <c r="M37" i="1"/>
  <c r="H37" i="1" s="1"/>
  <c r="L37" i="1"/>
  <c r="N37" i="1" s="1"/>
  <c r="K37" i="1"/>
  <c r="J37" i="1"/>
  <c r="E37" i="1"/>
  <c r="AN36" i="1"/>
  <c r="AL36" i="1"/>
  <c r="R36" i="1"/>
  <c r="Q36" i="1"/>
  <c r="S36" i="1" s="1"/>
  <c r="O36" i="1"/>
  <c r="N36" i="1"/>
  <c r="M36" i="1"/>
  <c r="L36" i="1"/>
  <c r="G36" i="1" s="1"/>
  <c r="K36" i="1"/>
  <c r="J36" i="1"/>
  <c r="H36" i="1"/>
  <c r="I36" i="1" s="1"/>
  <c r="AN35" i="1"/>
  <c r="AL35" i="1"/>
  <c r="R35" i="1"/>
  <c r="S35" i="1" s="1"/>
  <c r="Q35" i="1"/>
  <c r="O35" i="1"/>
  <c r="N35" i="1"/>
  <c r="M35" i="1"/>
  <c r="L35" i="1"/>
  <c r="K35" i="1"/>
  <c r="J35" i="1"/>
  <c r="H35" i="1"/>
  <c r="G35" i="1"/>
  <c r="I35" i="1" s="1"/>
  <c r="E35" i="1"/>
  <c r="AN34" i="1"/>
  <c r="AM34" i="1"/>
  <c r="AL34" i="1"/>
  <c r="AJ34" i="1"/>
  <c r="S34" i="1"/>
  <c r="R34" i="1"/>
  <c r="Q34" i="1"/>
  <c r="O34" i="1"/>
  <c r="M34" i="1"/>
  <c r="H34" i="1" s="1"/>
  <c r="L34" i="1"/>
  <c r="N34" i="1" s="1"/>
  <c r="K34" i="1"/>
  <c r="J34" i="1"/>
  <c r="E34" i="1" s="1"/>
  <c r="AM33" i="1"/>
  <c r="AN33" i="1" s="1"/>
  <c r="AL33" i="1"/>
  <c r="AJ33" i="1"/>
  <c r="R33" i="1"/>
  <c r="Q33" i="1"/>
  <c r="S33" i="1" s="1"/>
  <c r="O33" i="1"/>
  <c r="M33" i="1"/>
  <c r="H33" i="1" s="1"/>
  <c r="L33" i="1"/>
  <c r="K33" i="1"/>
  <c r="J33" i="1"/>
  <c r="E33" i="1"/>
  <c r="AN32" i="1"/>
  <c r="AM32" i="1"/>
  <c r="AL32" i="1"/>
  <c r="AJ32" i="1"/>
  <c r="R32" i="1"/>
  <c r="Q32" i="1"/>
  <c r="S32" i="1" s="1"/>
  <c r="O32" i="1"/>
  <c r="N32" i="1"/>
  <c r="M32" i="1"/>
  <c r="L32" i="1"/>
  <c r="K32" i="1"/>
  <c r="J32" i="1"/>
  <c r="H32" i="1"/>
  <c r="AZ31" i="1"/>
  <c r="AM31" i="1" s="1"/>
  <c r="AY31" i="1"/>
  <c r="AX31" i="1"/>
  <c r="AW31" i="1"/>
  <c r="AJ31" i="1" s="1"/>
  <c r="E31" i="1" s="1"/>
  <c r="AL31" i="1"/>
  <c r="AN31" i="1" s="1"/>
  <c r="R31" i="1"/>
  <c r="S31" i="1" s="1"/>
  <c r="Q31" i="1"/>
  <c r="O31" i="1"/>
  <c r="N31" i="1"/>
  <c r="M31" i="1"/>
  <c r="L31" i="1"/>
  <c r="K31" i="1"/>
  <c r="J31" i="1"/>
  <c r="H31" i="1"/>
  <c r="G31" i="1"/>
  <c r="I31" i="1" s="1"/>
  <c r="AN30" i="1"/>
  <c r="AM30" i="1"/>
  <c r="AL30" i="1"/>
  <c r="AJ30" i="1"/>
  <c r="S30" i="1"/>
  <c r="R30" i="1"/>
  <c r="Q30" i="1"/>
  <c r="O30" i="1"/>
  <c r="M30" i="1"/>
  <c r="L30" i="1"/>
  <c r="N30" i="1" s="1"/>
  <c r="K30" i="1"/>
  <c r="J30" i="1"/>
  <c r="E30" i="1" s="1"/>
  <c r="AM29" i="1"/>
  <c r="AN29" i="1" s="1"/>
  <c r="AL29" i="1"/>
  <c r="AJ29" i="1"/>
  <c r="R29" i="1"/>
  <c r="Q29" i="1"/>
  <c r="S29" i="1" s="1"/>
  <c r="O29" i="1"/>
  <c r="M29" i="1"/>
  <c r="H29" i="1" s="1"/>
  <c r="L29" i="1"/>
  <c r="K29" i="1"/>
  <c r="J29" i="1"/>
  <c r="E29" i="1"/>
  <c r="AZ28" i="1"/>
  <c r="AM28" i="1" s="1"/>
  <c r="AY28" i="1"/>
  <c r="AX28" i="1"/>
  <c r="AW28" i="1"/>
  <c r="AL28" i="1"/>
  <c r="AJ28" i="1"/>
  <c r="E28" i="1" s="1"/>
  <c r="S28" i="1"/>
  <c r="R28" i="1"/>
  <c r="Q28" i="1"/>
  <c r="O28" i="1"/>
  <c r="M28" i="1"/>
  <c r="N28" i="1" s="1"/>
  <c r="L28" i="1"/>
  <c r="K28" i="1"/>
  <c r="J28" i="1"/>
  <c r="G28" i="1"/>
  <c r="AM27" i="1"/>
  <c r="AL27" i="1"/>
  <c r="AN27" i="1" s="1"/>
  <c r="AJ27" i="1"/>
  <c r="R27" i="1"/>
  <c r="S27" i="1" s="1"/>
  <c r="Q27" i="1"/>
  <c r="O27" i="1"/>
  <c r="M27" i="1"/>
  <c r="H27" i="1" s="1"/>
  <c r="L27" i="1"/>
  <c r="N27" i="1" s="1"/>
  <c r="K27" i="1"/>
  <c r="J27" i="1"/>
  <c r="E27" i="1"/>
  <c r="AN26" i="1"/>
  <c r="AM26" i="1"/>
  <c r="AL26" i="1"/>
  <c r="AJ26" i="1"/>
  <c r="R26" i="1"/>
  <c r="Q26" i="1"/>
  <c r="S26" i="1" s="1"/>
  <c r="O26" i="1"/>
  <c r="M26" i="1"/>
  <c r="H26" i="1" s="1"/>
  <c r="L26" i="1"/>
  <c r="K26" i="1"/>
  <c r="J26" i="1"/>
  <c r="G26" i="1"/>
  <c r="I26" i="1" s="1"/>
  <c r="E26" i="1"/>
  <c r="AN25" i="1"/>
  <c r="AM25" i="1"/>
  <c r="AL25" i="1"/>
  <c r="AJ25" i="1"/>
  <c r="R25" i="1"/>
  <c r="S25" i="1" s="1"/>
  <c r="Q25" i="1"/>
  <c r="O25" i="1"/>
  <c r="M25" i="1"/>
  <c r="L25" i="1"/>
  <c r="N25" i="1" s="1"/>
  <c r="K25" i="1"/>
  <c r="J25" i="1"/>
  <c r="E25" i="1" s="1"/>
  <c r="AM24" i="1"/>
  <c r="AL24" i="1"/>
  <c r="AN24" i="1" s="1"/>
  <c r="AJ24" i="1"/>
  <c r="R24" i="1"/>
  <c r="Q24" i="1"/>
  <c r="S24" i="1" s="1"/>
  <c r="O24" i="1"/>
  <c r="E24" i="1" s="1"/>
  <c r="N24" i="1"/>
  <c r="M24" i="1"/>
  <c r="L24" i="1"/>
  <c r="K24" i="1"/>
  <c r="J24" i="1"/>
  <c r="H24" i="1"/>
  <c r="BT23" i="1"/>
  <c r="BS23" i="1"/>
  <c r="BR23" i="1"/>
  <c r="BQ23" i="1"/>
  <c r="BP23" i="1"/>
  <c r="BO23" i="1"/>
  <c r="BM23" i="1"/>
  <c r="BL23" i="1"/>
  <c r="BK23" i="1"/>
  <c r="BI23" i="1"/>
  <c r="BH23" i="1"/>
  <c r="BG23" i="1"/>
  <c r="AL23" i="1" s="1"/>
  <c r="AN23" i="1" s="1"/>
  <c r="BE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J23" i="1"/>
  <c r="R23" i="1"/>
  <c r="Q23" i="1"/>
  <c r="O23" i="1"/>
  <c r="M23" i="1"/>
  <c r="N23" i="1" s="1"/>
  <c r="L23" i="1"/>
  <c r="K23" i="1"/>
  <c r="J23" i="1"/>
  <c r="AM22" i="1"/>
  <c r="AN22" i="1" s="1"/>
  <c r="AL22" i="1"/>
  <c r="AJ22" i="1"/>
  <c r="R22" i="1"/>
  <c r="Q22" i="1"/>
  <c r="S22" i="1" s="1"/>
  <c r="O22" i="1"/>
  <c r="N22" i="1"/>
  <c r="M22" i="1"/>
  <c r="L22" i="1"/>
  <c r="G22" i="1" s="1"/>
  <c r="K22" i="1"/>
  <c r="J22" i="1"/>
  <c r="E22" i="1" s="1"/>
  <c r="BT21" i="1"/>
  <c r="BS21" i="1"/>
  <c r="BQ21" i="1"/>
  <c r="BP21" i="1"/>
  <c r="BO21" i="1"/>
  <c r="BM21" i="1"/>
  <c r="BL21" i="1"/>
  <c r="BK21" i="1"/>
  <c r="BI21" i="1"/>
  <c r="BH21" i="1"/>
  <c r="BG21" i="1"/>
  <c r="BE21" i="1"/>
  <c r="AZ21" i="1"/>
  <c r="AY21" i="1"/>
  <c r="AW21" i="1"/>
  <c r="AV21" i="1"/>
  <c r="AU21" i="1"/>
  <c r="AS21" i="1"/>
  <c r="AR21" i="1"/>
  <c r="AQ21" i="1"/>
  <c r="AL21" i="1" s="1"/>
  <c r="AN21" i="1" s="1"/>
  <c r="AO21" i="1"/>
  <c r="AJ21" i="1" s="1"/>
  <c r="R21" i="1"/>
  <c r="Q21" i="1"/>
  <c r="S21" i="1" s="1"/>
  <c r="O21" i="1"/>
  <c r="N21" i="1"/>
  <c r="M21" i="1"/>
  <c r="L21" i="1"/>
  <c r="K21" i="1"/>
  <c r="J21" i="1"/>
  <c r="H21" i="1"/>
  <c r="AM20" i="1"/>
  <c r="AL20" i="1"/>
  <c r="AN20" i="1" s="1"/>
  <c r="AJ20" i="1"/>
  <c r="E20" i="1" s="1"/>
  <c r="S20" i="1"/>
  <c r="R20" i="1"/>
  <c r="Q20" i="1"/>
  <c r="O20" i="1"/>
  <c r="M20" i="1"/>
  <c r="N20" i="1" s="1"/>
  <c r="L20" i="1"/>
  <c r="K20" i="1"/>
  <c r="J20" i="1"/>
  <c r="G20" i="1"/>
  <c r="AM19" i="1"/>
  <c r="AL19" i="1"/>
  <c r="AN19" i="1" s="1"/>
  <c r="AJ19" i="1"/>
  <c r="R19" i="1"/>
  <c r="S19" i="1" s="1"/>
  <c r="Q19" i="1"/>
  <c r="O19" i="1"/>
  <c r="M19" i="1"/>
  <c r="H19" i="1" s="1"/>
  <c r="L19" i="1"/>
  <c r="N19" i="1" s="1"/>
  <c r="K19" i="1"/>
  <c r="J19" i="1"/>
  <c r="E19" i="1"/>
  <c r="AN18" i="1"/>
  <c r="AM18" i="1"/>
  <c r="AL18" i="1"/>
  <c r="AJ18" i="1"/>
  <c r="R18" i="1"/>
  <c r="H18" i="1" s="1"/>
  <c r="Q18" i="1"/>
  <c r="S18" i="1" s="1"/>
  <c r="O18" i="1"/>
  <c r="M18" i="1"/>
  <c r="L18" i="1"/>
  <c r="N18" i="1" s="1"/>
  <c r="K18" i="1"/>
  <c r="J18" i="1"/>
  <c r="E18" i="1" s="1"/>
  <c r="AM17" i="1"/>
  <c r="AN17" i="1" s="1"/>
  <c r="AL17" i="1"/>
  <c r="AJ17" i="1"/>
  <c r="R17" i="1"/>
  <c r="Q17" i="1"/>
  <c r="S17" i="1" s="1"/>
  <c r="O17" i="1"/>
  <c r="M17" i="1"/>
  <c r="H17" i="1" s="1"/>
  <c r="L17" i="1"/>
  <c r="K17" i="1"/>
  <c r="J17" i="1"/>
  <c r="G17" i="1"/>
  <c r="I17" i="1" s="1"/>
  <c r="E17" i="1"/>
  <c r="AN16" i="1"/>
  <c r="AM16" i="1"/>
  <c r="AL16" i="1"/>
  <c r="AJ16" i="1"/>
  <c r="R16" i="1"/>
  <c r="H16" i="1" s="1"/>
  <c r="Q16" i="1"/>
  <c r="O16" i="1"/>
  <c r="M16" i="1"/>
  <c r="L16" i="1"/>
  <c r="G16" i="1" s="1"/>
  <c r="I16" i="1" s="1"/>
  <c r="K16" i="1"/>
  <c r="J16" i="1"/>
  <c r="E16" i="1" s="1"/>
  <c r="AM15" i="1"/>
  <c r="AN15" i="1" s="1"/>
  <c r="AL15" i="1"/>
  <c r="AJ15" i="1"/>
  <c r="R15" i="1"/>
  <c r="Q15" i="1"/>
  <c r="S15" i="1" s="1"/>
  <c r="O15" i="1"/>
  <c r="N15" i="1"/>
  <c r="M15" i="1"/>
  <c r="L15" i="1"/>
  <c r="K15" i="1"/>
  <c r="J15" i="1"/>
  <c r="H15" i="1"/>
  <c r="I15" i="1" s="1"/>
  <c r="G15" i="1"/>
  <c r="AM14" i="1"/>
  <c r="AL14" i="1"/>
  <c r="AN14" i="1" s="1"/>
  <c r="AJ14" i="1"/>
  <c r="S14" i="1"/>
  <c r="R14" i="1"/>
  <c r="Q14" i="1"/>
  <c r="O14" i="1"/>
  <c r="M14" i="1"/>
  <c r="H14" i="1" s="1"/>
  <c r="L14" i="1"/>
  <c r="N14" i="1" s="1"/>
  <c r="K14" i="1"/>
  <c r="J14" i="1"/>
  <c r="E14" i="1"/>
  <c r="AM13" i="1"/>
  <c r="AL13" i="1"/>
  <c r="AJ13" i="1"/>
  <c r="R13" i="1"/>
  <c r="S13" i="1" s="1"/>
  <c r="Q13" i="1"/>
  <c r="O13" i="1"/>
  <c r="E13" i="1" s="1"/>
  <c r="M13" i="1"/>
  <c r="H13" i="1" s="1"/>
  <c r="L13" i="1"/>
  <c r="N13" i="1" s="1"/>
  <c r="K13" i="1"/>
  <c r="J13" i="1"/>
  <c r="AN12" i="1"/>
  <c r="AM12" i="1"/>
  <c r="AL12" i="1"/>
  <c r="AJ12" i="1"/>
  <c r="R12" i="1"/>
  <c r="Q12" i="1"/>
  <c r="S12" i="1" s="1"/>
  <c r="O12" i="1"/>
  <c r="N12" i="1"/>
  <c r="M12" i="1"/>
  <c r="L12" i="1"/>
  <c r="K12" i="1"/>
  <c r="J12" i="1"/>
  <c r="E12" i="1" s="1"/>
  <c r="H12" i="1"/>
  <c r="AM11" i="1"/>
  <c r="AN11" i="1" s="1"/>
  <c r="AL11" i="1"/>
  <c r="AJ11" i="1"/>
  <c r="E11" i="1" s="1"/>
  <c r="S11" i="1"/>
  <c r="R11" i="1"/>
  <c r="Q11" i="1"/>
  <c r="O11" i="1"/>
  <c r="M11" i="1"/>
  <c r="H11" i="1" s="1"/>
  <c r="L11" i="1"/>
  <c r="N11" i="1" s="1"/>
  <c r="K11" i="1"/>
  <c r="J11" i="1"/>
  <c r="AN10" i="1"/>
  <c r="AM10" i="1"/>
  <c r="AL10" i="1"/>
  <c r="AJ10" i="1"/>
  <c r="R10" i="1"/>
  <c r="H10" i="1" s="1"/>
  <c r="Q10" i="1"/>
  <c r="S10" i="1" s="1"/>
  <c r="O10" i="1"/>
  <c r="M10" i="1"/>
  <c r="L10" i="1"/>
  <c r="K10" i="1"/>
  <c r="J10" i="1"/>
  <c r="E10" i="1" s="1"/>
  <c r="AM9" i="1"/>
  <c r="AL9" i="1"/>
  <c r="AN9" i="1" s="1"/>
  <c r="AJ9" i="1"/>
  <c r="R9" i="1"/>
  <c r="Q9" i="1"/>
  <c r="S9" i="1" s="1"/>
  <c r="O9" i="1"/>
  <c r="M9" i="1"/>
  <c r="N9" i="1" s="1"/>
  <c r="L9" i="1"/>
  <c r="K9" i="1"/>
  <c r="J9" i="1"/>
  <c r="G9" i="1"/>
  <c r="AN8" i="1"/>
  <c r="AM8" i="1"/>
  <c r="AL8" i="1"/>
  <c r="AJ8" i="1"/>
  <c r="R8" i="1"/>
  <c r="Q8" i="1"/>
  <c r="S8" i="1" s="1"/>
  <c r="O8" i="1"/>
  <c r="M8" i="1"/>
  <c r="H8" i="1" s="1"/>
  <c r="L8" i="1"/>
  <c r="G8" i="1" s="1"/>
  <c r="K8" i="1"/>
  <c r="J8" i="1"/>
  <c r="E8" i="1" s="1"/>
  <c r="AM7" i="1"/>
  <c r="H7" i="1" s="1"/>
  <c r="AL7" i="1"/>
  <c r="AJ7" i="1"/>
  <c r="R7" i="1"/>
  <c r="S7" i="1" s="1"/>
  <c r="Q7" i="1"/>
  <c r="O7" i="1"/>
  <c r="E7" i="1" s="1"/>
  <c r="N7" i="1"/>
  <c r="M7" i="1"/>
  <c r="L7" i="1"/>
  <c r="G7" i="1" s="1"/>
  <c r="I7" i="1" s="1"/>
  <c r="K7" i="1"/>
  <c r="J7" i="1"/>
  <c r="AM6" i="1"/>
  <c r="AL6" i="1"/>
  <c r="AN6" i="1" s="1"/>
  <c r="AJ6" i="1"/>
  <c r="R6" i="1"/>
  <c r="Q6" i="1"/>
  <c r="S6" i="1" s="1"/>
  <c r="O6" i="1"/>
  <c r="N6" i="1"/>
  <c r="M6" i="1"/>
  <c r="H6" i="1" s="1"/>
  <c r="L6" i="1"/>
  <c r="K6" i="1"/>
  <c r="J6" i="1"/>
  <c r="E6" i="1"/>
  <c r="I9" i="1" l="1"/>
  <c r="I22" i="1"/>
  <c r="I8" i="1"/>
  <c r="E40" i="1"/>
  <c r="H46" i="1"/>
  <c r="I46" i="1"/>
  <c r="I38" i="1"/>
  <c r="I20" i="1"/>
  <c r="G6" i="1"/>
  <c r="I6" i="1" s="1"/>
  <c r="H9" i="1"/>
  <c r="S16" i="1"/>
  <c r="E21" i="1"/>
  <c r="G10" i="1"/>
  <c r="I10" i="1" s="1"/>
  <c r="G37" i="1"/>
  <c r="I37" i="1" s="1"/>
  <c r="AJ42" i="1"/>
  <c r="I45" i="1"/>
  <c r="AN46" i="1"/>
  <c r="N47" i="1"/>
  <c r="I62" i="1"/>
  <c r="N8" i="1"/>
  <c r="G13" i="1"/>
  <c r="I13" i="1" s="1"/>
  <c r="H23" i="1"/>
  <c r="G32" i="1"/>
  <c r="I32" i="1" s="1"/>
  <c r="G39" i="1"/>
  <c r="I39" i="1" s="1"/>
  <c r="E50" i="1"/>
  <c r="G52" i="1"/>
  <c r="I52" i="1" s="1"/>
  <c r="N10" i="1"/>
  <c r="AN13" i="1"/>
  <c r="G18" i="1"/>
  <c r="I18" i="1" s="1"/>
  <c r="G21" i="1"/>
  <c r="I21" i="1" s="1"/>
  <c r="G24" i="1"/>
  <c r="I24" i="1" s="1"/>
  <c r="G25" i="1"/>
  <c r="N26" i="1"/>
  <c r="G30" i="1"/>
  <c r="G34" i="1"/>
  <c r="I34" i="1" s="1"/>
  <c r="AJ38" i="1"/>
  <c r="N40" i="1"/>
  <c r="E42" i="1"/>
  <c r="S42" i="1"/>
  <c r="AL43" i="1"/>
  <c r="AN43" i="1" s="1"/>
  <c r="E45" i="1"/>
  <c r="H48" i="1"/>
  <c r="I48" i="1" s="1"/>
  <c r="AN48" i="1"/>
  <c r="H50" i="1"/>
  <c r="I50" i="1" s="1"/>
  <c r="E52" i="1"/>
  <c r="G53" i="1"/>
  <c r="I53" i="1" s="1"/>
  <c r="S53" i="1"/>
  <c r="G58" i="1"/>
  <c r="E74" i="1"/>
  <c r="I75" i="1"/>
  <c r="AN78" i="1"/>
  <c r="G78" i="1"/>
  <c r="I78" i="1" s="1"/>
  <c r="E84" i="1"/>
  <c r="AJ159" i="1"/>
  <c r="AN7" i="1"/>
  <c r="G12" i="1"/>
  <c r="I12" i="1" s="1"/>
  <c r="N17" i="1"/>
  <c r="H22" i="1"/>
  <c r="E23" i="1"/>
  <c r="S23" i="1"/>
  <c r="N29" i="1"/>
  <c r="G29" i="1"/>
  <c r="I29" i="1" s="1"/>
  <c r="N33" i="1"/>
  <c r="G33" i="1"/>
  <c r="I33" i="1" s="1"/>
  <c r="E38" i="1"/>
  <c r="S38" i="1"/>
  <c r="H40" i="1"/>
  <c r="I40" i="1" s="1"/>
  <c r="N44" i="1"/>
  <c r="N51" i="1"/>
  <c r="G51" i="1"/>
  <c r="I51" i="1" s="1"/>
  <c r="I67" i="1"/>
  <c r="AN74" i="1"/>
  <c r="G74" i="1"/>
  <c r="I74" i="1" s="1"/>
  <c r="AN90" i="1"/>
  <c r="I41" i="1"/>
  <c r="G43" i="1"/>
  <c r="I43" i="1" s="1"/>
  <c r="N43" i="1"/>
  <c r="I47" i="1"/>
  <c r="G49" i="1"/>
  <c r="I49" i="1" s="1"/>
  <c r="E79" i="1"/>
  <c r="G14" i="1"/>
  <c r="I14" i="1" s="1"/>
  <c r="H28" i="1"/>
  <c r="I28" i="1" s="1"/>
  <c r="AN28" i="1"/>
  <c r="E32" i="1"/>
  <c r="AN40" i="1"/>
  <c r="H43" i="1"/>
  <c r="I54" i="1"/>
  <c r="E58" i="1"/>
  <c r="G84" i="1"/>
  <c r="AN84" i="1"/>
  <c r="H20" i="1"/>
  <c r="G11" i="1"/>
  <c r="I11" i="1" s="1"/>
  <c r="E15" i="1"/>
  <c r="G19" i="1"/>
  <c r="I19" i="1" s="1"/>
  <c r="AJ43" i="1"/>
  <c r="E43" i="1" s="1"/>
  <c r="G92" i="1"/>
  <c r="I92" i="1" s="1"/>
  <c r="G23" i="1"/>
  <c r="I23" i="1" s="1"/>
  <c r="H30" i="1"/>
  <c r="AN56" i="1"/>
  <c r="G56" i="1"/>
  <c r="I56" i="1" s="1"/>
  <c r="E9" i="1"/>
  <c r="E159" i="1" s="1"/>
  <c r="N16" i="1"/>
  <c r="H25" i="1"/>
  <c r="G27" i="1"/>
  <c r="I27" i="1" s="1"/>
  <c r="E36" i="1"/>
  <c r="H79" i="1"/>
  <c r="I79" i="1" s="1"/>
  <c r="AN96" i="1"/>
  <c r="G96" i="1"/>
  <c r="I96" i="1" s="1"/>
  <c r="H54" i="1"/>
  <c r="O159" i="1"/>
  <c r="S57" i="1"/>
  <c r="S61" i="1"/>
  <c r="N63" i="1"/>
  <c r="S65" i="1"/>
  <c r="N67" i="1"/>
  <c r="N70" i="1"/>
  <c r="N71" i="1"/>
  <c r="N75" i="1"/>
  <c r="N79" i="1"/>
  <c r="S83" i="1"/>
  <c r="N86" i="1"/>
  <c r="N89" i="1"/>
  <c r="G90" i="1"/>
  <c r="I90" i="1" s="1"/>
  <c r="AL92" i="1"/>
  <c r="AN92" i="1" s="1"/>
  <c r="H94" i="1"/>
  <c r="E98" i="1"/>
  <c r="G98" i="1"/>
  <c r="I98" i="1" s="1"/>
  <c r="S98" i="1"/>
  <c r="S99" i="1"/>
  <c r="G99" i="1"/>
  <c r="H101" i="1"/>
  <c r="I101" i="1" s="1"/>
  <c r="AN101" i="1"/>
  <c r="E108" i="1"/>
  <c r="G108" i="1"/>
  <c r="I108" i="1" s="1"/>
  <c r="S108" i="1"/>
  <c r="G110" i="1"/>
  <c r="I110" i="1" s="1"/>
  <c r="N110" i="1"/>
  <c r="G114" i="1"/>
  <c r="I114" i="1" s="1"/>
  <c r="N114" i="1"/>
  <c r="I125" i="1"/>
  <c r="G130" i="1"/>
  <c r="I130" i="1" s="1"/>
  <c r="I136" i="1"/>
  <c r="I145" i="1"/>
  <c r="E146" i="1"/>
  <c r="AN146" i="1"/>
  <c r="I150" i="1"/>
  <c r="E153" i="1"/>
  <c r="H58" i="1"/>
  <c r="H62" i="1"/>
  <c r="H66" i="1"/>
  <c r="I66" i="1" s="1"/>
  <c r="G91" i="1"/>
  <c r="I91" i="1" s="1"/>
  <c r="N91" i="1"/>
  <c r="I95" i="1"/>
  <c r="H99" i="1"/>
  <c r="E101" i="1"/>
  <c r="G106" i="1"/>
  <c r="I106" i="1" s="1"/>
  <c r="N106" i="1"/>
  <c r="AJ106" i="1"/>
  <c r="E106" i="1" s="1"/>
  <c r="N111" i="1"/>
  <c r="N115" i="1"/>
  <c r="I147" i="1"/>
  <c r="H153" i="1"/>
  <c r="I154" i="1"/>
  <c r="E156" i="1"/>
  <c r="I157" i="1"/>
  <c r="I94" i="1"/>
  <c r="AN97" i="1"/>
  <c r="AN103" i="1"/>
  <c r="G103" i="1"/>
  <c r="I103" i="1" s="1"/>
  <c r="AN153" i="1"/>
  <c r="G81" i="1"/>
  <c r="I81" i="1" s="1"/>
  <c r="G85" i="1"/>
  <c r="I85" i="1" s="1"/>
  <c r="G88" i="1"/>
  <c r="I88" i="1" s="1"/>
  <c r="AJ90" i="1"/>
  <c r="N92" i="1"/>
  <c r="G93" i="1"/>
  <c r="I93" i="1" s="1"/>
  <c r="N93" i="1"/>
  <c r="E97" i="1"/>
  <c r="G100" i="1"/>
  <c r="I100" i="1" s="1"/>
  <c r="G102" i="1"/>
  <c r="I102" i="1" s="1"/>
  <c r="N102" i="1"/>
  <c r="S109" i="1"/>
  <c r="G112" i="1"/>
  <c r="I112" i="1" s="1"/>
  <c r="AN112" i="1"/>
  <c r="AN113" i="1"/>
  <c r="G116" i="1"/>
  <c r="I116" i="1" s="1"/>
  <c r="AN116" i="1"/>
  <c r="I132" i="1"/>
  <c r="E90" i="1"/>
  <c r="AJ99" i="1"/>
  <c r="E99" i="1" s="1"/>
  <c r="AL99" i="1"/>
  <c r="AN99" i="1" s="1"/>
  <c r="G104" i="1"/>
  <c r="I104" i="1" s="1"/>
  <c r="S104" i="1"/>
  <c r="I115" i="1"/>
  <c r="I148" i="1"/>
  <c r="H68" i="1"/>
  <c r="I68" i="1" s="1"/>
  <c r="H72" i="1"/>
  <c r="I72" i="1" s="1"/>
  <c r="H76" i="1"/>
  <c r="I76" i="1" s="1"/>
  <c r="H80" i="1"/>
  <c r="I80" i="1" s="1"/>
  <c r="H84" i="1"/>
  <c r="H87" i="1"/>
  <c r="I87" i="1" s="1"/>
  <c r="E96" i="1"/>
  <c r="E103" i="1"/>
  <c r="G105" i="1"/>
  <c r="I105" i="1" s="1"/>
  <c r="G109" i="1"/>
  <c r="I109" i="1" s="1"/>
  <c r="G117" i="1"/>
  <c r="I117" i="1" s="1"/>
  <c r="N118" i="1"/>
  <c r="AN120" i="1"/>
  <c r="S122" i="1"/>
  <c r="G123" i="1"/>
  <c r="I123" i="1" s="1"/>
  <c r="N124" i="1"/>
  <c r="AN126" i="1"/>
  <c r="S128" i="1"/>
  <c r="S130" i="1"/>
  <c r="N131" i="1"/>
  <c r="AN133" i="1"/>
  <c r="S135" i="1"/>
  <c r="AN137" i="1"/>
  <c r="S139" i="1"/>
  <c r="G140" i="1"/>
  <c r="I140" i="1" s="1"/>
  <c r="N141" i="1"/>
  <c r="AN143" i="1"/>
  <c r="S145" i="1"/>
  <c r="G146" i="1"/>
  <c r="I146" i="1" s="1"/>
  <c r="S148" i="1"/>
  <c r="G149" i="1"/>
  <c r="I149" i="1" s="1"/>
  <c r="S151" i="1"/>
  <c r="S152" i="1"/>
  <c r="G153" i="1"/>
  <c r="I153" i="1" s="1"/>
  <c r="AN155" i="1"/>
  <c r="N157" i="1"/>
  <c r="G107" i="1"/>
  <c r="I107" i="1" s="1"/>
  <c r="G113" i="1"/>
  <c r="I113" i="1" s="1"/>
  <c r="G121" i="1"/>
  <c r="I121" i="1" s="1"/>
  <c r="G127" i="1"/>
  <c r="I127" i="1" s="1"/>
  <c r="G129" i="1"/>
  <c r="I129" i="1" s="1"/>
  <c r="G134" i="1"/>
  <c r="I134" i="1" s="1"/>
  <c r="G138" i="1"/>
  <c r="I138" i="1" s="1"/>
  <c r="G142" i="1"/>
  <c r="I142" i="1" s="1"/>
  <c r="G144" i="1"/>
  <c r="I144" i="1" s="1"/>
  <c r="H148" i="1"/>
  <c r="H151" i="1"/>
  <c r="I151" i="1" s="1"/>
  <c r="H152" i="1"/>
  <c r="I152" i="1" s="1"/>
  <c r="I99" i="1" l="1"/>
  <c r="I84" i="1"/>
  <c r="I30" i="1"/>
  <c r="I25" i="1"/>
  <c r="I58" i="1"/>
</calcChain>
</file>

<file path=xl/sharedStrings.xml><?xml version="1.0" encoding="utf-8"?>
<sst xmlns="http://schemas.openxmlformats.org/spreadsheetml/2006/main" count="707" uniqueCount="442">
  <si>
    <t>Муниципальное образование город Нефтеюганск по состоянию на 31.03.2023</t>
  </si>
  <si>
    <t>Международное непатентованное наименование (МНН) или грппировочное (химическое) наименование</t>
  </si>
  <si>
    <t>ВСЕГО  наличие препаратов                                        по муниципальному образованию                           город Нефтеюганск</t>
  </si>
  <si>
    <t xml:space="preserve"> АО "Фармация"                                               
г.Нефтеюганск   5 мкр., дом 1,                        
 тел.: (34463) 22 50 95, (3463) 22 19 46  
</t>
  </si>
  <si>
    <t>ВСЕГО по  АО «Аптека №242»                       
тел.: (3463) 24 09 66</t>
  </si>
  <si>
    <t>Аптека АО «Аптека №242»                           г.Нефтеюганск, 7 мкр., строение 12/1               тел.: (3463) 24 09 66</t>
  </si>
  <si>
    <t>Аптечный пункт АО «Аптека №242»                           г.Нефтеюганск, 11 мкр., дом 72                                тел.: (3463) 24 09 66</t>
  </si>
  <si>
    <t>Аптека АО «Аптека №242»                           г.Нефтеюганск, 16 мкр., дом 12                                    тел.: (3463) 24 09 66</t>
  </si>
  <si>
    <t>Аптечный пункт АО «Аптека №242»                           г.Нефтеюганск, 12 мкр., дом 61                                 тел.: (3463) 24 09 66</t>
  </si>
  <si>
    <t>ВСЕГО по ООО «Ригла-Югра»                         г.Нефтеюганск                                               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</si>
  <si>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2 мкр., дом 33А, помещение 1                                       тел.: 9 224006028</t>
  </si>
  <si>
    <t>Аптека "Ригла" ООО «Ригла-Югра»                                          г.Нефтеюганск                                                                  13 мкр., дом 4, помещение 2                                       тел.: 9 224006028</t>
  </si>
  <si>
    <t>Аптека "Ригла" ООО «Ригла-Югра»                                          г.Нефтеюганск                                                                  14 мкр., дом 50, помещение 40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</si>
  <si>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15 мкр., стр.1,  тел.: 9 224006028</t>
  </si>
  <si>
    <t>Аптека "Ригла" ООО «Ригла-Югра»                                          г.Нефтеюганск                                                                  15 мкр., здание 20 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</si>
  <si>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13 мкр., дом 66, помещение 42                                      тел.: 9 224006028</t>
  </si>
  <si>
    <t>Аптека "Ригла" ООО «Ригла-Югра»                                          г.Нефтеюганск                                                                  
9 мкр., дом 18, помещение 2/3                                                    тел.: 9 224006028</t>
  </si>
  <si>
    <t>Аптека "Ригла" ООО «Ригла-Югра»                                          г.Нефтеюганск                                                                   11а мкр., ул.Буровиков 27 А                                      тел.: 9 224006028</t>
  </si>
  <si>
    <t> кол-во упаковок  </t>
  </si>
  <si>
    <t>форма выпуска</t>
  </si>
  <si>
    <t xml:space="preserve"> ценовой диапазон (руб) 
мин </t>
  </si>
  <si>
    <t> ценовой диапазон (руб) 
макс</t>
  </si>
  <si>
    <t> ценовой диапазон (руб) мин - макс</t>
  </si>
  <si>
    <t> ценовой диапазон (руб)
мин</t>
  </si>
  <si>
    <t>Интерферон альфа</t>
  </si>
  <si>
    <t>1</t>
  </si>
  <si>
    <t>Альфаферон</t>
  </si>
  <si>
    <t>2</t>
  </si>
  <si>
    <t>Вэллферон</t>
  </si>
  <si>
    <t>3</t>
  </si>
  <si>
    <t>Интерферон альфа-2b человеческий рекомбинантный</t>
  </si>
  <si>
    <t>4</t>
  </si>
  <si>
    <t>Интерферон лейкоцитарный человеческий жидкий</t>
  </si>
  <si>
    <t>5</t>
  </si>
  <si>
    <t>Интерферон лейкоцитарный человеческий сухой</t>
  </si>
  <si>
    <t>6</t>
  </si>
  <si>
    <t>Интерферон человеческий лейкоцитарный</t>
  </si>
  <si>
    <t>7</t>
  </si>
  <si>
    <t>Интерферон человеческий лейкоцитарный в свечах</t>
  </si>
  <si>
    <t>8</t>
  </si>
  <si>
    <t>Интерферон человеческий лейкоцитарный концентрированный жидкий</t>
  </si>
  <si>
    <t>9</t>
  </si>
  <si>
    <t>Интерферон человеческий рекомбинантный альфа-2 (полуфабрикат)</t>
  </si>
  <si>
    <t>10</t>
  </si>
  <si>
    <t>Интерферона альфа-2 рекомбинантного мазь на гидрогелевой основе</t>
  </si>
  <si>
    <t>11</t>
  </si>
  <si>
    <t>Инферон</t>
  </si>
  <si>
    <t>12</t>
  </si>
  <si>
    <t>Локферон</t>
  </si>
  <si>
    <t xml:space="preserve">Интерферон альфа-2 </t>
  </si>
  <si>
    <t>13</t>
  </si>
  <si>
    <t>Альтевир</t>
  </si>
  <si>
    <t>14</t>
  </si>
  <si>
    <t>Альфарона</t>
  </si>
  <si>
    <t>лиоф. порошок</t>
  </si>
  <si>
    <t xml:space="preserve">Интерферон альфа-2a </t>
  </si>
  <si>
    <t>15</t>
  </si>
  <si>
    <t>Бинноферон альфа</t>
  </si>
  <si>
    <t>16</t>
  </si>
  <si>
    <t>Виферон</t>
  </si>
  <si>
    <t>гель, мазь, свечи, суспензия</t>
  </si>
  <si>
    <t xml:space="preserve">150 тыс.ме № 10, 500 тыс.ме № 10, 1 млн ме № 10 </t>
  </si>
  <si>
    <t xml:space="preserve"> 150 тыс №10;500 тыс.ме № 10, 1 млн ме № 10 </t>
  </si>
  <si>
    <t>150 тыс.ме № 10</t>
  </si>
  <si>
    <t>супп 150т.,500</t>
  </si>
  <si>
    <t>150/500 тыс.ме № 10</t>
  </si>
  <si>
    <t>гель, мазь, свечи</t>
  </si>
  <si>
    <t>мазь, свечи</t>
  </si>
  <si>
    <t>17</t>
  </si>
  <si>
    <t>Гиаферон</t>
  </si>
  <si>
    <t xml:space="preserve">Интерферон альфа-2b </t>
  </si>
  <si>
    <t>18</t>
  </si>
  <si>
    <t>Гриппферон</t>
  </si>
  <si>
    <t>капли, спрей</t>
  </si>
  <si>
    <t>капли</t>
  </si>
  <si>
    <t>19</t>
  </si>
  <si>
    <t>Интерфераль</t>
  </si>
  <si>
    <t>20</t>
  </si>
  <si>
    <t>Интрон А</t>
  </si>
  <si>
    <t>21</t>
  </si>
  <si>
    <t>Инфагель</t>
  </si>
  <si>
    <t>гель</t>
  </si>
  <si>
    <t>22</t>
  </si>
  <si>
    <t>Реаферон-ЕС</t>
  </si>
  <si>
    <t>23</t>
  </si>
  <si>
    <t>Реаферон-ЕС-Липинт</t>
  </si>
  <si>
    <t>порошок</t>
  </si>
  <si>
    <t>24</t>
  </si>
  <si>
    <t>Реаферон-ЛИПИНТ</t>
  </si>
  <si>
    <t>25</t>
  </si>
  <si>
    <t>26</t>
  </si>
  <si>
    <t>Интерферон альфа-2 человеческий рекомбинантный</t>
  </si>
  <si>
    <t>раствор</t>
  </si>
  <si>
    <t>27</t>
  </si>
  <si>
    <t>Интерферон альфа-2 человеческий рекомбинантный (ИФН альфа-2 чр)</t>
  </si>
  <si>
    <t>28</t>
  </si>
  <si>
    <t>29</t>
  </si>
  <si>
    <t>Интерферон альфа-2b человеческий рекомбинантный (рчИФН-а2b)</t>
  </si>
  <si>
    <t>30</t>
  </si>
  <si>
    <t>Интерферон альфа-2b человеческий рекомбинантный безметиониновый</t>
  </si>
  <si>
    <t>31</t>
  </si>
  <si>
    <t>Лайфферон</t>
  </si>
  <si>
    <t>3млн МЕ №5</t>
  </si>
  <si>
    <t>32</t>
  </si>
  <si>
    <t>Реальдирон</t>
  </si>
  <si>
    <t>Интерферон гамма человеческий рекомбинантный</t>
  </si>
  <si>
    <t>33</t>
  </si>
  <si>
    <t>Ингарон</t>
  </si>
  <si>
    <t>порошок, интерназал.</t>
  </si>
  <si>
    <t>100т МЕ № 1 лиоф пор</t>
  </si>
  <si>
    <t>34</t>
  </si>
  <si>
    <t>Интерферон гамма человеческий рекомбинантный, интраназальная форма</t>
  </si>
  <si>
    <t>Кагоцел</t>
  </si>
  <si>
    <t>35</t>
  </si>
  <si>
    <t>таблетки</t>
  </si>
  <si>
    <t xml:space="preserve"> 12мг№20</t>
  </si>
  <si>
    <t>12 мг №10</t>
  </si>
  <si>
    <t>12мг №10;   №20</t>
  </si>
  <si>
    <t>12 мг №20</t>
  </si>
  <si>
    <t>Осельтамивир</t>
  </si>
  <si>
    <t>36</t>
  </si>
  <si>
    <t>Гриптера</t>
  </si>
  <si>
    <t>10тыс. МЕ</t>
  </si>
  <si>
    <t>37</t>
  </si>
  <si>
    <t>Инфлюцеин</t>
  </si>
  <si>
    <t>капсулы</t>
  </si>
  <si>
    <t>38</t>
  </si>
  <si>
    <t>Номидес</t>
  </si>
  <si>
    <t>12 мг №10, 12 мг № 20</t>
  </si>
  <si>
    <t>39</t>
  </si>
  <si>
    <t>75 мг № 10</t>
  </si>
  <si>
    <t>40</t>
  </si>
  <si>
    <t>ОСЕЛЬТАМИВИР</t>
  </si>
  <si>
    <t>41</t>
  </si>
  <si>
    <t>АВЕКСИМА</t>
  </si>
  <si>
    <t>42</t>
  </si>
  <si>
    <t>Осельтамивир Канон</t>
  </si>
  <si>
    <t>43</t>
  </si>
  <si>
    <t>Осельтамивир-Акрихин</t>
  </si>
  <si>
    <t>44</t>
  </si>
  <si>
    <t>Осельтамивир-натив</t>
  </si>
  <si>
    <t>45</t>
  </si>
  <si>
    <t>Осельтамивира фосфат</t>
  </si>
  <si>
    <t>46</t>
  </si>
  <si>
    <t>РИНИВИРА</t>
  </si>
  <si>
    <t>47</t>
  </si>
  <si>
    <t>Сельтавир</t>
  </si>
  <si>
    <t>48</t>
  </si>
  <si>
    <t>Тамифлю</t>
  </si>
  <si>
    <t>75мг №10 капс</t>
  </si>
  <si>
    <t>75мг№10</t>
  </si>
  <si>
    <t>49</t>
  </si>
  <si>
    <t>ФЛУСТОП</t>
  </si>
  <si>
    <t>50</t>
  </si>
  <si>
    <t>Флутавир-Эйч</t>
  </si>
  <si>
    <t>Тилорон</t>
  </si>
  <si>
    <t>51</t>
  </si>
  <si>
    <t>Амиксин</t>
  </si>
  <si>
    <t xml:space="preserve"> 125 мг № 10; 125 мг №6</t>
  </si>
  <si>
    <t>125мг №10</t>
  </si>
  <si>
    <t>52</t>
  </si>
  <si>
    <t>Лавомакс</t>
  </si>
  <si>
    <t>53</t>
  </si>
  <si>
    <t>Лавомакс НЕО</t>
  </si>
  <si>
    <t>125мг №6</t>
  </si>
  <si>
    <t>125 мг № 6</t>
  </si>
  <si>
    <t>54</t>
  </si>
  <si>
    <t>ОРВИ-ксин</t>
  </si>
  <si>
    <t>55</t>
  </si>
  <si>
    <t>ОРВИС Иммуно</t>
  </si>
  <si>
    <t>56</t>
  </si>
  <si>
    <t>Тилаксин</t>
  </si>
  <si>
    <t>57</t>
  </si>
  <si>
    <t>Тилорам</t>
  </si>
  <si>
    <t>58</t>
  </si>
  <si>
    <t>59</t>
  </si>
  <si>
    <t>Тилорон - ВЕРТЕКС</t>
  </si>
  <si>
    <t>60</t>
  </si>
  <si>
    <t>Тилорон-СЗ</t>
  </si>
  <si>
    <t>таблетки, капсулы</t>
  </si>
  <si>
    <t>61</t>
  </si>
  <si>
    <t>ТИЛОРОН-ФПО</t>
  </si>
  <si>
    <t>62</t>
  </si>
  <si>
    <t>Тилорона дигидрохлорид</t>
  </si>
  <si>
    <t>63</t>
  </si>
  <si>
    <t>Флогардин</t>
  </si>
  <si>
    <t>Умифеновир</t>
  </si>
  <si>
    <t>64</t>
  </si>
  <si>
    <t>Арбидол</t>
  </si>
  <si>
    <t>таблетки, капсулы, порошок</t>
  </si>
  <si>
    <t>100мг№20</t>
  </si>
  <si>
    <t>100мг№10;</t>
  </si>
  <si>
    <t>50мг 20таб/ сусп 25мг/1мл  5мл 37г/100мг №20капс</t>
  </si>
  <si>
    <t>капсулы, таблетки</t>
  </si>
  <si>
    <t xml:space="preserve"> таблетки, капсулы</t>
  </si>
  <si>
    <t>65</t>
  </si>
  <si>
    <t>Арбидол Максимум</t>
  </si>
  <si>
    <t>200мг№10</t>
  </si>
  <si>
    <t>200мг №10капс</t>
  </si>
  <si>
    <t>66</t>
  </si>
  <si>
    <t>Арпефлю</t>
  </si>
  <si>
    <t>100мг№30</t>
  </si>
  <si>
    <t xml:space="preserve"> 100мг№30</t>
  </si>
  <si>
    <t>100мг №30</t>
  </si>
  <si>
    <t>100№20</t>
  </si>
  <si>
    <t>67</t>
  </si>
  <si>
    <t>Афлюдол</t>
  </si>
  <si>
    <t>68</t>
  </si>
  <si>
    <t>Меднат</t>
  </si>
  <si>
    <t>69</t>
  </si>
  <si>
    <t>Фавипиравир</t>
  </si>
  <si>
    <t>70</t>
  </si>
  <si>
    <t>АВИФАВИР</t>
  </si>
  <si>
    <t>71</t>
  </si>
  <si>
    <t>АРЕПЛИВИР</t>
  </si>
  <si>
    <t>72</t>
  </si>
  <si>
    <t>КОРОНАВИР</t>
  </si>
  <si>
    <t>Энисамия йодид</t>
  </si>
  <si>
    <t>73</t>
  </si>
  <si>
    <t>Амизон</t>
  </si>
  <si>
    <t>74</t>
  </si>
  <si>
    <t>Нобазит</t>
  </si>
  <si>
    <t>250мг №20;500мг №20</t>
  </si>
  <si>
    <t>250мг№20</t>
  </si>
  <si>
    <t>Занамивир</t>
  </si>
  <si>
    <t>75</t>
  </si>
  <si>
    <t>Реленза</t>
  </si>
  <si>
    <t xml:space="preserve">Риамиловир </t>
  </si>
  <si>
    <t>76</t>
  </si>
  <si>
    <t>Триазавирин</t>
  </si>
  <si>
    <t>Гидроксихлорохин</t>
  </si>
  <si>
    <t>77</t>
  </si>
  <si>
    <t>78</t>
  </si>
  <si>
    <t>Плаквенил</t>
  </si>
  <si>
    <t>79</t>
  </si>
  <si>
    <t>Иммард</t>
  </si>
  <si>
    <t>Азитромицин</t>
  </si>
  <si>
    <t>80</t>
  </si>
  <si>
    <t>капсулы, порошок, таблетки</t>
  </si>
  <si>
    <t>500мг№3</t>
  </si>
  <si>
    <t>500 мг №3</t>
  </si>
  <si>
    <t>500мг №3</t>
  </si>
  <si>
    <t>капсулы,  таблетки, порошок</t>
  </si>
  <si>
    <t>капсулы, порошок,  таблетки</t>
  </si>
  <si>
    <t>81</t>
  </si>
  <si>
    <t>Зиромин</t>
  </si>
  <si>
    <t>82</t>
  </si>
  <si>
    <t>Зи-фактор</t>
  </si>
  <si>
    <t>83</t>
  </si>
  <si>
    <t>Сумамед</t>
  </si>
  <si>
    <t>250№6;  500мг №3</t>
  </si>
  <si>
    <t>250 мг №6;500 мг №3</t>
  </si>
  <si>
    <t xml:space="preserve">порошок </t>
  </si>
  <si>
    <t>порошок, таблетки</t>
  </si>
  <si>
    <t xml:space="preserve"> таблетки. капсулы, порошок</t>
  </si>
  <si>
    <t>порошок, таблетки, капсулы</t>
  </si>
  <si>
    <t>84</t>
  </si>
  <si>
    <t>Азидроп</t>
  </si>
  <si>
    <t>Амоксициллин+Клавулановая кислота</t>
  </si>
  <si>
    <t>85</t>
  </si>
  <si>
    <t xml:space="preserve">таблетки </t>
  </si>
  <si>
    <t>86</t>
  </si>
  <si>
    <t>Ранклав</t>
  </si>
  <si>
    <t>87</t>
  </si>
  <si>
    <t>Амоксиклав</t>
  </si>
  <si>
    <t>875/125№14</t>
  </si>
  <si>
    <t>88</t>
  </si>
  <si>
    <t>Медоклав</t>
  </si>
  <si>
    <t>500 мг №3;250мг№6</t>
  </si>
  <si>
    <t>89</t>
  </si>
  <si>
    <t>Флемоклав Салютаб</t>
  </si>
  <si>
    <t xml:space="preserve"> 500мг+125мг№20</t>
  </si>
  <si>
    <t>90</t>
  </si>
  <si>
    <t>Рапиклав</t>
  </si>
  <si>
    <t>Парацетамол</t>
  </si>
  <si>
    <t>91</t>
  </si>
  <si>
    <t>раствор, свечи, суспензия, таблетки, сироп</t>
  </si>
  <si>
    <t>500мг№20</t>
  </si>
  <si>
    <t xml:space="preserve"> 500мг№20</t>
  </si>
  <si>
    <t>раствор, свечи, суспензия, таблетки</t>
  </si>
  <si>
    <t xml:space="preserve"> свечи, суспензия, таблетки, раствор</t>
  </si>
  <si>
    <t>раствор,суспензия, таблетки</t>
  </si>
  <si>
    <t>таблетки, суспензия, свечи, раствор</t>
  </si>
  <si>
    <t>таблетки, суспензия</t>
  </si>
  <si>
    <t>раствор, суспензия, таблетки</t>
  </si>
  <si>
    <t>Ривароксабан*</t>
  </si>
  <si>
    <t>92</t>
  </si>
  <si>
    <t>Ксарелто</t>
  </si>
  <si>
    <t>15мг№28</t>
  </si>
  <si>
    <t>Апиксабан</t>
  </si>
  <si>
    <t>93</t>
  </si>
  <si>
    <t>Эликвис</t>
  </si>
  <si>
    <t>5 мг №20</t>
  </si>
  <si>
    <t>5мг №60</t>
  </si>
  <si>
    <t xml:space="preserve">Амоксициллин </t>
  </si>
  <si>
    <t>94</t>
  </si>
  <si>
    <t>Амоксициллин ЭКСПРЕСС</t>
  </si>
  <si>
    <t>95</t>
  </si>
  <si>
    <t>Оспамокс</t>
  </si>
  <si>
    <t>500/125 мг№15; 875/125мг№14</t>
  </si>
  <si>
    <t>96</t>
  </si>
  <si>
    <t>Флемоксин Салютаб</t>
  </si>
  <si>
    <t>250мг№ 20</t>
  </si>
  <si>
    <t>97</t>
  </si>
  <si>
    <t>Амосин</t>
  </si>
  <si>
    <t>98</t>
  </si>
  <si>
    <t>Амоксициллин Сандоз</t>
  </si>
  <si>
    <t>таблетки, капсулы, суспензии</t>
  </si>
  <si>
    <t>99</t>
  </si>
  <si>
    <t>Амоксициллин ДС</t>
  </si>
  <si>
    <t>500мг№16</t>
  </si>
  <si>
    <t>100</t>
  </si>
  <si>
    <t>Амоксициллин Экобол</t>
  </si>
  <si>
    <t>Левофлоксацин</t>
  </si>
  <si>
    <t>101</t>
  </si>
  <si>
    <t>капли, таблетки</t>
  </si>
  <si>
    <t>капли,  таблетки</t>
  </si>
  <si>
    <t>таблетки, капли</t>
  </si>
  <si>
    <t>102</t>
  </si>
  <si>
    <t>Бактофлокс</t>
  </si>
  <si>
    <t>103</t>
  </si>
  <si>
    <t>Корфецин-СОЛОфарм</t>
  </si>
  <si>
    <t>104</t>
  </si>
  <si>
    <t>Левоксимед</t>
  </si>
  <si>
    <t>125мг;250;500мг№20</t>
  </si>
  <si>
    <t>105</t>
  </si>
  <si>
    <t>Люфи</t>
  </si>
  <si>
    <t>106</t>
  </si>
  <si>
    <t>Рофлдокс-Скан</t>
  </si>
  <si>
    <t>1000мг№12</t>
  </si>
  <si>
    <t>107</t>
  </si>
  <si>
    <t>Флексид</t>
  </si>
  <si>
    <t>108</t>
  </si>
  <si>
    <t>Леволет Р</t>
  </si>
  <si>
    <t>109</t>
  </si>
  <si>
    <t>Лефлобакт Форте</t>
  </si>
  <si>
    <t>110</t>
  </si>
  <si>
    <t>ОД-Левокс</t>
  </si>
  <si>
    <t>111</t>
  </si>
  <si>
    <t>Таваник</t>
  </si>
  <si>
    <t>112</t>
  </si>
  <si>
    <t>Лефокцин Биокс</t>
  </si>
  <si>
    <t>113</t>
  </si>
  <si>
    <t>Ремедиа</t>
  </si>
  <si>
    <t>114</t>
  </si>
  <si>
    <t>Лебел</t>
  </si>
  <si>
    <t>115</t>
  </si>
  <si>
    <t>Левофлокс</t>
  </si>
  <si>
    <t>116</t>
  </si>
  <si>
    <t>Хайлефлокс</t>
  </si>
  <si>
    <t>117</t>
  </si>
  <si>
    <t>Левотек</t>
  </si>
  <si>
    <t>118</t>
  </si>
  <si>
    <t>Флорацид</t>
  </si>
  <si>
    <t>119</t>
  </si>
  <si>
    <t>Элефлокс</t>
  </si>
  <si>
    <t>120</t>
  </si>
  <si>
    <t>Левостар</t>
  </si>
  <si>
    <t>121</t>
  </si>
  <si>
    <t>МАКЛЕВО</t>
  </si>
  <si>
    <t>122</t>
  </si>
  <si>
    <t>Лефлобакт</t>
  </si>
  <si>
    <t>123</t>
  </si>
  <si>
    <t>Глево</t>
  </si>
  <si>
    <t>Моксифлоксацин</t>
  </si>
  <si>
    <t>124</t>
  </si>
  <si>
    <t>Мокси</t>
  </si>
  <si>
    <t>125</t>
  </si>
  <si>
    <t>табл</t>
  </si>
  <si>
    <t>126</t>
  </si>
  <si>
    <t>Кимокс</t>
  </si>
  <si>
    <t>127</t>
  </si>
  <si>
    <t>Моксикум ВМ</t>
  </si>
  <si>
    <t>128</t>
  </si>
  <si>
    <t>Моксифло</t>
  </si>
  <si>
    <t>129</t>
  </si>
  <si>
    <t>Моксистар</t>
  </si>
  <si>
    <t>130</t>
  </si>
  <si>
    <t>Мофлаксия</t>
  </si>
  <si>
    <t>131</t>
  </si>
  <si>
    <t>Мофлокс 400</t>
  </si>
  <si>
    <t>132</t>
  </si>
  <si>
    <t>Алвелон-МФ</t>
  </si>
  <si>
    <t>133</t>
  </si>
  <si>
    <t>Ультрамокс</t>
  </si>
  <si>
    <t>134</t>
  </si>
  <si>
    <t>Симофлокс</t>
  </si>
  <si>
    <t>135</t>
  </si>
  <si>
    <t>Хайнемокс</t>
  </si>
  <si>
    <t>136</t>
  </si>
  <si>
    <t>Ротомокс</t>
  </si>
  <si>
    <t>137</t>
  </si>
  <si>
    <t>Авелокс</t>
  </si>
  <si>
    <t>138</t>
  </si>
  <si>
    <t>Моксимак</t>
  </si>
  <si>
    <t>139</t>
  </si>
  <si>
    <t>Плевилокс</t>
  </si>
  <si>
    <t>Дексаметазон</t>
  </si>
  <si>
    <t>140</t>
  </si>
  <si>
    <t>Дексамед</t>
  </si>
  <si>
    <t>141</t>
  </si>
  <si>
    <t>капли, раствор, таблетки</t>
  </si>
  <si>
    <t>0,5мг№10</t>
  </si>
  <si>
    <t>0,5№10</t>
  </si>
  <si>
    <t>0,5мг №10 таб/амп 4мг /1мл 1,0№25</t>
  </si>
  <si>
    <t>капли,  таблетки, раствор</t>
  </si>
  <si>
    <t>раствор, таблетки, капли</t>
  </si>
  <si>
    <t>142</t>
  </si>
  <si>
    <t>Дексазон</t>
  </si>
  <si>
    <t>143</t>
  </si>
  <si>
    <t>Мегадексан</t>
  </si>
  <si>
    <t>Преднизолон</t>
  </si>
  <si>
    <t>144</t>
  </si>
  <si>
    <t>мазь, таблетки, раствор</t>
  </si>
  <si>
    <t xml:space="preserve">5мг №100; </t>
  </si>
  <si>
    <t xml:space="preserve"> мазь, раствор, таблетки</t>
  </si>
  <si>
    <t>мазь, раствор таблетки</t>
  </si>
  <si>
    <t>таблетки, раствор</t>
  </si>
  <si>
    <t xml:space="preserve">мазь, таблетки </t>
  </si>
  <si>
    <t xml:space="preserve"> мазь, таблетки, раствор</t>
  </si>
  <si>
    <t>мазь, раствор, таблетки</t>
  </si>
  <si>
    <t>145</t>
  </si>
  <si>
    <t>Медопред</t>
  </si>
  <si>
    <t>146</t>
  </si>
  <si>
    <t>Преднизол</t>
  </si>
  <si>
    <t>ампула</t>
  </si>
  <si>
    <t>Метилпреднизолон</t>
  </si>
  <si>
    <t>147</t>
  </si>
  <si>
    <t>Метилпреднизолон-натив</t>
  </si>
  <si>
    <t>148</t>
  </si>
  <si>
    <t>Метипред Орион</t>
  </si>
  <si>
    <t>4мг №30</t>
  </si>
  <si>
    <t>149</t>
  </si>
  <si>
    <t>Ивипред</t>
  </si>
  <si>
    <t>150</t>
  </si>
  <si>
    <t>СОЛУ-МЕДРОЛ НоваМедика</t>
  </si>
  <si>
    <t>151</t>
  </si>
  <si>
    <t>Метипред</t>
  </si>
  <si>
    <t>152</t>
  </si>
  <si>
    <t>Медрол</t>
  </si>
  <si>
    <t>Итого по МО (уп.)</t>
  </si>
  <si>
    <t>итого по мунипальному образованию город Нефтеюганск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</si>
</sst>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\-??\ _₽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2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b/>
      <sz val="14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92D050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49" fontId="3" fillId="2" borderId="2" xfId="2" applyNumberFormat="1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49" fontId="3" fillId="0" borderId="2" xfId="2" applyNumberFormat="1" applyFont="1" applyFill="1" applyBorder="1" applyAlignment="1">
      <alignment horizontal="center" vertical="center" wrapText="1"/>
    </xf>
    <xf numFmtId="0" fontId="3" fillId="0" borderId="2" xfId="2" applyNumberFormat="1" applyFont="1" applyFill="1" applyBorder="1" applyAlignment="1">
      <alignment horizontal="center" vertical="center" wrapText="1"/>
    </xf>
    <xf numFmtId="49" fontId="3" fillId="2" borderId="3" xfId="2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Alignment="1">
      <alignment horizontal="center" vertical="center"/>
    </xf>
    <xf numFmtId="49" fontId="2" fillId="2" borderId="4" xfId="2" applyNumberFormat="1" applyFont="1" applyFill="1" applyBorder="1" applyAlignment="1">
      <alignment horizontal="center" vertical="center" wrapText="1"/>
    </xf>
    <xf numFmtId="49" fontId="2" fillId="2" borderId="5" xfId="2" applyNumberFormat="1" applyFont="1" applyFill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49" fontId="4" fillId="0" borderId="6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 wrapText="1"/>
    </xf>
    <xf numFmtId="49" fontId="4" fillId="0" borderId="7" xfId="2" applyNumberFormat="1" applyFont="1" applyBorder="1" applyAlignment="1">
      <alignment horizontal="center" vertical="center" wrapText="1"/>
    </xf>
    <xf numFmtId="49" fontId="3" fillId="2" borderId="0" xfId="2" applyNumberFormat="1" applyFont="1" applyFill="1" applyBorder="1" applyAlignment="1">
      <alignment horizontal="center" vertical="center" wrapText="1"/>
    </xf>
    <xf numFmtId="49" fontId="2" fillId="2" borderId="8" xfId="2" applyNumberFormat="1" applyFont="1" applyFill="1" applyBorder="1" applyAlignment="1">
      <alignment horizontal="center" vertical="center" wrapText="1"/>
    </xf>
    <xf numFmtId="0" fontId="2" fillId="2" borderId="4" xfId="2" applyNumberFormat="1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center" vertical="center" wrapText="1"/>
    </xf>
    <xf numFmtId="49" fontId="2" fillId="4" borderId="4" xfId="2" applyNumberFormat="1" applyFont="1" applyFill="1" applyBorder="1" applyAlignment="1">
      <alignment horizontal="center" vertical="center" wrapText="1"/>
    </xf>
    <xf numFmtId="49" fontId="3" fillId="5" borderId="5" xfId="2" applyNumberFormat="1" applyFont="1" applyFill="1" applyBorder="1" applyAlignment="1">
      <alignment horizontal="center" vertical="center" wrapText="1"/>
    </xf>
    <xf numFmtId="49" fontId="3" fillId="5" borderId="6" xfId="2" applyNumberFormat="1" applyFont="1" applyFill="1" applyBorder="1" applyAlignment="1">
      <alignment horizontal="center" vertical="center" wrapText="1"/>
    </xf>
    <xf numFmtId="49" fontId="3" fillId="5" borderId="7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49" fontId="3" fillId="6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49" fontId="2" fillId="2" borderId="0" xfId="2" applyNumberFormat="1" applyFont="1" applyFill="1" applyAlignment="1">
      <alignment horizontal="center" vertical="center" wrapText="1"/>
    </xf>
    <xf numFmtId="49" fontId="2" fillId="2" borderId="9" xfId="2" applyNumberFormat="1" applyFont="1" applyFill="1" applyBorder="1" applyAlignment="1">
      <alignment horizontal="center" vertical="center" wrapText="1"/>
    </xf>
    <xf numFmtId="49" fontId="2" fillId="3" borderId="4" xfId="2" applyNumberFormat="1" applyFont="1" applyFill="1" applyBorder="1" applyAlignment="1">
      <alignment horizontal="center" vertical="center" wrapText="1"/>
    </xf>
    <xf numFmtId="49" fontId="2" fillId="5" borderId="4" xfId="2" applyNumberFormat="1" applyFont="1" applyFill="1" applyBorder="1" applyAlignment="1">
      <alignment horizontal="center" vertical="center" wrapText="1"/>
    </xf>
    <xf numFmtId="49" fontId="2" fillId="0" borderId="4" xfId="2" applyNumberFormat="1" applyFont="1" applyFill="1" applyBorder="1" applyAlignment="1">
      <alignment horizontal="center" vertical="center" wrapText="1"/>
    </xf>
    <xf numFmtId="49" fontId="2" fillId="6" borderId="4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49" fontId="2" fillId="2" borderId="10" xfId="2" applyNumberFormat="1" applyFont="1" applyFill="1" applyBorder="1" applyAlignment="1">
      <alignment horizontal="center" vertical="center" wrapText="1"/>
    </xf>
    <xf numFmtId="49" fontId="3" fillId="3" borderId="4" xfId="2" applyNumberFormat="1" applyFont="1" applyFill="1" applyBorder="1" applyAlignment="1">
      <alignment horizontal="center" vertical="center" wrapText="1"/>
    </xf>
    <xf numFmtId="49" fontId="3" fillId="5" borderId="4" xfId="2" applyNumberFormat="1" applyFont="1" applyFill="1" applyBorder="1" applyAlignment="1">
      <alignment horizontal="center" vertical="center" wrapText="1"/>
    </xf>
    <xf numFmtId="49" fontId="3" fillId="0" borderId="4" xfId="2" applyNumberFormat="1" applyFont="1" applyFill="1" applyBorder="1" applyAlignment="1">
      <alignment horizontal="center" vertical="center" wrapText="1"/>
    </xf>
    <xf numFmtId="49" fontId="3" fillId="6" borderId="4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 wrapText="1"/>
    </xf>
    <xf numFmtId="3" fontId="2" fillId="3" borderId="4" xfId="2" applyNumberFormat="1" applyFont="1" applyFill="1" applyBorder="1" applyAlignment="1">
      <alignment horizontal="center" vertical="center" wrapText="1"/>
    </xf>
    <xf numFmtId="49" fontId="2" fillId="3" borderId="5" xfId="2" applyNumberFormat="1" applyFont="1" applyFill="1" applyBorder="1" applyAlignment="1">
      <alignment horizontal="center" vertical="center" wrapText="1"/>
    </xf>
    <xf numFmtId="1" fontId="2" fillId="3" borderId="4" xfId="2" applyNumberFormat="1" applyFont="1" applyFill="1" applyBorder="1" applyAlignment="1">
      <alignment horizontal="center" vertical="center" wrapText="1"/>
    </xf>
    <xf numFmtId="0" fontId="2" fillId="3" borderId="4" xfId="2" applyNumberFormat="1" applyFont="1" applyFill="1" applyBorder="1" applyAlignment="1">
      <alignment horizontal="center" vertical="center" wrapText="1"/>
    </xf>
    <xf numFmtId="1" fontId="2" fillId="2" borderId="11" xfId="2" applyNumberFormat="1" applyFont="1" applyFill="1" applyBorder="1" applyAlignment="1">
      <alignment horizontal="center" vertical="center" wrapText="1"/>
    </xf>
    <xf numFmtId="1" fontId="2" fillId="2" borderId="12" xfId="2" applyNumberFormat="1" applyFont="1" applyFill="1" applyBorder="1" applyAlignment="1">
      <alignment horizontal="center" vertical="center" wrapText="1"/>
    </xf>
    <xf numFmtId="1" fontId="2" fillId="2" borderId="3" xfId="2" applyNumberFormat="1" applyFont="1" applyFill="1" applyBorder="1" applyAlignment="1">
      <alignment horizontal="center" vertical="center" wrapText="1"/>
    </xf>
    <xf numFmtId="0" fontId="2" fillId="5" borderId="7" xfId="2" applyNumberFormat="1" applyFont="1" applyFill="1" applyBorder="1" applyAlignment="1">
      <alignment horizontal="center" vertical="center" wrapText="1"/>
    </xf>
    <xf numFmtId="1" fontId="2" fillId="5" borderId="4" xfId="2" applyNumberFormat="1" applyFont="1" applyFill="1" applyBorder="1" applyAlignment="1">
      <alignment horizontal="center" vertical="center" wrapText="1"/>
    </xf>
    <xf numFmtId="0" fontId="2" fillId="5" borderId="4" xfId="2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wrapText="1"/>
    </xf>
    <xf numFmtId="2" fontId="0" fillId="2" borderId="12" xfId="0" applyNumberFormat="1" applyFill="1" applyBorder="1" applyAlignment="1">
      <alignment vertical="center" wrapText="1"/>
    </xf>
    <xf numFmtId="2" fontId="2" fillId="2" borderId="12" xfId="2" applyNumberFormat="1" applyFont="1" applyFill="1" applyBorder="1" applyAlignment="1">
      <alignment vertical="center" wrapText="1"/>
    </xf>
    <xf numFmtId="11" fontId="0" fillId="2" borderId="12" xfId="0" applyNumberFormat="1" applyFill="1" applyBorder="1" applyAlignment="1">
      <alignment horizontal="center" wrapText="1"/>
    </xf>
    <xf numFmtId="2" fontId="0" fillId="2" borderId="12" xfId="0" applyNumberFormat="1" applyFill="1" applyBorder="1" applyAlignment="1">
      <alignment horizontal="center" vertical="center" wrapText="1"/>
    </xf>
    <xf numFmtId="2" fontId="2" fillId="2" borderId="12" xfId="2" applyNumberFormat="1" applyFont="1" applyFill="1" applyBorder="1" applyAlignment="1">
      <alignment horizontal="center" vertical="center" wrapText="1"/>
    </xf>
    <xf numFmtId="0" fontId="2" fillId="2" borderId="12" xfId="2" applyNumberFormat="1" applyFont="1" applyFill="1" applyBorder="1" applyAlignment="1">
      <alignment horizontal="center" vertical="center" wrapText="1"/>
    </xf>
    <xf numFmtId="0" fontId="2" fillId="6" borderId="4" xfId="2" applyNumberFormat="1" applyFont="1" applyFill="1" applyBorder="1" applyAlignment="1">
      <alignment horizontal="center" vertical="center" wrapText="1"/>
    </xf>
    <xf numFmtId="4" fontId="3" fillId="6" borderId="4" xfId="2" applyNumberFormat="1" applyFont="1" applyFill="1" applyBorder="1" applyAlignment="1">
      <alignment horizontal="center" vertical="center" wrapText="1"/>
    </xf>
    <xf numFmtId="4" fontId="2" fillId="0" borderId="4" xfId="2" applyNumberFormat="1" applyFont="1" applyFill="1" applyBorder="1" applyAlignment="1">
      <alignment horizontal="center" vertical="center" wrapText="1"/>
    </xf>
    <xf numFmtId="4" fontId="3" fillId="0" borderId="4" xfId="2" applyNumberFormat="1" applyFont="1" applyFill="1" applyBorder="1" applyAlignment="1">
      <alignment horizontal="center" vertical="center" wrapText="1"/>
    </xf>
    <xf numFmtId="49" fontId="2" fillId="4" borderId="5" xfId="2" applyNumberFormat="1" applyFont="1" applyFill="1" applyBorder="1" applyAlignment="1">
      <alignment horizontal="center" vertical="center" wrapText="1"/>
    </xf>
    <xf numFmtId="0" fontId="2" fillId="7" borderId="4" xfId="2" applyNumberFormat="1" applyFont="1" applyFill="1" applyBorder="1" applyAlignment="1">
      <alignment horizontal="center" vertical="center" wrapText="1"/>
    </xf>
    <xf numFmtId="0" fontId="0" fillId="2" borderId="12" xfId="0" applyNumberFormat="1" applyFont="1" applyFill="1" applyBorder="1" applyAlignment="1">
      <alignment horizontal="center" wrapText="1"/>
    </xf>
    <xf numFmtId="1" fontId="2" fillId="5" borderId="7" xfId="2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wrapText="1"/>
    </xf>
    <xf numFmtId="49" fontId="2" fillId="0" borderId="0" xfId="2" applyNumberFormat="1" applyFont="1" applyFill="1" applyAlignment="1">
      <alignment horizontal="center" vertical="center"/>
    </xf>
    <xf numFmtId="49" fontId="2" fillId="3" borderId="3" xfId="2" applyNumberFormat="1" applyFont="1" applyFill="1" applyBorder="1" applyAlignment="1">
      <alignment horizontal="center" vertical="center" wrapText="1"/>
    </xf>
    <xf numFmtId="49" fontId="2" fillId="6" borderId="12" xfId="2" applyNumberFormat="1" applyFont="1" applyFill="1" applyBorder="1" applyAlignment="1">
      <alignment horizontal="center" vertical="center" wrapText="1"/>
    </xf>
    <xf numFmtId="49" fontId="2" fillId="2" borderId="12" xfId="2" applyNumberFormat="1" applyFont="1" applyFill="1" applyBorder="1" applyAlignment="1">
      <alignment horizontal="center" vertical="center" wrapText="1"/>
    </xf>
    <xf numFmtId="2" fontId="2" fillId="2" borderId="3" xfId="2" applyNumberFormat="1" applyFont="1" applyFill="1" applyBorder="1" applyAlignment="1">
      <alignment horizontal="center" vertical="center" wrapText="1"/>
    </xf>
    <xf numFmtId="2" fontId="2" fillId="2" borderId="13" xfId="2" applyNumberFormat="1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vertical="center" wrapText="1"/>
    </xf>
    <xf numFmtId="2" fontId="2" fillId="2" borderId="4" xfId="2" applyNumberFormat="1" applyFont="1" applyFill="1" applyBorder="1" applyAlignment="1">
      <alignment vertical="center" wrapText="1"/>
    </xf>
    <xf numFmtId="2" fontId="2" fillId="2" borderId="11" xfId="2" applyNumberFormat="1" applyFont="1" applyFill="1" applyBorder="1" applyAlignment="1">
      <alignment horizontal="center" vertical="center" wrapText="1"/>
    </xf>
    <xf numFmtId="2" fontId="2" fillId="2" borderId="0" xfId="2" applyNumberFormat="1" applyFont="1" applyFill="1" applyAlignment="1">
      <alignment horizontal="center" vertical="center" wrapText="1"/>
    </xf>
    <xf numFmtId="2" fontId="2" fillId="2" borderId="14" xfId="2" applyNumberFormat="1" applyFont="1" applyFill="1" applyBorder="1" applyAlignment="1">
      <alignment vertical="center" wrapText="1"/>
    </xf>
    <xf numFmtId="164" fontId="6" fillId="2" borderId="12" xfId="1" applyNumberFormat="1" applyFont="1" applyFill="1" applyBorder="1" applyAlignment="1" applyProtection="1">
      <alignment horizontal="left" vertical="center" wrapText="1"/>
    </xf>
    <xf numFmtId="0" fontId="0" fillId="2" borderId="12" xfId="0" applyNumberFormat="1" applyFill="1" applyBorder="1" applyAlignment="1">
      <alignment horizontal="center" wrapText="1"/>
    </xf>
    <xf numFmtId="2" fontId="2" fillId="2" borderId="0" xfId="2" applyNumberFormat="1" applyFont="1" applyFill="1" applyAlignment="1">
      <alignment vertical="center" wrapText="1"/>
    </xf>
    <xf numFmtId="0" fontId="2" fillId="0" borderId="0" xfId="2" applyNumberFormat="1" applyFont="1" applyFill="1" applyAlignment="1">
      <alignment horizontal="center" vertical="center" wrapText="1"/>
    </xf>
    <xf numFmtId="4" fontId="2" fillId="0" borderId="0" xfId="2" applyNumberFormat="1" applyFont="1" applyFill="1" applyAlignment="1">
      <alignment horizontal="center" vertical="center" wrapText="1"/>
    </xf>
    <xf numFmtId="0" fontId="2" fillId="0" borderId="0" xfId="2" applyNumberFormat="1" applyFont="1" applyAlignment="1">
      <alignment horizontal="center" vertical="center"/>
    </xf>
    <xf numFmtId="2" fontId="2" fillId="2" borderId="15" xfId="2" applyNumberFormat="1" applyFont="1" applyFill="1" applyBorder="1" applyAlignment="1">
      <alignment vertical="center" wrapText="1"/>
    </xf>
    <xf numFmtId="49" fontId="2" fillId="2" borderId="14" xfId="2" applyNumberFormat="1" applyFont="1" applyFill="1" applyBorder="1" applyAlignment="1">
      <alignment horizontal="center" vertical="center" wrapText="1"/>
    </xf>
    <xf numFmtId="2" fontId="2" fillId="2" borderId="16" xfId="2" applyNumberFormat="1" applyFont="1" applyFill="1" applyBorder="1" applyAlignment="1">
      <alignment horizontal="center" vertical="center" wrapText="1"/>
    </xf>
    <xf numFmtId="2" fontId="2" fillId="2" borderId="17" xfId="2" applyNumberFormat="1" applyFont="1" applyFill="1" applyBorder="1" applyAlignment="1">
      <alignment horizontal="center" vertical="center" wrapText="1"/>
    </xf>
    <xf numFmtId="2" fontId="2" fillId="2" borderId="18" xfId="2" applyNumberFormat="1" applyFont="1" applyFill="1" applyBorder="1" applyAlignment="1">
      <alignment vertical="center" wrapText="1"/>
    </xf>
    <xf numFmtId="2" fontId="2" fillId="2" borderId="1" xfId="2" applyNumberFormat="1" applyFont="1" applyFill="1" applyBorder="1" applyAlignment="1">
      <alignment horizontal="center" vertical="center" wrapText="1"/>
    </xf>
    <xf numFmtId="0" fontId="2" fillId="2" borderId="11" xfId="2" applyNumberFormat="1" applyFont="1" applyFill="1" applyBorder="1" applyAlignment="1">
      <alignment horizontal="center" vertical="center" wrapText="1"/>
    </xf>
    <xf numFmtId="2" fontId="2" fillId="2" borderId="19" xfId="2" applyNumberFormat="1" applyFont="1" applyFill="1" applyBorder="1" applyAlignment="1">
      <alignment vertical="center" wrapText="1"/>
    </xf>
    <xf numFmtId="2" fontId="2" fillId="2" borderId="4" xfId="2" applyNumberFormat="1" applyFont="1" applyFill="1" applyBorder="1" applyAlignment="1">
      <alignment horizontal="center" vertical="center" wrapText="1"/>
    </xf>
    <xf numFmtId="2" fontId="2" fillId="2" borderId="14" xfId="2" applyNumberFormat="1" applyFont="1" applyFill="1" applyBorder="1" applyAlignment="1">
      <alignment horizontal="center" vertical="center" wrapText="1"/>
    </xf>
    <xf numFmtId="1" fontId="0" fillId="2" borderId="12" xfId="0" applyNumberFormat="1" applyFill="1" applyBorder="1" applyAlignment="1">
      <alignment horizontal="center" vertical="center" wrapText="1"/>
    </xf>
    <xf numFmtId="3" fontId="0" fillId="2" borderId="12" xfId="0" applyNumberFormat="1" applyFill="1" applyBorder="1" applyAlignment="1">
      <alignment horizontal="center" wrapText="1"/>
    </xf>
    <xf numFmtId="2" fontId="2" fillId="2" borderId="20" xfId="2" applyNumberFormat="1" applyFont="1" applyFill="1" applyBorder="1" applyAlignment="1">
      <alignment vertical="center" wrapText="1"/>
    </xf>
    <xf numFmtId="0" fontId="2" fillId="0" borderId="4" xfId="2" applyNumberFormat="1" applyFont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wrapText="1"/>
    </xf>
    <xf numFmtId="0" fontId="2" fillId="0" borderId="12" xfId="2" applyNumberFormat="1" applyFont="1" applyFill="1" applyBorder="1" applyAlignment="1">
      <alignment horizontal="center" vertical="center"/>
    </xf>
    <xf numFmtId="49" fontId="2" fillId="0" borderId="12" xfId="2" applyNumberFormat="1" applyFont="1" applyFill="1" applyBorder="1" applyAlignment="1">
      <alignment horizontal="center" vertical="center"/>
    </xf>
    <xf numFmtId="2" fontId="2" fillId="0" borderId="3" xfId="2" applyNumberFormat="1" applyFont="1" applyFill="1" applyBorder="1" applyAlignment="1">
      <alignment horizontal="center" vertical="center"/>
    </xf>
    <xf numFmtId="2" fontId="2" fillId="0" borderId="13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Alignment="1">
      <alignment horizontal="center" vertical="center" wrapText="1"/>
    </xf>
    <xf numFmtId="2" fontId="0" fillId="2" borderId="12" xfId="0" applyNumberFormat="1" applyFill="1" applyBorder="1" applyAlignment="1">
      <alignment horizont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2" fillId="4" borderId="4" xfId="2" applyNumberFormat="1" applyFont="1" applyFill="1" applyBorder="1" applyAlignment="1">
      <alignment horizontal="center" vertical="center" wrapText="1"/>
    </xf>
    <xf numFmtId="3" fontId="2" fillId="2" borderId="11" xfId="2" applyNumberFormat="1" applyFont="1" applyFill="1" applyBorder="1" applyAlignment="1">
      <alignment horizontal="center" vertical="center" wrapText="1"/>
    </xf>
    <xf numFmtId="3" fontId="2" fillId="2" borderId="0" xfId="2" applyNumberFormat="1" applyFont="1" applyFill="1" applyAlignment="1">
      <alignment horizontal="center" vertical="center" wrapText="1"/>
    </xf>
    <xf numFmtId="0" fontId="2" fillId="2" borderId="0" xfId="2" applyNumberFormat="1" applyFont="1" applyFill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kinaim\Desktop\&#1052;&#1086;&#1081;%20&#1086;&#1073;&#1086;&#1073;&#1097;&#1077;&#1085;&#1085;&#1099;&#1081;%20&#1086;&#1090;%2030.06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Стройматериалы"/>
      <sheetName val="АИС Росздравнадзора (4)"/>
      <sheetName val="Ригла"/>
      <sheetName val="Фармация"/>
      <sheetName val="Лекарства для программы"/>
      <sheetName val="75 Прод и непрод заготовка"/>
      <sheetName val="Продукты заготовка"/>
      <sheetName val="Продукты отменен с 17.04.2023"/>
      <sheetName val="Лист3"/>
      <sheetName val="НТО Ярмарки"/>
      <sheetName val="Лист2"/>
      <sheetName val="Лист1"/>
    </sheetNames>
    <sheetDataSet>
      <sheetData sheetId="0"/>
      <sheetData sheetId="1"/>
      <sheetData sheetId="2"/>
      <sheetData sheetId="3">
        <row r="2">
          <cell r="E2">
            <v>18</v>
          </cell>
          <cell r="F2">
            <v>129</v>
          </cell>
          <cell r="G2">
            <v>246</v>
          </cell>
        </row>
        <row r="5">
          <cell r="E5">
            <v>7</v>
          </cell>
          <cell r="F5">
            <v>208</v>
          </cell>
          <cell r="G5">
            <v>442</v>
          </cell>
        </row>
        <row r="8">
          <cell r="D8" t="str">
            <v>Таблетки</v>
          </cell>
          <cell r="E8">
            <v>3</v>
          </cell>
          <cell r="F8">
            <v>143</v>
          </cell>
          <cell r="G8">
            <v>177</v>
          </cell>
        </row>
        <row r="9">
          <cell r="D9" t="str">
            <v>Таблетки</v>
          </cell>
          <cell r="E9">
            <v>6</v>
          </cell>
          <cell r="F9">
            <v>244</v>
          </cell>
          <cell r="G9">
            <v>479</v>
          </cell>
        </row>
        <row r="10">
          <cell r="E10">
            <v>7</v>
          </cell>
          <cell r="F10">
            <v>301</v>
          </cell>
          <cell r="G10">
            <v>531</v>
          </cell>
        </row>
        <row r="11">
          <cell r="E11">
            <v>9</v>
          </cell>
          <cell r="F11">
            <v>128</v>
          </cell>
          <cell r="G11">
            <v>524</v>
          </cell>
        </row>
        <row r="13">
          <cell r="E13">
            <v>22</v>
          </cell>
          <cell r="F13">
            <v>371</v>
          </cell>
          <cell r="G13">
            <v>539</v>
          </cell>
        </row>
        <row r="14">
          <cell r="D14" t="str">
            <v>Таблетки</v>
          </cell>
          <cell r="E14">
            <v>3</v>
          </cell>
          <cell r="F14">
            <v>798</v>
          </cell>
          <cell r="G14">
            <v>2488</v>
          </cell>
        </row>
        <row r="15">
          <cell r="D15" t="str">
            <v>Таблетки</v>
          </cell>
          <cell r="E15">
            <v>1</v>
          </cell>
          <cell r="F15">
            <v>39</v>
          </cell>
          <cell r="G15">
            <v>39</v>
          </cell>
        </row>
        <row r="16">
          <cell r="D16" t="str">
            <v>Таблетки</v>
          </cell>
          <cell r="E16">
            <v>2</v>
          </cell>
          <cell r="F16">
            <v>482</v>
          </cell>
          <cell r="G16">
            <v>482</v>
          </cell>
        </row>
        <row r="17">
          <cell r="E17">
            <v>4</v>
          </cell>
          <cell r="F17">
            <v>50</v>
          </cell>
          <cell r="G17">
            <v>53.5</v>
          </cell>
        </row>
        <row r="19">
          <cell r="E19">
            <v>6</v>
          </cell>
          <cell r="F19">
            <v>233</v>
          </cell>
          <cell r="G19">
            <v>662</v>
          </cell>
        </row>
        <row r="22">
          <cell r="D22" t="str">
            <v>Капли</v>
          </cell>
          <cell r="E22">
            <v>11</v>
          </cell>
          <cell r="F22">
            <v>276</v>
          </cell>
          <cell r="G22">
            <v>355</v>
          </cell>
        </row>
        <row r="23">
          <cell r="D23" t="str">
            <v>Порошок</v>
          </cell>
          <cell r="E23">
            <v>2</v>
          </cell>
          <cell r="F23">
            <v>310</v>
          </cell>
          <cell r="G23">
            <v>318</v>
          </cell>
        </row>
        <row r="24">
          <cell r="D24" t="str">
            <v>Таблетки</v>
          </cell>
          <cell r="E24">
            <v>9</v>
          </cell>
          <cell r="F24">
            <v>482</v>
          </cell>
          <cell r="G24">
            <v>708</v>
          </cell>
        </row>
        <row r="25">
          <cell r="D25" t="str">
            <v>Таблетки</v>
          </cell>
          <cell r="E25">
            <v>1</v>
          </cell>
          <cell r="F25">
            <v>45.5</v>
          </cell>
          <cell r="G25">
            <v>45.5</v>
          </cell>
        </row>
        <row r="26">
          <cell r="D26" t="str">
            <v>Капли</v>
          </cell>
          <cell r="E26">
            <v>1</v>
          </cell>
          <cell r="F26">
            <v>126</v>
          </cell>
          <cell r="G26">
            <v>126</v>
          </cell>
        </row>
        <row r="27">
          <cell r="E27">
            <v>4</v>
          </cell>
          <cell r="F27">
            <v>165</v>
          </cell>
          <cell r="G27">
            <v>633</v>
          </cell>
        </row>
        <row r="29">
          <cell r="D29" t="str">
            <v>Таблетки</v>
          </cell>
          <cell r="E29">
            <v>2</v>
          </cell>
          <cell r="F29">
            <v>343</v>
          </cell>
          <cell r="G29">
            <v>683</v>
          </cell>
        </row>
        <row r="30">
          <cell r="D30" t="str">
            <v>Таблетки</v>
          </cell>
          <cell r="E30">
            <v>1</v>
          </cell>
          <cell r="F30">
            <v>1148</v>
          </cell>
          <cell r="G30">
            <v>1148</v>
          </cell>
        </row>
        <row r="31">
          <cell r="D31" t="str">
            <v>Таблетки</v>
          </cell>
          <cell r="E31">
            <v>1</v>
          </cell>
          <cell r="F31">
            <v>345</v>
          </cell>
          <cell r="G31">
            <v>345</v>
          </cell>
        </row>
        <row r="32">
          <cell r="D32" t="str">
            <v>Таблетки</v>
          </cell>
          <cell r="E32">
            <v>1</v>
          </cell>
          <cell r="F32">
            <v>569</v>
          </cell>
          <cell r="G32">
            <v>569</v>
          </cell>
        </row>
        <row r="33">
          <cell r="D33" t="str">
            <v>Таблетки</v>
          </cell>
          <cell r="E33">
            <v>1</v>
          </cell>
          <cell r="F33">
            <v>235</v>
          </cell>
          <cell r="G33">
            <v>235</v>
          </cell>
        </row>
        <row r="34">
          <cell r="D34" t="str">
            <v>Таблетки</v>
          </cell>
          <cell r="E34">
            <v>2</v>
          </cell>
          <cell r="F34">
            <v>159</v>
          </cell>
          <cell r="G34">
            <v>217</v>
          </cell>
        </row>
        <row r="35">
          <cell r="D35" t="str">
            <v>Таблетки</v>
          </cell>
        </row>
        <row r="37">
          <cell r="E37">
            <v>4</v>
          </cell>
          <cell r="F37">
            <v>341</v>
          </cell>
          <cell r="G37">
            <v>754</v>
          </cell>
        </row>
        <row r="38">
          <cell r="D38" t="str">
            <v>Капсулы</v>
          </cell>
          <cell r="E38">
            <v>1</v>
          </cell>
          <cell r="F38">
            <v>885</v>
          </cell>
          <cell r="G38">
            <v>885</v>
          </cell>
        </row>
        <row r="39">
          <cell r="E39">
            <v>35</v>
          </cell>
          <cell r="F39">
            <v>18</v>
          </cell>
          <cell r="G39">
            <v>160</v>
          </cell>
        </row>
        <row r="43">
          <cell r="D43" t="str">
            <v>Ампула</v>
          </cell>
          <cell r="E43">
            <v>1</v>
          </cell>
          <cell r="F43">
            <v>39.5</v>
          </cell>
          <cell r="G43">
            <v>39.5</v>
          </cell>
        </row>
        <row r="44">
          <cell r="E44">
            <v>10</v>
          </cell>
          <cell r="F44">
            <v>31</v>
          </cell>
          <cell r="G44">
            <v>189</v>
          </cell>
        </row>
        <row r="47">
          <cell r="D47" t="str">
            <v>Таблетки</v>
          </cell>
          <cell r="E47">
            <v>3</v>
          </cell>
          <cell r="F47">
            <v>2947</v>
          </cell>
          <cell r="G47">
            <v>3335</v>
          </cell>
        </row>
        <row r="48">
          <cell r="D48" t="str">
            <v>Таблетки</v>
          </cell>
          <cell r="E48">
            <v>8</v>
          </cell>
          <cell r="F48">
            <v>314</v>
          </cell>
          <cell r="G48">
            <v>1081</v>
          </cell>
        </row>
        <row r="49">
          <cell r="D49" t="str">
            <v>Таблетки</v>
          </cell>
          <cell r="E49">
            <v>4</v>
          </cell>
          <cell r="F49">
            <v>286</v>
          </cell>
          <cell r="G49">
            <v>953</v>
          </cell>
        </row>
        <row r="50">
          <cell r="E50">
            <v>55</v>
          </cell>
          <cell r="F50">
            <v>195</v>
          </cell>
          <cell r="G50">
            <v>1086</v>
          </cell>
        </row>
        <row r="52">
          <cell r="D52" t="str">
            <v>Капсулы</v>
          </cell>
          <cell r="E52">
            <v>6</v>
          </cell>
          <cell r="F52">
            <v>491</v>
          </cell>
          <cell r="G52">
            <v>512</v>
          </cell>
        </row>
        <row r="53">
          <cell r="D53" t="str">
            <v>Капсулы</v>
          </cell>
          <cell r="E53">
            <v>2</v>
          </cell>
          <cell r="F53">
            <v>273</v>
          </cell>
          <cell r="G53">
            <v>273</v>
          </cell>
        </row>
        <row r="54">
          <cell r="D54" t="str">
            <v>Таблетки</v>
          </cell>
        </row>
        <row r="55">
          <cell r="D55" t="str">
            <v>Таблетки</v>
          </cell>
        </row>
        <row r="56">
          <cell r="E56">
            <v>13</v>
          </cell>
          <cell r="F56">
            <v>104</v>
          </cell>
          <cell r="G56">
            <v>297</v>
          </cell>
        </row>
        <row r="58">
          <cell r="E58">
            <v>6</v>
          </cell>
          <cell r="F58">
            <v>235</v>
          </cell>
          <cell r="G58">
            <v>729</v>
          </cell>
        </row>
        <row r="61">
          <cell r="D61" t="str">
            <v>Таблетки</v>
          </cell>
          <cell r="E61">
            <v>1</v>
          </cell>
          <cell r="F61">
            <v>583</v>
          </cell>
          <cell r="G61">
            <v>583</v>
          </cell>
        </row>
        <row r="63">
          <cell r="D63" t="str">
            <v>Порошок</v>
          </cell>
          <cell r="E63">
            <v>2</v>
          </cell>
          <cell r="F63">
            <v>329</v>
          </cell>
          <cell r="G63">
            <v>373</v>
          </cell>
        </row>
        <row r="65">
          <cell r="D65" t="str">
            <v>Таблетки</v>
          </cell>
          <cell r="E65">
            <v>7</v>
          </cell>
          <cell r="F65">
            <v>278</v>
          </cell>
          <cell r="G65">
            <v>472</v>
          </cell>
        </row>
        <row r="66">
          <cell r="D66" t="str">
            <v>Таблетки</v>
          </cell>
          <cell r="E66">
            <v>2</v>
          </cell>
          <cell r="F66">
            <v>958</v>
          </cell>
          <cell r="G66">
            <v>972</v>
          </cell>
        </row>
        <row r="67">
          <cell r="E67">
            <v>4</v>
          </cell>
          <cell r="F67">
            <v>35</v>
          </cell>
          <cell r="G67">
            <v>348</v>
          </cell>
        </row>
        <row r="69">
          <cell r="E69">
            <v>3</v>
          </cell>
          <cell r="F69">
            <v>383</v>
          </cell>
          <cell r="G69">
            <v>1319</v>
          </cell>
        </row>
        <row r="72">
          <cell r="D72" t="str">
            <v>Капли</v>
          </cell>
          <cell r="E72">
            <v>13</v>
          </cell>
          <cell r="F72">
            <v>342</v>
          </cell>
          <cell r="G72">
            <v>344</v>
          </cell>
        </row>
        <row r="73">
          <cell r="D73" t="str">
            <v>Порошок</v>
          </cell>
          <cell r="E73">
            <v>2</v>
          </cell>
          <cell r="F73">
            <v>872</v>
          </cell>
          <cell r="G73">
            <v>974</v>
          </cell>
        </row>
        <row r="74">
          <cell r="D74" t="str">
            <v xml:space="preserve">Раствор </v>
          </cell>
          <cell r="E74">
            <v>1</v>
          </cell>
          <cell r="F74">
            <v>2072</v>
          </cell>
          <cell r="G74">
            <v>2072</v>
          </cell>
        </row>
        <row r="75">
          <cell r="D75" t="str">
            <v>Порошок</v>
          </cell>
          <cell r="E75">
            <v>2</v>
          </cell>
          <cell r="F75">
            <v>381</v>
          </cell>
          <cell r="G75">
            <v>381</v>
          </cell>
        </row>
        <row r="76">
          <cell r="D76" t="str">
            <v>Таблетки</v>
          </cell>
          <cell r="E76">
            <v>13</v>
          </cell>
          <cell r="F76">
            <v>334</v>
          </cell>
          <cell r="G76">
            <v>851</v>
          </cell>
        </row>
        <row r="77">
          <cell r="D77" t="str">
            <v>Таблетки</v>
          </cell>
        </row>
        <row r="78">
          <cell r="D78" t="str">
            <v>Таблетки</v>
          </cell>
          <cell r="E78">
            <v>1</v>
          </cell>
          <cell r="F78">
            <v>694</v>
          </cell>
          <cell r="G78">
            <v>694</v>
          </cell>
        </row>
        <row r="79">
          <cell r="D79" t="str">
            <v>Капсулы</v>
          </cell>
          <cell r="E79">
            <v>2</v>
          </cell>
          <cell r="F79">
            <v>421</v>
          </cell>
          <cell r="G79">
            <v>585</v>
          </cell>
        </row>
        <row r="80">
          <cell r="D80" t="str">
            <v>Капсулы</v>
          </cell>
          <cell r="E80">
            <v>2</v>
          </cell>
          <cell r="F80">
            <v>1066</v>
          </cell>
          <cell r="G80">
            <v>1066</v>
          </cell>
        </row>
        <row r="81">
          <cell r="E81">
            <v>95</v>
          </cell>
          <cell r="F81">
            <v>31</v>
          </cell>
          <cell r="G81">
            <v>178</v>
          </cell>
        </row>
        <row r="84">
          <cell r="E84">
            <v>2</v>
          </cell>
          <cell r="F84">
            <v>180</v>
          </cell>
          <cell r="G84">
            <v>182</v>
          </cell>
        </row>
        <row r="86">
          <cell r="D86" t="str">
            <v>Таблетки</v>
          </cell>
          <cell r="E86">
            <v>3</v>
          </cell>
          <cell r="F86">
            <v>3462</v>
          </cell>
          <cell r="G86">
            <v>3497</v>
          </cell>
        </row>
        <row r="87">
          <cell r="D87" t="str">
            <v>Таблетки</v>
          </cell>
          <cell r="E87">
            <v>7</v>
          </cell>
          <cell r="F87">
            <v>781</v>
          </cell>
          <cell r="G87">
            <v>1312</v>
          </cell>
        </row>
        <row r="88">
          <cell r="D88" t="str">
            <v>Таблетки</v>
          </cell>
          <cell r="E88">
            <v>3</v>
          </cell>
          <cell r="F88">
            <v>376</v>
          </cell>
          <cell r="G88">
            <v>1191</v>
          </cell>
        </row>
        <row r="89">
          <cell r="E89">
            <v>11</v>
          </cell>
          <cell r="F89">
            <v>235</v>
          </cell>
          <cell r="G89">
            <v>584</v>
          </cell>
        </row>
        <row r="90">
          <cell r="D90" t="str">
            <v>Капсулы</v>
          </cell>
          <cell r="E90">
            <v>8</v>
          </cell>
          <cell r="F90">
            <v>544</v>
          </cell>
          <cell r="G90">
            <v>567</v>
          </cell>
        </row>
        <row r="91">
          <cell r="D91" t="str">
            <v>Капсулы</v>
          </cell>
          <cell r="E91">
            <v>5</v>
          </cell>
          <cell r="F91">
            <v>273</v>
          </cell>
          <cell r="G91">
            <v>563</v>
          </cell>
        </row>
        <row r="92">
          <cell r="D92" t="str">
            <v>Таблетки</v>
          </cell>
        </row>
        <row r="93">
          <cell r="D93" t="str">
            <v>Таблетки</v>
          </cell>
        </row>
        <row r="95">
          <cell r="E95">
            <v>26</v>
          </cell>
          <cell r="F95">
            <v>85</v>
          </cell>
          <cell r="G95">
            <v>252</v>
          </cell>
        </row>
        <row r="98">
          <cell r="E98">
            <v>13</v>
          </cell>
          <cell r="F98">
            <v>198</v>
          </cell>
          <cell r="G98">
            <v>428</v>
          </cell>
        </row>
        <row r="101">
          <cell r="D101" t="str">
            <v>Таблетки</v>
          </cell>
          <cell r="E101">
            <v>2</v>
          </cell>
          <cell r="F101">
            <v>146</v>
          </cell>
          <cell r="G101">
            <v>181</v>
          </cell>
        </row>
        <row r="102">
          <cell r="D102" t="str">
            <v>Таблетки</v>
          </cell>
          <cell r="E102">
            <v>14</v>
          </cell>
          <cell r="F102">
            <v>257</v>
          </cell>
          <cell r="G102">
            <v>488</v>
          </cell>
        </row>
        <row r="103">
          <cell r="D103" t="str">
            <v>Порошок</v>
          </cell>
          <cell r="E103">
            <v>1</v>
          </cell>
          <cell r="F103">
            <v>50.5</v>
          </cell>
          <cell r="G103">
            <v>50.5</v>
          </cell>
        </row>
        <row r="104">
          <cell r="D104" t="str">
            <v>Таблетки</v>
          </cell>
          <cell r="E104">
            <v>8</v>
          </cell>
          <cell r="F104">
            <v>304</v>
          </cell>
          <cell r="G104">
            <v>360</v>
          </cell>
        </row>
        <row r="105">
          <cell r="D105" t="str">
            <v>Порошок</v>
          </cell>
          <cell r="E105">
            <v>7</v>
          </cell>
          <cell r="F105">
            <v>279</v>
          </cell>
          <cell r="G105">
            <v>323</v>
          </cell>
        </row>
        <row r="106">
          <cell r="E106">
            <v>10</v>
          </cell>
          <cell r="F106">
            <v>230</v>
          </cell>
          <cell r="G106">
            <v>554</v>
          </cell>
        </row>
        <row r="107">
          <cell r="E107">
            <v>11</v>
          </cell>
          <cell r="F107">
            <v>839</v>
          </cell>
          <cell r="G107">
            <v>2515</v>
          </cell>
        </row>
        <row r="108">
          <cell r="D108" t="str">
            <v>Таблетки</v>
          </cell>
          <cell r="E108">
            <v>1</v>
          </cell>
          <cell r="F108">
            <v>82</v>
          </cell>
          <cell r="G108">
            <v>82</v>
          </cell>
        </row>
        <row r="109">
          <cell r="E109">
            <v>8</v>
          </cell>
          <cell r="F109">
            <v>25.5</v>
          </cell>
          <cell r="G109">
            <v>57.5</v>
          </cell>
        </row>
        <row r="112">
          <cell r="E112">
            <v>10</v>
          </cell>
          <cell r="F112">
            <v>219</v>
          </cell>
          <cell r="G112">
            <v>1248</v>
          </cell>
        </row>
        <row r="115">
          <cell r="D115" t="str">
            <v>Капли</v>
          </cell>
          <cell r="E115">
            <v>6</v>
          </cell>
          <cell r="F115">
            <v>284</v>
          </cell>
          <cell r="G115">
            <v>285</v>
          </cell>
        </row>
        <row r="116">
          <cell r="D116" t="str">
            <v>Порошок</v>
          </cell>
        </row>
        <row r="117">
          <cell r="E117">
            <v>23</v>
          </cell>
          <cell r="F117">
            <v>499</v>
          </cell>
          <cell r="G117">
            <v>730</v>
          </cell>
        </row>
        <row r="118">
          <cell r="D118" t="str">
            <v>Таблетки</v>
          </cell>
          <cell r="E118">
            <v>1</v>
          </cell>
          <cell r="F118">
            <v>45.5</v>
          </cell>
          <cell r="G118">
            <v>45.5</v>
          </cell>
        </row>
        <row r="119">
          <cell r="D119" t="str">
            <v>Капли</v>
          </cell>
          <cell r="E119">
            <v>1</v>
          </cell>
          <cell r="F119">
            <v>126</v>
          </cell>
          <cell r="G119">
            <v>126</v>
          </cell>
        </row>
        <row r="120">
          <cell r="E120">
            <v>4</v>
          </cell>
          <cell r="F120">
            <v>351</v>
          </cell>
          <cell r="G120">
            <v>496</v>
          </cell>
        </row>
        <row r="122">
          <cell r="D122" t="str">
            <v>Таблетки</v>
          </cell>
          <cell r="E122">
            <v>1</v>
          </cell>
          <cell r="F122">
            <v>679</v>
          </cell>
          <cell r="G122">
            <v>679</v>
          </cell>
        </row>
        <row r="124">
          <cell r="D124" t="str">
            <v>Таблетки</v>
          </cell>
        </row>
        <row r="125">
          <cell r="D125" t="str">
            <v>Таблетки</v>
          </cell>
        </row>
        <row r="128">
          <cell r="D128" t="str">
            <v>Капсулы</v>
          </cell>
        </row>
        <row r="129">
          <cell r="E129">
            <v>6</v>
          </cell>
          <cell r="F129">
            <v>348</v>
          </cell>
          <cell r="G129">
            <v>776</v>
          </cell>
        </row>
        <row r="130">
          <cell r="D130" t="str">
            <v>Капсулы</v>
          </cell>
          <cell r="E130">
            <v>2</v>
          </cell>
          <cell r="F130">
            <v>908</v>
          </cell>
          <cell r="G130">
            <v>908</v>
          </cell>
        </row>
        <row r="131">
          <cell r="E131">
            <v>243</v>
          </cell>
          <cell r="F131">
            <v>27</v>
          </cell>
          <cell r="G131">
            <v>160</v>
          </cell>
        </row>
        <row r="135">
          <cell r="D135" t="str">
            <v>Ампула</v>
          </cell>
        </row>
        <row r="136">
          <cell r="E136">
            <v>5</v>
          </cell>
          <cell r="F136">
            <v>180</v>
          </cell>
          <cell r="G136">
            <v>180</v>
          </cell>
        </row>
        <row r="139">
          <cell r="E139">
            <v>8</v>
          </cell>
          <cell r="F139">
            <v>3069</v>
          </cell>
          <cell r="G139">
            <v>3456</v>
          </cell>
        </row>
        <row r="140">
          <cell r="E140">
            <v>41</v>
          </cell>
          <cell r="F140">
            <v>325</v>
          </cell>
          <cell r="G140">
            <v>1107</v>
          </cell>
        </row>
        <row r="141">
          <cell r="D141" t="str">
            <v>Таблетки</v>
          </cell>
          <cell r="E141">
            <v>4</v>
          </cell>
          <cell r="F141">
            <v>299</v>
          </cell>
          <cell r="G141">
            <v>1009</v>
          </cell>
        </row>
        <row r="142">
          <cell r="D142" t="str">
            <v>Таблетки</v>
          </cell>
        </row>
        <row r="143">
          <cell r="E143">
            <v>31</v>
          </cell>
          <cell r="F143">
            <v>185</v>
          </cell>
          <cell r="G143">
            <v>1113</v>
          </cell>
        </row>
        <row r="145">
          <cell r="E145">
            <v>6</v>
          </cell>
          <cell r="F145">
            <v>480</v>
          </cell>
          <cell r="G145">
            <v>527</v>
          </cell>
        </row>
        <row r="146">
          <cell r="D146" t="str">
            <v>Капсулы</v>
          </cell>
          <cell r="E146">
            <v>4</v>
          </cell>
          <cell r="F146">
            <v>281</v>
          </cell>
          <cell r="G146">
            <v>563</v>
          </cell>
        </row>
        <row r="147">
          <cell r="D147" t="str">
            <v>Таблетки</v>
          </cell>
          <cell r="E147">
            <v>1</v>
          </cell>
          <cell r="F147">
            <v>458</v>
          </cell>
          <cell r="G147">
            <v>458</v>
          </cell>
        </row>
        <row r="148">
          <cell r="E148">
            <v>2</v>
          </cell>
          <cell r="F148">
            <v>480</v>
          </cell>
          <cell r="G148">
            <v>506</v>
          </cell>
        </row>
        <row r="149">
          <cell r="E149">
            <v>25</v>
          </cell>
          <cell r="F149">
            <v>104</v>
          </cell>
          <cell r="G149">
            <v>292</v>
          </cell>
        </row>
        <row r="152">
          <cell r="E152">
            <v>13</v>
          </cell>
          <cell r="F152">
            <v>226</v>
          </cell>
          <cell r="G152">
            <v>483</v>
          </cell>
        </row>
        <row r="155">
          <cell r="D155" t="str">
            <v>Таблетки</v>
          </cell>
          <cell r="E155">
            <v>1</v>
          </cell>
          <cell r="F155">
            <v>209</v>
          </cell>
          <cell r="G155">
            <v>209</v>
          </cell>
        </row>
        <row r="156">
          <cell r="D156" t="str">
            <v>Таблетки</v>
          </cell>
          <cell r="E156">
            <v>3</v>
          </cell>
          <cell r="F156">
            <v>401</v>
          </cell>
          <cell r="G156">
            <v>436</v>
          </cell>
        </row>
        <row r="157">
          <cell r="E157">
            <v>8</v>
          </cell>
          <cell r="F157">
            <v>348</v>
          </cell>
          <cell r="G157">
            <v>616</v>
          </cell>
        </row>
        <row r="158">
          <cell r="D158" t="str">
            <v>Порошок</v>
          </cell>
          <cell r="E158">
            <v>6</v>
          </cell>
          <cell r="F158">
            <v>146</v>
          </cell>
          <cell r="G158">
            <v>614</v>
          </cell>
        </row>
        <row r="160">
          <cell r="D160" t="str">
            <v>Таблетки</v>
          </cell>
          <cell r="E160">
            <v>10</v>
          </cell>
          <cell r="F160">
            <v>265</v>
          </cell>
          <cell r="G160">
            <v>611</v>
          </cell>
        </row>
        <row r="161">
          <cell r="D161" t="str">
            <v>Таблетки</v>
          </cell>
          <cell r="E161">
            <v>2</v>
          </cell>
          <cell r="F161">
            <v>2628</v>
          </cell>
          <cell r="G161">
            <v>2720</v>
          </cell>
        </row>
        <row r="162">
          <cell r="D162" t="str">
            <v>Таблетки</v>
          </cell>
          <cell r="E162">
            <v>1</v>
          </cell>
          <cell r="F162">
            <v>267</v>
          </cell>
          <cell r="G162">
            <v>267</v>
          </cell>
        </row>
        <row r="163">
          <cell r="E163">
            <v>8</v>
          </cell>
          <cell r="F163">
            <v>59</v>
          </cell>
          <cell r="G163">
            <v>340</v>
          </cell>
        </row>
        <row r="165">
          <cell r="E165">
            <v>9</v>
          </cell>
          <cell r="F165">
            <v>249</v>
          </cell>
          <cell r="G165">
            <v>717</v>
          </cell>
        </row>
        <row r="168">
          <cell r="D168" t="str">
            <v>Капли</v>
          </cell>
          <cell r="E168">
            <v>11</v>
          </cell>
          <cell r="F168">
            <v>329</v>
          </cell>
          <cell r="G168">
            <v>330</v>
          </cell>
        </row>
        <row r="169">
          <cell r="D169" t="str">
            <v>Порошок</v>
          </cell>
          <cell r="E169">
            <v>1</v>
          </cell>
          <cell r="F169">
            <v>377</v>
          </cell>
          <cell r="G169">
            <v>377</v>
          </cell>
        </row>
        <row r="170">
          <cell r="D170" t="str">
            <v>Таблетки</v>
          </cell>
          <cell r="E170">
            <v>12</v>
          </cell>
          <cell r="F170">
            <v>565</v>
          </cell>
          <cell r="G170">
            <v>582</v>
          </cell>
        </row>
        <row r="171">
          <cell r="D171" t="str">
            <v>Таблетки</v>
          </cell>
          <cell r="E171">
            <v>1</v>
          </cell>
          <cell r="F171">
            <v>45.5</v>
          </cell>
          <cell r="G171">
            <v>45.5</v>
          </cell>
        </row>
        <row r="172">
          <cell r="D172" t="str">
            <v>Капли</v>
          </cell>
          <cell r="E172">
            <v>1</v>
          </cell>
          <cell r="F172">
            <v>126</v>
          </cell>
          <cell r="G172">
            <v>126</v>
          </cell>
        </row>
        <row r="173">
          <cell r="E173">
            <v>16</v>
          </cell>
          <cell r="F173">
            <v>165</v>
          </cell>
          <cell r="G173">
            <v>496</v>
          </cell>
        </row>
        <row r="175">
          <cell r="D175" t="str">
            <v>Таблетки</v>
          </cell>
        </row>
        <row r="176">
          <cell r="D176" t="str">
            <v>Таблетки</v>
          </cell>
          <cell r="E176">
            <v>3</v>
          </cell>
          <cell r="F176">
            <v>1202</v>
          </cell>
          <cell r="G176">
            <v>1202</v>
          </cell>
        </row>
        <row r="177">
          <cell r="D177" t="str">
            <v>Таблетки</v>
          </cell>
        </row>
        <row r="178">
          <cell r="D178" t="str">
            <v>Таблетки</v>
          </cell>
          <cell r="E178">
            <v>1</v>
          </cell>
          <cell r="F178">
            <v>386</v>
          </cell>
          <cell r="G178">
            <v>386</v>
          </cell>
        </row>
        <row r="179">
          <cell r="D179" t="str">
            <v>Таблетки</v>
          </cell>
        </row>
        <row r="180">
          <cell r="D180" t="str">
            <v>Капсулы</v>
          </cell>
          <cell r="E180">
            <v>2</v>
          </cell>
          <cell r="F180">
            <v>558</v>
          </cell>
          <cell r="G180">
            <v>863</v>
          </cell>
        </row>
        <row r="182">
          <cell r="E182">
            <v>296</v>
          </cell>
          <cell r="F182">
            <v>31</v>
          </cell>
          <cell r="G182">
            <v>169</v>
          </cell>
        </row>
        <row r="185">
          <cell r="D185" t="str">
            <v>Ампула</v>
          </cell>
        </row>
        <row r="186">
          <cell r="E186">
            <v>6</v>
          </cell>
          <cell r="F186">
            <v>165</v>
          </cell>
          <cell r="G186">
            <v>182</v>
          </cell>
        </row>
        <row r="187">
          <cell r="D187" t="str">
            <v>Таблетки</v>
          </cell>
          <cell r="E187">
            <v>4</v>
          </cell>
          <cell r="F187">
            <v>3325</v>
          </cell>
          <cell r="G187">
            <v>3538</v>
          </cell>
        </row>
        <row r="188">
          <cell r="D188" t="str">
            <v>Таблетки</v>
          </cell>
          <cell r="E188">
            <v>9</v>
          </cell>
          <cell r="F188">
            <v>772</v>
          </cell>
          <cell r="G188">
            <v>1234</v>
          </cell>
        </row>
        <row r="189">
          <cell r="D189" t="str">
            <v>Таблетки</v>
          </cell>
          <cell r="E189">
            <v>2</v>
          </cell>
          <cell r="F189">
            <v>372</v>
          </cell>
          <cell r="G189">
            <v>690</v>
          </cell>
        </row>
        <row r="190">
          <cell r="E190">
            <v>19</v>
          </cell>
          <cell r="F190">
            <v>235</v>
          </cell>
          <cell r="G190">
            <v>1150</v>
          </cell>
        </row>
        <row r="192">
          <cell r="D192" t="str">
            <v>Капсулы</v>
          </cell>
          <cell r="E192">
            <v>6</v>
          </cell>
          <cell r="F192">
            <v>529</v>
          </cell>
          <cell r="G192">
            <v>596</v>
          </cell>
        </row>
        <row r="193">
          <cell r="D193" t="str">
            <v>Капсулы</v>
          </cell>
          <cell r="E193">
            <v>2</v>
          </cell>
          <cell r="F193">
            <v>273</v>
          </cell>
          <cell r="G193">
            <v>563</v>
          </cell>
        </row>
        <row r="194">
          <cell r="D194" t="str">
            <v>Таблетки</v>
          </cell>
        </row>
        <row r="195">
          <cell r="D195" t="str">
            <v>Таблетки</v>
          </cell>
          <cell r="E195">
            <v>2</v>
          </cell>
          <cell r="F195">
            <v>517</v>
          </cell>
          <cell r="G195">
            <v>519</v>
          </cell>
        </row>
        <row r="196">
          <cell r="E196">
            <v>17</v>
          </cell>
          <cell r="F196">
            <v>123</v>
          </cell>
          <cell r="G196">
            <v>292</v>
          </cell>
        </row>
        <row r="199">
          <cell r="E199">
            <v>6</v>
          </cell>
          <cell r="F199">
            <v>245</v>
          </cell>
          <cell r="G199">
            <v>464</v>
          </cell>
        </row>
        <row r="202">
          <cell r="D202" t="str">
            <v>Таблетки</v>
          </cell>
          <cell r="E202">
            <v>1</v>
          </cell>
          <cell r="F202">
            <v>206</v>
          </cell>
          <cell r="G202">
            <v>206</v>
          </cell>
        </row>
        <row r="203">
          <cell r="D203" t="str">
            <v>Таблетки</v>
          </cell>
          <cell r="E203">
            <v>7</v>
          </cell>
          <cell r="F203">
            <v>237</v>
          </cell>
          <cell r="G203">
            <v>547</v>
          </cell>
        </row>
        <row r="204">
          <cell r="E204">
            <v>6</v>
          </cell>
          <cell r="F204">
            <v>366</v>
          </cell>
          <cell r="G204">
            <v>616</v>
          </cell>
        </row>
        <row r="205">
          <cell r="E205">
            <v>9</v>
          </cell>
          <cell r="F205">
            <v>322</v>
          </cell>
          <cell r="G205">
            <v>887</v>
          </cell>
        </row>
        <row r="207">
          <cell r="E207">
            <v>8</v>
          </cell>
          <cell r="F207">
            <v>264</v>
          </cell>
          <cell r="G207">
            <v>619</v>
          </cell>
        </row>
        <row r="208">
          <cell r="E208">
            <v>3</v>
          </cell>
          <cell r="F208">
            <v>893</v>
          </cell>
          <cell r="G208">
            <v>2607</v>
          </cell>
        </row>
        <row r="209">
          <cell r="D209" t="str">
            <v>Таблетки</v>
          </cell>
          <cell r="E209">
            <v>1</v>
          </cell>
          <cell r="F209">
            <v>267</v>
          </cell>
          <cell r="G209">
            <v>267</v>
          </cell>
        </row>
        <row r="210">
          <cell r="E210">
            <v>4.4000000000000004</v>
          </cell>
          <cell r="F210">
            <v>223</v>
          </cell>
          <cell r="G210">
            <v>352</v>
          </cell>
        </row>
        <row r="213">
          <cell r="E213">
            <v>8</v>
          </cell>
          <cell r="F213">
            <v>256</v>
          </cell>
          <cell r="G213">
            <v>717</v>
          </cell>
        </row>
        <row r="216">
          <cell r="E216">
            <v>3</v>
          </cell>
          <cell r="F216">
            <v>321</v>
          </cell>
          <cell r="G216">
            <v>326</v>
          </cell>
        </row>
        <row r="217">
          <cell r="D217" t="str">
            <v>Порошок</v>
          </cell>
          <cell r="E217">
            <v>2</v>
          </cell>
          <cell r="F217">
            <v>369</v>
          </cell>
          <cell r="G217">
            <v>369</v>
          </cell>
        </row>
        <row r="218">
          <cell r="E218">
            <v>7</v>
          </cell>
          <cell r="F218">
            <v>315</v>
          </cell>
          <cell r="G218">
            <v>571</v>
          </cell>
        </row>
        <row r="219">
          <cell r="D219" t="str">
            <v>Таблетки</v>
          </cell>
          <cell r="E219">
            <v>1</v>
          </cell>
          <cell r="F219">
            <v>45.5</v>
          </cell>
          <cell r="G219">
            <v>45.5</v>
          </cell>
        </row>
        <row r="220">
          <cell r="E220">
            <v>4</v>
          </cell>
          <cell r="F220">
            <v>165</v>
          </cell>
          <cell r="G220">
            <v>794</v>
          </cell>
        </row>
        <row r="222">
          <cell r="E222">
            <v>2</v>
          </cell>
          <cell r="F222">
            <v>785</v>
          </cell>
          <cell r="G222">
            <v>785</v>
          </cell>
        </row>
        <row r="223">
          <cell r="D223" t="str">
            <v>Таблетки</v>
          </cell>
        </row>
        <row r="224">
          <cell r="D224" t="str">
            <v>Капсулы</v>
          </cell>
          <cell r="E224">
            <v>3</v>
          </cell>
          <cell r="F224">
            <v>561</v>
          </cell>
          <cell r="G224">
            <v>908</v>
          </cell>
        </row>
        <row r="225">
          <cell r="D225" t="str">
            <v>Капсулы</v>
          </cell>
          <cell r="E225">
            <v>2</v>
          </cell>
          <cell r="F225">
            <v>1080</v>
          </cell>
          <cell r="G225">
            <v>1080</v>
          </cell>
        </row>
        <row r="226">
          <cell r="E226">
            <v>108</v>
          </cell>
          <cell r="F226">
            <v>31</v>
          </cell>
          <cell r="G226">
            <v>169</v>
          </cell>
        </row>
        <row r="229">
          <cell r="D229" t="str">
            <v>Ампула</v>
          </cell>
          <cell r="E229">
            <v>1</v>
          </cell>
          <cell r="F229">
            <v>40.5</v>
          </cell>
          <cell r="G229">
            <v>40.5</v>
          </cell>
        </row>
        <row r="230">
          <cell r="E230">
            <v>3</v>
          </cell>
          <cell r="F230">
            <v>32.5</v>
          </cell>
          <cell r="G230">
            <v>182</v>
          </cell>
        </row>
        <row r="233">
          <cell r="E233">
            <v>3</v>
          </cell>
          <cell r="F233">
            <v>3343</v>
          </cell>
          <cell r="G233">
            <v>3565</v>
          </cell>
        </row>
        <row r="234">
          <cell r="E234">
            <v>5</v>
          </cell>
          <cell r="F234">
            <v>736</v>
          </cell>
          <cell r="G234">
            <v>1482</v>
          </cell>
        </row>
        <row r="235">
          <cell r="D235" t="str">
            <v>Таблетки</v>
          </cell>
          <cell r="E235">
            <v>3</v>
          </cell>
          <cell r="F235">
            <v>343</v>
          </cell>
          <cell r="G235">
            <v>1117</v>
          </cell>
        </row>
        <row r="236">
          <cell r="E236">
            <v>17</v>
          </cell>
          <cell r="F236">
            <v>221</v>
          </cell>
          <cell r="G236">
            <v>1187</v>
          </cell>
        </row>
        <row r="238">
          <cell r="E238">
            <v>7</v>
          </cell>
          <cell r="F238">
            <v>258</v>
          </cell>
          <cell r="G238">
            <v>610</v>
          </cell>
        </row>
        <row r="239">
          <cell r="D239" t="str">
            <v>Капсулы</v>
          </cell>
          <cell r="E239">
            <v>5</v>
          </cell>
          <cell r="F239">
            <v>281</v>
          </cell>
          <cell r="G239">
            <v>563</v>
          </cell>
        </row>
        <row r="240">
          <cell r="D240" t="str">
            <v>Таблетки</v>
          </cell>
          <cell r="E240">
            <v>1</v>
          </cell>
          <cell r="F240">
            <v>232</v>
          </cell>
          <cell r="G240">
            <v>232</v>
          </cell>
        </row>
        <row r="241">
          <cell r="E241">
            <v>2</v>
          </cell>
          <cell r="F241">
            <v>548</v>
          </cell>
          <cell r="G241">
            <v>557</v>
          </cell>
        </row>
        <row r="242">
          <cell r="E242">
            <v>21</v>
          </cell>
          <cell r="F242">
            <v>157</v>
          </cell>
          <cell r="G242">
            <v>306</v>
          </cell>
        </row>
        <row r="245">
          <cell r="E245">
            <v>15</v>
          </cell>
          <cell r="F245">
            <v>239</v>
          </cell>
          <cell r="G245">
            <v>753</v>
          </cell>
        </row>
        <row r="248">
          <cell r="D248" t="str">
            <v>Таблетки</v>
          </cell>
          <cell r="E248">
            <v>1</v>
          </cell>
          <cell r="F248">
            <v>213</v>
          </cell>
          <cell r="G248">
            <v>213</v>
          </cell>
        </row>
        <row r="249">
          <cell r="D249" t="str">
            <v>Таблетки</v>
          </cell>
          <cell r="E249">
            <v>8</v>
          </cell>
          <cell r="F249">
            <v>306</v>
          </cell>
          <cell r="G249">
            <v>624</v>
          </cell>
        </row>
        <row r="250">
          <cell r="E250">
            <v>5</v>
          </cell>
          <cell r="F250">
            <v>350</v>
          </cell>
          <cell r="G250">
            <v>453</v>
          </cell>
        </row>
        <row r="251">
          <cell r="D251" t="str">
            <v>Порошок</v>
          </cell>
          <cell r="E251">
            <v>8</v>
          </cell>
          <cell r="F251">
            <v>398</v>
          </cell>
          <cell r="G251">
            <v>452</v>
          </cell>
        </row>
        <row r="253">
          <cell r="E253">
            <v>4</v>
          </cell>
          <cell r="F253">
            <v>282</v>
          </cell>
          <cell r="G253">
            <v>688</v>
          </cell>
        </row>
        <row r="254">
          <cell r="E254">
            <v>3</v>
          </cell>
          <cell r="F254">
            <v>917</v>
          </cell>
          <cell r="G254">
            <v>2762</v>
          </cell>
        </row>
        <row r="255">
          <cell r="D255" t="str">
            <v>Таблетки</v>
          </cell>
          <cell r="E255">
            <v>1</v>
          </cell>
          <cell r="F255">
            <v>275</v>
          </cell>
          <cell r="G255">
            <v>275</v>
          </cell>
        </row>
        <row r="256">
          <cell r="E256">
            <v>2</v>
          </cell>
          <cell r="F256">
            <v>61</v>
          </cell>
          <cell r="G256">
            <v>419</v>
          </cell>
        </row>
        <row r="258">
          <cell r="E258">
            <v>9</v>
          </cell>
          <cell r="F258">
            <v>258</v>
          </cell>
          <cell r="G258">
            <v>768</v>
          </cell>
        </row>
        <row r="261">
          <cell r="E261">
            <v>13</v>
          </cell>
          <cell r="F261">
            <v>355</v>
          </cell>
          <cell r="G261">
            <v>355</v>
          </cell>
        </row>
        <row r="262">
          <cell r="D262" t="str">
            <v>Порошок</v>
          </cell>
          <cell r="E262">
            <v>3</v>
          </cell>
          <cell r="F262">
            <v>381</v>
          </cell>
          <cell r="G262">
            <v>400</v>
          </cell>
        </row>
        <row r="263">
          <cell r="E263">
            <v>3</v>
          </cell>
          <cell r="F263">
            <v>594</v>
          </cell>
          <cell r="G263">
            <v>594</v>
          </cell>
        </row>
        <row r="264">
          <cell r="D264" t="str">
            <v>Таблетки</v>
          </cell>
          <cell r="E264">
            <v>1</v>
          </cell>
          <cell r="F264">
            <v>45.5</v>
          </cell>
          <cell r="G264">
            <v>45.5</v>
          </cell>
        </row>
        <row r="265">
          <cell r="E265">
            <v>5</v>
          </cell>
          <cell r="F265">
            <v>165</v>
          </cell>
          <cell r="G265">
            <v>838</v>
          </cell>
        </row>
        <row r="266">
          <cell r="D266" t="str">
            <v>Таблетки</v>
          </cell>
        </row>
        <row r="267">
          <cell r="E267">
            <v>1</v>
          </cell>
          <cell r="F267">
            <v>437</v>
          </cell>
          <cell r="G267">
            <v>437</v>
          </cell>
        </row>
        <row r="268">
          <cell r="D268" t="str">
            <v>Капсулы</v>
          </cell>
          <cell r="E268">
            <v>4</v>
          </cell>
          <cell r="F268">
            <v>423</v>
          </cell>
          <cell r="G268">
            <v>629</v>
          </cell>
        </row>
        <row r="269">
          <cell r="D269" t="str">
            <v>Капсулы</v>
          </cell>
        </row>
        <row r="270">
          <cell r="E270">
            <v>80</v>
          </cell>
          <cell r="F270">
            <v>23</v>
          </cell>
          <cell r="G270">
            <v>176</v>
          </cell>
        </row>
        <row r="274">
          <cell r="E274">
            <v>1</v>
          </cell>
          <cell r="F274">
            <v>42.5</v>
          </cell>
          <cell r="G274">
            <v>42.5</v>
          </cell>
        </row>
        <row r="275">
          <cell r="E275">
            <v>3</v>
          </cell>
          <cell r="F275">
            <v>176</v>
          </cell>
          <cell r="G275">
            <v>182</v>
          </cell>
        </row>
        <row r="276">
          <cell r="E276">
            <v>4</v>
          </cell>
          <cell r="F276">
            <v>3098</v>
          </cell>
          <cell r="G276">
            <v>3714</v>
          </cell>
        </row>
        <row r="277">
          <cell r="E277">
            <v>5</v>
          </cell>
          <cell r="F277">
            <v>813</v>
          </cell>
          <cell r="G277">
            <v>1367</v>
          </cell>
        </row>
        <row r="278">
          <cell r="D278" t="str">
            <v>Таблетки</v>
          </cell>
          <cell r="E278">
            <v>5</v>
          </cell>
          <cell r="F278">
            <v>361</v>
          </cell>
          <cell r="G278">
            <v>1147</v>
          </cell>
        </row>
        <row r="279">
          <cell r="E279">
            <v>11</v>
          </cell>
          <cell r="F279">
            <v>235</v>
          </cell>
          <cell r="G279">
            <v>1280</v>
          </cell>
        </row>
        <row r="281">
          <cell r="E281">
            <v>11</v>
          </cell>
          <cell r="F281">
            <v>619</v>
          </cell>
          <cell r="G281">
            <v>619</v>
          </cell>
        </row>
        <row r="282">
          <cell r="D282" t="str">
            <v>Капсулы</v>
          </cell>
          <cell r="E282">
            <v>3</v>
          </cell>
          <cell r="F282">
            <v>273</v>
          </cell>
          <cell r="G282">
            <v>281</v>
          </cell>
        </row>
        <row r="283">
          <cell r="D283" t="str">
            <v>Таблетки</v>
          </cell>
        </row>
        <row r="285">
          <cell r="E285">
            <v>15</v>
          </cell>
          <cell r="F285">
            <v>133</v>
          </cell>
          <cell r="G285">
            <v>255</v>
          </cell>
        </row>
        <row r="288">
          <cell r="E288">
            <v>14</v>
          </cell>
          <cell r="F288">
            <v>195</v>
          </cell>
          <cell r="G288">
            <v>602</v>
          </cell>
        </row>
        <row r="291">
          <cell r="D291" t="str">
            <v>Таблетки</v>
          </cell>
        </row>
        <row r="292">
          <cell r="D292" t="str">
            <v>Таблетки</v>
          </cell>
          <cell r="E292">
            <v>3</v>
          </cell>
          <cell r="F292">
            <v>486</v>
          </cell>
          <cell r="G292">
            <v>519</v>
          </cell>
        </row>
        <row r="293">
          <cell r="E293">
            <v>8</v>
          </cell>
          <cell r="F293">
            <v>297</v>
          </cell>
          <cell r="G293">
            <v>543</v>
          </cell>
        </row>
        <row r="294">
          <cell r="D294" t="str">
            <v>Порошок</v>
          </cell>
          <cell r="E294">
            <v>15</v>
          </cell>
          <cell r="F294">
            <v>131</v>
          </cell>
          <cell r="G294">
            <v>381</v>
          </cell>
        </row>
        <row r="296">
          <cell r="D296" t="str">
            <v>Таблетки</v>
          </cell>
          <cell r="E296">
            <v>24</v>
          </cell>
          <cell r="F296">
            <v>232</v>
          </cell>
          <cell r="G296">
            <v>579</v>
          </cell>
        </row>
        <row r="297">
          <cell r="E297">
            <v>5</v>
          </cell>
          <cell r="F297">
            <v>849</v>
          </cell>
          <cell r="G297">
            <v>2629</v>
          </cell>
        </row>
        <row r="298">
          <cell r="D298" t="str">
            <v>Таблетки</v>
          </cell>
        </row>
        <row r="299">
          <cell r="E299">
            <v>6</v>
          </cell>
          <cell r="F299">
            <v>20</v>
          </cell>
          <cell r="G299">
            <v>264</v>
          </cell>
        </row>
        <row r="301">
          <cell r="E301">
            <v>6</v>
          </cell>
          <cell r="F301">
            <v>222</v>
          </cell>
          <cell r="G301">
            <v>717</v>
          </cell>
        </row>
        <row r="303">
          <cell r="E303">
            <v>23</v>
          </cell>
          <cell r="F303">
            <v>299</v>
          </cell>
          <cell r="G303">
            <v>355</v>
          </cell>
        </row>
        <row r="305">
          <cell r="D305" t="str">
            <v>Порошок</v>
          </cell>
          <cell r="E305">
            <v>2</v>
          </cell>
          <cell r="F305">
            <v>334</v>
          </cell>
          <cell r="G305">
            <v>334</v>
          </cell>
        </row>
        <row r="306">
          <cell r="E306">
            <v>26</v>
          </cell>
          <cell r="F306">
            <v>526</v>
          </cell>
          <cell r="G306">
            <v>783</v>
          </cell>
        </row>
        <row r="307">
          <cell r="D307" t="str">
            <v>Таблетки</v>
          </cell>
        </row>
        <row r="308">
          <cell r="E308">
            <v>5</v>
          </cell>
          <cell r="F308">
            <v>165</v>
          </cell>
          <cell r="G308">
            <v>655</v>
          </cell>
        </row>
        <row r="312">
          <cell r="D312" t="str">
            <v>Таблетки</v>
          </cell>
        </row>
        <row r="313">
          <cell r="D313" t="str">
            <v>Таблетки</v>
          </cell>
        </row>
        <row r="314">
          <cell r="E314">
            <v>3</v>
          </cell>
          <cell r="F314">
            <v>159</v>
          </cell>
          <cell r="G314">
            <v>217</v>
          </cell>
        </row>
        <row r="316">
          <cell r="D316" t="str">
            <v>Капсулы</v>
          </cell>
          <cell r="E316">
            <v>4</v>
          </cell>
          <cell r="F316">
            <v>345</v>
          </cell>
          <cell r="G316">
            <v>834</v>
          </cell>
        </row>
        <row r="318">
          <cell r="D318" t="str">
            <v>Капсулы</v>
          </cell>
        </row>
        <row r="319">
          <cell r="E319">
            <v>122</v>
          </cell>
          <cell r="F319">
            <v>31</v>
          </cell>
          <cell r="G319">
            <v>160</v>
          </cell>
        </row>
        <row r="323">
          <cell r="E323">
            <v>3</v>
          </cell>
          <cell r="F323">
            <v>149</v>
          </cell>
          <cell r="G323">
            <v>180</v>
          </cell>
        </row>
        <row r="325">
          <cell r="E325">
            <v>3</v>
          </cell>
          <cell r="F325">
            <v>3382</v>
          </cell>
          <cell r="G325">
            <v>3786</v>
          </cell>
        </row>
        <row r="326">
          <cell r="E326">
            <v>9</v>
          </cell>
          <cell r="F326">
            <v>325</v>
          </cell>
          <cell r="G326">
            <v>710</v>
          </cell>
        </row>
        <row r="327">
          <cell r="D327" t="str">
            <v>Таблетки</v>
          </cell>
          <cell r="E327">
            <v>5</v>
          </cell>
          <cell r="F327">
            <v>294</v>
          </cell>
          <cell r="G327">
            <v>951</v>
          </cell>
        </row>
        <row r="328">
          <cell r="E328">
            <v>20</v>
          </cell>
          <cell r="F328">
            <v>202</v>
          </cell>
          <cell r="G328">
            <v>1113</v>
          </cell>
        </row>
        <row r="330">
          <cell r="D330" t="str">
            <v>Капсулы</v>
          </cell>
          <cell r="E330">
            <v>4</v>
          </cell>
          <cell r="F330">
            <v>460</v>
          </cell>
          <cell r="G330">
            <v>552</v>
          </cell>
        </row>
        <row r="331">
          <cell r="D331" t="str">
            <v>Капсулы</v>
          </cell>
          <cell r="E331">
            <v>4</v>
          </cell>
          <cell r="F331">
            <v>273</v>
          </cell>
          <cell r="G331">
            <v>273</v>
          </cell>
        </row>
        <row r="332">
          <cell r="D332" t="str">
            <v>Таблетки</v>
          </cell>
          <cell r="E332">
            <v>2</v>
          </cell>
          <cell r="F332">
            <v>466</v>
          </cell>
          <cell r="G332">
            <v>466</v>
          </cell>
        </row>
        <row r="333">
          <cell r="E333">
            <v>2</v>
          </cell>
          <cell r="F333">
            <v>507</v>
          </cell>
          <cell r="G333">
            <v>507</v>
          </cell>
        </row>
      </sheetData>
      <sheetData sheetId="4">
        <row r="61">
          <cell r="E61" t="str">
            <v>лиоф. пор. д/приг. р-ра</v>
          </cell>
        </row>
        <row r="66">
          <cell r="E66">
            <v>391</v>
          </cell>
        </row>
        <row r="67">
          <cell r="E67">
            <v>391</v>
          </cell>
        </row>
        <row r="68">
          <cell r="E68">
            <v>3</v>
          </cell>
        </row>
        <row r="69">
          <cell r="E69" t="str">
            <v>Суппозитории ректальные</v>
          </cell>
        </row>
        <row r="74">
          <cell r="E74">
            <v>354</v>
          </cell>
        </row>
        <row r="75">
          <cell r="E75">
            <v>355</v>
          </cell>
        </row>
        <row r="76">
          <cell r="E76">
            <v>6</v>
          </cell>
        </row>
        <row r="77">
          <cell r="E77" t="str">
            <v>спрей</v>
          </cell>
        </row>
        <row r="142">
          <cell r="E142">
            <v>664</v>
          </cell>
        </row>
        <row r="143">
          <cell r="E143">
            <v>682</v>
          </cell>
        </row>
        <row r="144">
          <cell r="E144">
            <v>6</v>
          </cell>
        </row>
        <row r="145">
          <cell r="E145" t="str">
            <v>Таблетки</v>
          </cell>
        </row>
        <row r="165">
          <cell r="E165" t="str">
            <v>капсулы</v>
          </cell>
        </row>
        <row r="166">
          <cell r="E166">
            <v>170</v>
          </cell>
        </row>
        <row r="167">
          <cell r="E167">
            <v>170</v>
          </cell>
        </row>
        <row r="168">
          <cell r="E168">
            <v>4</v>
          </cell>
        </row>
        <row r="169">
          <cell r="E169" t="str">
            <v>таблетки</v>
          </cell>
        </row>
        <row r="234">
          <cell r="E234">
            <v>452</v>
          </cell>
        </row>
        <row r="235">
          <cell r="E235">
            <v>452</v>
          </cell>
        </row>
        <row r="236">
          <cell r="E236">
            <v>2</v>
          </cell>
        </row>
        <row r="237">
          <cell r="E237" t="str">
            <v>таблетки</v>
          </cell>
        </row>
        <row r="258">
          <cell r="E258">
            <v>229</v>
          </cell>
        </row>
        <row r="259">
          <cell r="E259">
            <v>711</v>
          </cell>
        </row>
        <row r="260">
          <cell r="E260">
            <v>11</v>
          </cell>
        </row>
        <row r="261">
          <cell r="E261" t="str">
            <v>Капсулы №10 и №40</v>
          </cell>
        </row>
        <row r="265">
          <cell r="E265" t="str">
            <v>капсулы</v>
          </cell>
        </row>
        <row r="270">
          <cell r="E270">
            <v>494</v>
          </cell>
        </row>
        <row r="271">
          <cell r="E271">
            <v>494</v>
          </cell>
        </row>
        <row r="272">
          <cell r="E272">
            <v>15</v>
          </cell>
        </row>
        <row r="273">
          <cell r="E273" t="str">
            <v>таблетки</v>
          </cell>
        </row>
        <row r="286">
          <cell r="E286">
            <v>1800</v>
          </cell>
        </row>
        <row r="287">
          <cell r="E287">
            <v>1800</v>
          </cell>
        </row>
        <row r="288">
          <cell r="E288">
            <v>1</v>
          </cell>
        </row>
        <row r="289">
          <cell r="E289" t="str">
            <v>таблетки</v>
          </cell>
        </row>
        <row r="298">
          <cell r="E298">
            <v>875</v>
          </cell>
        </row>
        <row r="299">
          <cell r="E299">
            <v>875</v>
          </cell>
        </row>
        <row r="300">
          <cell r="E300">
            <v>4</v>
          </cell>
        </row>
        <row r="301">
          <cell r="E301" t="str">
            <v>таблетки</v>
          </cell>
        </row>
        <row r="322">
          <cell r="E322">
            <v>104</v>
          </cell>
        </row>
        <row r="323">
          <cell r="E323">
            <v>142</v>
          </cell>
        </row>
        <row r="324">
          <cell r="E324">
            <v>30</v>
          </cell>
        </row>
        <row r="325">
          <cell r="E325" t="str">
            <v>Таблетки по 250мг и 500мг</v>
          </cell>
        </row>
        <row r="334">
          <cell r="E334">
            <v>230.5</v>
          </cell>
        </row>
        <row r="335">
          <cell r="E335">
            <v>459</v>
          </cell>
        </row>
        <row r="336">
          <cell r="E336">
            <v>5</v>
          </cell>
        </row>
        <row r="337">
          <cell r="E337" t="str">
            <v>супозитарии</v>
          </cell>
        </row>
        <row r="366">
          <cell r="E366">
            <v>14</v>
          </cell>
        </row>
        <row r="367">
          <cell r="E367">
            <v>81.5</v>
          </cell>
        </row>
        <row r="368">
          <cell r="E368">
            <v>162</v>
          </cell>
        </row>
        <row r="369">
          <cell r="E369" t="str">
            <v>Таблетки №10,№20, суспензия д/пр. внутрь, супп. рект.</v>
          </cell>
        </row>
        <row r="370">
          <cell r="E370">
            <v>3999</v>
          </cell>
        </row>
        <row r="371">
          <cell r="E371">
            <v>3999</v>
          </cell>
        </row>
        <row r="372">
          <cell r="E372">
            <v>1</v>
          </cell>
        </row>
        <row r="373">
          <cell r="E373" t="str">
            <v>таблетки</v>
          </cell>
        </row>
        <row r="377">
          <cell r="E377" t="str">
            <v>Таблетки №20 и №60</v>
          </cell>
        </row>
        <row r="390">
          <cell r="E390">
            <v>63</v>
          </cell>
        </row>
        <row r="391">
          <cell r="E391">
            <v>63</v>
          </cell>
        </row>
        <row r="392">
          <cell r="E392">
            <v>1</v>
          </cell>
        </row>
        <row r="393">
          <cell r="E393" t="str">
            <v>пор. д/сусп</v>
          </cell>
        </row>
        <row r="397">
          <cell r="E397" t="str">
            <v>Таблетки, капсулы</v>
          </cell>
        </row>
        <row r="398">
          <cell r="E398">
            <v>69.599999999999994</v>
          </cell>
        </row>
        <row r="399">
          <cell r="E399">
            <v>127</v>
          </cell>
        </row>
        <row r="400">
          <cell r="E400">
            <v>36</v>
          </cell>
        </row>
        <row r="401">
          <cell r="E401" t="str">
            <v>таблетки</v>
          </cell>
        </row>
        <row r="505">
          <cell r="E505" t="str">
            <v>таблетки</v>
          </cell>
        </row>
        <row r="550">
          <cell r="E550">
            <v>677</v>
          </cell>
        </row>
        <row r="551">
          <cell r="E551">
            <v>677</v>
          </cell>
        </row>
        <row r="552">
          <cell r="E552">
            <v>1</v>
          </cell>
        </row>
        <row r="553">
          <cell r="E553" t="str">
            <v>таблетки</v>
          </cell>
        </row>
        <row r="566">
          <cell r="E566">
            <v>31</v>
          </cell>
        </row>
        <row r="567">
          <cell r="E567">
            <v>280</v>
          </cell>
        </row>
        <row r="568">
          <cell r="E568">
            <v>27</v>
          </cell>
        </row>
        <row r="569">
          <cell r="E569" t="str">
            <v>Таблетки, капсулы, капли</v>
          </cell>
        </row>
        <row r="574">
          <cell r="E574">
            <v>660</v>
          </cell>
        </row>
        <row r="575">
          <cell r="E575">
            <v>660</v>
          </cell>
        </row>
        <row r="576">
          <cell r="E576">
            <v>1</v>
          </cell>
        </row>
        <row r="577">
          <cell r="E577" t="str">
            <v>таблетки</v>
          </cell>
        </row>
        <row r="578">
          <cell r="E578">
            <v>20.5</v>
          </cell>
        </row>
        <row r="579">
          <cell r="E579">
            <v>174</v>
          </cell>
        </row>
        <row r="580">
          <cell r="E580">
            <v>4</v>
          </cell>
        </row>
        <row r="581">
          <cell r="E581" t="str">
            <v>р-р д/в/в и в/м введ., мазь</v>
          </cell>
        </row>
        <row r="597">
          <cell r="E597" t="str">
            <v>таблетки</v>
          </cell>
        </row>
        <row r="606">
          <cell r="E606">
            <v>1305</v>
          </cell>
        </row>
        <row r="607">
          <cell r="E607">
            <v>1305</v>
          </cell>
        </row>
        <row r="608">
          <cell r="E608">
            <v>1</v>
          </cell>
        </row>
        <row r="609">
          <cell r="E609" t="str">
            <v>таблетки</v>
          </cell>
        </row>
        <row r="613">
          <cell r="E613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X161"/>
  <sheetViews>
    <sheetView showGridLines="0" tabSelected="1" zoomScale="70" zoomScaleNormal="70" zoomScaleSheetLayoutView="100" workbookViewId="0">
      <pane xSplit="4" ySplit="3" topLeftCell="T133" activePane="bottomRight" state="frozen"/>
      <selection activeCell="C1" sqref="C1"/>
      <selection pane="topRight" activeCell="D1" sqref="D1"/>
      <selection pane="bottomLeft" activeCell="C4" sqref="C4"/>
      <selection pane="bottomRight" activeCell="AG146" sqref="AG146"/>
    </sheetView>
  </sheetViews>
  <sheetFormatPr defaultRowHeight="15" outlineLevelCol="1" x14ac:dyDescent="0.25"/>
  <cols>
    <col min="1" max="1" width="27.140625" style="28" hidden="1" customWidth="1"/>
    <col min="2" max="2" width="5.42578125" style="28" hidden="1" customWidth="1"/>
    <col min="3" max="3" width="5.42578125" style="28" customWidth="1"/>
    <col min="4" max="4" width="37" style="110" customWidth="1"/>
    <col min="5" max="5" width="13" style="28" customWidth="1"/>
    <col min="6" max="6" width="13.42578125" style="28" customWidth="1"/>
    <col min="7" max="8" width="13.42578125" style="28" hidden="1" customWidth="1" outlineLevel="1"/>
    <col min="9" max="9" width="11.85546875" style="28" customWidth="1" collapsed="1"/>
    <col min="10" max="10" width="12" style="28" customWidth="1"/>
    <col min="11" max="11" width="13.5703125" style="28" customWidth="1"/>
    <col min="12" max="12" width="13.5703125" style="28" hidden="1" customWidth="1" outlineLevel="1"/>
    <col min="13" max="13" width="11.28515625" style="28" hidden="1" customWidth="1" outlineLevel="1"/>
    <col min="14" max="14" width="15.28515625" style="28" customWidth="1" collapsed="1"/>
    <col min="15" max="15" width="11.28515625" style="28" customWidth="1"/>
    <col min="16" max="16" width="13.42578125" style="28" customWidth="1"/>
    <col min="17" max="18" width="13.42578125" style="28" hidden="1" customWidth="1" outlineLevel="1"/>
    <col min="19" max="19" width="15.28515625" style="28" customWidth="1" collapsed="1"/>
    <col min="20" max="20" width="8.7109375" style="28" customWidth="1"/>
    <col min="21" max="21" width="12.85546875" style="28" customWidth="1"/>
    <col min="22" max="22" width="12.85546875" style="28" customWidth="1" outlineLevel="1"/>
    <col min="23" max="23" width="12.85546875" style="28" customWidth="1"/>
    <col min="24" max="24" width="11.7109375" style="28" customWidth="1"/>
    <col min="25" max="25" width="13" style="28" customWidth="1"/>
    <col min="26" max="26" width="13" style="28" customWidth="1" outlineLevel="1"/>
    <col min="27" max="27" width="13" style="28" customWidth="1"/>
    <col min="28" max="28" width="11.28515625" style="28" customWidth="1"/>
    <col min="29" max="29" width="13.140625" style="28" customWidth="1"/>
    <col min="30" max="30" width="13.140625" style="28" customWidth="1" outlineLevel="1"/>
    <col min="31" max="32" width="12.7109375" style="28" customWidth="1"/>
    <col min="33" max="33" width="13" style="28" customWidth="1"/>
    <col min="34" max="34" width="13" style="28" customWidth="1" outlineLevel="1"/>
    <col min="35" max="35" width="12.42578125" style="28" customWidth="1"/>
    <col min="36" max="36" width="14.85546875" style="28" customWidth="1"/>
    <col min="37" max="37" width="13.42578125" style="28" customWidth="1"/>
    <col min="38" max="39" width="13.42578125" style="28" hidden="1" customWidth="1" outlineLevel="1"/>
    <col min="40" max="40" width="11.140625" style="28" customWidth="1" collapsed="1"/>
    <col min="41" max="41" width="10" style="28" customWidth="1"/>
    <col min="42" max="42" width="10" style="110" customWidth="1"/>
    <col min="43" max="43" width="10" style="104" customWidth="1" outlineLevel="1"/>
    <col min="44" max="45" width="10" style="104" customWidth="1"/>
    <col min="46" max="46" width="10" style="82" customWidth="1"/>
    <col min="47" max="47" width="10" style="104" customWidth="1" outlineLevel="1"/>
    <col min="48" max="49" width="10" style="104" customWidth="1"/>
    <col min="50" max="50" width="10" style="82" customWidth="1"/>
    <col min="51" max="51" width="10" style="104" customWidth="1" outlineLevel="1"/>
    <col min="52" max="53" width="10" style="104" customWidth="1"/>
    <col min="54" max="54" width="10" style="82" customWidth="1"/>
    <col min="55" max="55" width="10" style="104" customWidth="1" outlineLevel="1"/>
    <col min="56" max="57" width="10" style="104" customWidth="1"/>
    <col min="58" max="58" width="10" style="82" customWidth="1"/>
    <col min="59" max="59" width="10" style="104" customWidth="1" outlineLevel="1"/>
    <col min="60" max="61" width="10" style="104" customWidth="1"/>
    <col min="62" max="62" width="10" style="82" customWidth="1"/>
    <col min="63" max="63" width="10" style="104" customWidth="1" outlineLevel="1"/>
    <col min="64" max="65" width="10" style="104" customWidth="1"/>
    <col min="66" max="66" width="10" style="82" customWidth="1"/>
    <col min="67" max="67" width="10" style="104" customWidth="1" outlineLevel="1"/>
    <col min="68" max="69" width="10" style="104" customWidth="1"/>
    <col min="70" max="70" width="10" style="82" customWidth="1"/>
    <col min="71" max="71" width="10" style="104" customWidth="1" outlineLevel="1"/>
    <col min="72" max="72" width="10" style="104" customWidth="1"/>
    <col min="73" max="73" width="11.28515625" style="28" bestFit="1" customWidth="1"/>
    <col min="74" max="74" width="17.7109375" style="28" bestFit="1" customWidth="1"/>
    <col min="75" max="75" width="15.7109375" style="28" bestFit="1" customWidth="1"/>
    <col min="76" max="76" width="11.7109375" style="9" customWidth="1"/>
    <col min="77" max="77" width="8.28515625" style="9" customWidth="1"/>
    <col min="78" max="78" width="11.28515625" style="9" customWidth="1"/>
    <col min="79" max="79" width="12.7109375" style="9" customWidth="1"/>
    <col min="80" max="80" width="8.7109375" style="9" customWidth="1"/>
    <col min="81" max="81" width="7.7109375" style="9" customWidth="1"/>
    <col min="82" max="82" width="9.5703125" style="9" customWidth="1"/>
    <col min="83" max="83" width="11" style="9" customWidth="1"/>
    <col min="84" max="84" width="9" style="9" customWidth="1"/>
    <col min="85" max="85" width="6.7109375" style="9" customWidth="1"/>
    <col min="86" max="86" width="9.28515625" style="9" customWidth="1"/>
    <col min="87" max="87" width="8.7109375" style="9" customWidth="1"/>
    <col min="88" max="88" width="10.5703125" style="9" customWidth="1"/>
    <col min="89" max="89" width="16.7109375" style="9" customWidth="1"/>
    <col min="90" max="90" width="10.140625" style="9" customWidth="1"/>
    <col min="91" max="91" width="11" style="9" customWidth="1"/>
    <col min="92" max="92" width="9.42578125" style="9" customWidth="1"/>
    <col min="93" max="96" width="13.42578125" style="9" hidden="1" customWidth="1"/>
    <col min="97" max="97" width="13.5703125" style="9" hidden="1" customWidth="1"/>
    <col min="98" max="98" width="15" style="9" hidden="1" customWidth="1"/>
    <col min="99" max="101" width="13.5703125" style="9" hidden="1" customWidth="1"/>
    <col min="102" max="102" width="9.140625" style="9" hidden="1" customWidth="1"/>
    <col min="103" max="276" width="9.140625" style="9"/>
    <col min="277" max="278" width="0" style="9" hidden="1" customWidth="1"/>
    <col min="279" max="279" width="5.42578125" style="9" customWidth="1"/>
    <col min="280" max="280" width="37" style="9" customWidth="1"/>
    <col min="281" max="283" width="0" style="9" hidden="1" customWidth="1"/>
    <col min="284" max="284" width="12" style="9" customWidth="1"/>
    <col min="285" max="285" width="13.5703125" style="9" customWidth="1"/>
    <col min="286" max="287" width="11.28515625" style="9" customWidth="1"/>
    <col min="288" max="288" width="13.42578125" style="9" customWidth="1"/>
    <col min="289" max="289" width="12.42578125" style="9" customWidth="1"/>
    <col min="290" max="290" width="8.7109375" style="9" customWidth="1"/>
    <col min="291" max="292" width="12.85546875" style="9" customWidth="1"/>
    <col min="293" max="293" width="11.7109375" style="9" customWidth="1"/>
    <col min="294" max="295" width="13" style="9" customWidth="1"/>
    <col min="296" max="296" width="11.28515625" style="9" customWidth="1"/>
    <col min="297" max="297" width="13.140625" style="9" customWidth="1"/>
    <col min="298" max="299" width="12.7109375" style="9" customWidth="1"/>
    <col min="300" max="300" width="13" style="9" customWidth="1"/>
    <col min="301" max="301" width="12.42578125" style="9" customWidth="1"/>
    <col min="302" max="302" width="14.85546875" style="9" customWidth="1"/>
    <col min="303" max="303" width="13.42578125" style="9" customWidth="1"/>
    <col min="304" max="304" width="11.140625" style="9" customWidth="1"/>
    <col min="305" max="305" width="13.7109375" style="9" customWidth="1"/>
    <col min="306" max="306" width="13.42578125" style="9" customWidth="1"/>
    <col min="307" max="311" width="11.28515625" style="9" customWidth="1"/>
    <col min="312" max="312" width="13.42578125" style="9" customWidth="1"/>
    <col min="313" max="313" width="13.28515625" style="9" customWidth="1"/>
    <col min="314" max="314" width="10.85546875" style="9" customWidth="1"/>
    <col min="315" max="320" width="11.28515625" style="9" customWidth="1"/>
    <col min="321" max="321" width="12.7109375" style="9" customWidth="1"/>
    <col min="322" max="323" width="11.28515625" style="9" customWidth="1"/>
    <col min="324" max="324" width="17.7109375" style="9" customWidth="1"/>
    <col min="325" max="325" width="15.7109375" style="9" customWidth="1"/>
    <col min="326" max="326" width="11.28515625" style="9" customWidth="1"/>
    <col min="327" max="327" width="17.7109375" style="9" customWidth="1"/>
    <col min="328" max="328" width="14" style="9" customWidth="1"/>
    <col min="329" max="329" width="11.28515625" style="9" bestFit="1" customWidth="1"/>
    <col min="330" max="330" width="17.7109375" style="9" bestFit="1" customWidth="1"/>
    <col min="331" max="331" width="15.7109375" style="9" bestFit="1" customWidth="1"/>
    <col min="332" max="332" width="11.7109375" style="9" customWidth="1"/>
    <col min="333" max="333" width="8.28515625" style="9" customWidth="1"/>
    <col min="334" max="334" width="11.28515625" style="9" customWidth="1"/>
    <col min="335" max="335" width="12.7109375" style="9" customWidth="1"/>
    <col min="336" max="336" width="8.7109375" style="9" customWidth="1"/>
    <col min="337" max="337" width="7.7109375" style="9" customWidth="1"/>
    <col min="338" max="338" width="9.5703125" style="9" customWidth="1"/>
    <col min="339" max="339" width="11" style="9" customWidth="1"/>
    <col min="340" max="340" width="9" style="9" customWidth="1"/>
    <col min="341" max="341" width="6.7109375" style="9" customWidth="1"/>
    <col min="342" max="342" width="9.28515625" style="9" customWidth="1"/>
    <col min="343" max="343" width="8.7109375" style="9" customWidth="1"/>
    <col min="344" max="344" width="10.5703125" style="9" customWidth="1"/>
    <col min="345" max="345" width="16.7109375" style="9" customWidth="1"/>
    <col min="346" max="346" width="10.140625" style="9" customWidth="1"/>
    <col min="347" max="347" width="11" style="9" customWidth="1"/>
    <col min="348" max="348" width="9.42578125" style="9" customWidth="1"/>
    <col min="349" max="358" width="0" style="9" hidden="1" customWidth="1"/>
    <col min="359" max="532" width="9.140625" style="9"/>
    <col min="533" max="534" width="0" style="9" hidden="1" customWidth="1"/>
    <col min="535" max="535" width="5.42578125" style="9" customWidth="1"/>
    <col min="536" max="536" width="37" style="9" customWidth="1"/>
    <col min="537" max="539" width="0" style="9" hidden="1" customWidth="1"/>
    <col min="540" max="540" width="12" style="9" customWidth="1"/>
    <col min="541" max="541" width="13.5703125" style="9" customWidth="1"/>
    <col min="542" max="543" width="11.28515625" style="9" customWidth="1"/>
    <col min="544" max="544" width="13.42578125" style="9" customWidth="1"/>
    <col min="545" max="545" width="12.42578125" style="9" customWidth="1"/>
    <col min="546" max="546" width="8.7109375" style="9" customWidth="1"/>
    <col min="547" max="548" width="12.85546875" style="9" customWidth="1"/>
    <col min="549" max="549" width="11.7109375" style="9" customWidth="1"/>
    <col min="550" max="551" width="13" style="9" customWidth="1"/>
    <col min="552" max="552" width="11.28515625" style="9" customWidth="1"/>
    <col min="553" max="553" width="13.140625" style="9" customWidth="1"/>
    <col min="554" max="555" width="12.7109375" style="9" customWidth="1"/>
    <col min="556" max="556" width="13" style="9" customWidth="1"/>
    <col min="557" max="557" width="12.42578125" style="9" customWidth="1"/>
    <col min="558" max="558" width="14.85546875" style="9" customWidth="1"/>
    <col min="559" max="559" width="13.42578125" style="9" customWidth="1"/>
    <col min="560" max="560" width="11.140625" style="9" customWidth="1"/>
    <col min="561" max="561" width="13.7109375" style="9" customWidth="1"/>
    <col min="562" max="562" width="13.42578125" style="9" customWidth="1"/>
    <col min="563" max="567" width="11.28515625" style="9" customWidth="1"/>
    <col min="568" max="568" width="13.42578125" style="9" customWidth="1"/>
    <col min="569" max="569" width="13.28515625" style="9" customWidth="1"/>
    <col min="570" max="570" width="10.85546875" style="9" customWidth="1"/>
    <col min="571" max="576" width="11.28515625" style="9" customWidth="1"/>
    <col min="577" max="577" width="12.7109375" style="9" customWidth="1"/>
    <col min="578" max="579" width="11.28515625" style="9" customWidth="1"/>
    <col min="580" max="580" width="17.7109375" style="9" customWidth="1"/>
    <col min="581" max="581" width="15.7109375" style="9" customWidth="1"/>
    <col min="582" max="582" width="11.28515625" style="9" customWidth="1"/>
    <col min="583" max="583" width="17.7109375" style="9" customWidth="1"/>
    <col min="584" max="584" width="14" style="9" customWidth="1"/>
    <col min="585" max="585" width="11.28515625" style="9" bestFit="1" customWidth="1"/>
    <col min="586" max="586" width="17.7109375" style="9" bestFit="1" customWidth="1"/>
    <col min="587" max="587" width="15.7109375" style="9" bestFit="1" customWidth="1"/>
    <col min="588" max="588" width="11.7109375" style="9" customWidth="1"/>
    <col min="589" max="589" width="8.28515625" style="9" customWidth="1"/>
    <col min="590" max="590" width="11.28515625" style="9" customWidth="1"/>
    <col min="591" max="591" width="12.7109375" style="9" customWidth="1"/>
    <col min="592" max="592" width="8.7109375" style="9" customWidth="1"/>
    <col min="593" max="593" width="7.7109375" style="9" customWidth="1"/>
    <col min="594" max="594" width="9.5703125" style="9" customWidth="1"/>
    <col min="595" max="595" width="11" style="9" customWidth="1"/>
    <col min="596" max="596" width="9" style="9" customWidth="1"/>
    <col min="597" max="597" width="6.7109375" style="9" customWidth="1"/>
    <col min="598" max="598" width="9.28515625" style="9" customWidth="1"/>
    <col min="599" max="599" width="8.7109375" style="9" customWidth="1"/>
    <col min="600" max="600" width="10.5703125" style="9" customWidth="1"/>
    <col min="601" max="601" width="16.7109375" style="9" customWidth="1"/>
    <col min="602" max="602" width="10.140625" style="9" customWidth="1"/>
    <col min="603" max="603" width="11" style="9" customWidth="1"/>
    <col min="604" max="604" width="9.42578125" style="9" customWidth="1"/>
    <col min="605" max="614" width="0" style="9" hidden="1" customWidth="1"/>
    <col min="615" max="788" width="9.140625" style="9"/>
    <col min="789" max="790" width="0" style="9" hidden="1" customWidth="1"/>
    <col min="791" max="791" width="5.42578125" style="9" customWidth="1"/>
    <col min="792" max="792" width="37" style="9" customWidth="1"/>
    <col min="793" max="795" width="0" style="9" hidden="1" customWidth="1"/>
    <col min="796" max="796" width="12" style="9" customWidth="1"/>
    <col min="797" max="797" width="13.5703125" style="9" customWidth="1"/>
    <col min="798" max="799" width="11.28515625" style="9" customWidth="1"/>
    <col min="800" max="800" width="13.42578125" style="9" customWidth="1"/>
    <col min="801" max="801" width="12.42578125" style="9" customWidth="1"/>
    <col min="802" max="802" width="8.7109375" style="9" customWidth="1"/>
    <col min="803" max="804" width="12.85546875" style="9" customWidth="1"/>
    <col min="805" max="805" width="11.7109375" style="9" customWidth="1"/>
    <col min="806" max="807" width="13" style="9" customWidth="1"/>
    <col min="808" max="808" width="11.28515625" style="9" customWidth="1"/>
    <col min="809" max="809" width="13.140625" style="9" customWidth="1"/>
    <col min="810" max="811" width="12.7109375" style="9" customWidth="1"/>
    <col min="812" max="812" width="13" style="9" customWidth="1"/>
    <col min="813" max="813" width="12.42578125" style="9" customWidth="1"/>
    <col min="814" max="814" width="14.85546875" style="9" customWidth="1"/>
    <col min="815" max="815" width="13.42578125" style="9" customWidth="1"/>
    <col min="816" max="816" width="11.140625" style="9" customWidth="1"/>
    <col min="817" max="817" width="13.7109375" style="9" customWidth="1"/>
    <col min="818" max="818" width="13.42578125" style="9" customWidth="1"/>
    <col min="819" max="823" width="11.28515625" style="9" customWidth="1"/>
    <col min="824" max="824" width="13.42578125" style="9" customWidth="1"/>
    <col min="825" max="825" width="13.28515625" style="9" customWidth="1"/>
    <col min="826" max="826" width="10.85546875" style="9" customWidth="1"/>
    <col min="827" max="832" width="11.28515625" style="9" customWidth="1"/>
    <col min="833" max="833" width="12.7109375" style="9" customWidth="1"/>
    <col min="834" max="835" width="11.28515625" style="9" customWidth="1"/>
    <col min="836" max="836" width="17.7109375" style="9" customWidth="1"/>
    <col min="837" max="837" width="15.7109375" style="9" customWidth="1"/>
    <col min="838" max="838" width="11.28515625" style="9" customWidth="1"/>
    <col min="839" max="839" width="17.7109375" style="9" customWidth="1"/>
    <col min="840" max="840" width="14" style="9" customWidth="1"/>
    <col min="841" max="841" width="11.28515625" style="9" bestFit="1" customWidth="1"/>
    <col min="842" max="842" width="17.7109375" style="9" bestFit="1" customWidth="1"/>
    <col min="843" max="843" width="15.7109375" style="9" bestFit="1" customWidth="1"/>
    <col min="844" max="844" width="11.7109375" style="9" customWidth="1"/>
    <col min="845" max="845" width="8.28515625" style="9" customWidth="1"/>
    <col min="846" max="846" width="11.28515625" style="9" customWidth="1"/>
    <col min="847" max="847" width="12.7109375" style="9" customWidth="1"/>
    <col min="848" max="848" width="8.7109375" style="9" customWidth="1"/>
    <col min="849" max="849" width="7.7109375" style="9" customWidth="1"/>
    <col min="850" max="850" width="9.5703125" style="9" customWidth="1"/>
    <col min="851" max="851" width="11" style="9" customWidth="1"/>
    <col min="852" max="852" width="9" style="9" customWidth="1"/>
    <col min="853" max="853" width="6.7109375" style="9" customWidth="1"/>
    <col min="854" max="854" width="9.28515625" style="9" customWidth="1"/>
    <col min="855" max="855" width="8.7109375" style="9" customWidth="1"/>
    <col min="856" max="856" width="10.5703125" style="9" customWidth="1"/>
    <col min="857" max="857" width="16.7109375" style="9" customWidth="1"/>
    <col min="858" max="858" width="10.140625" style="9" customWidth="1"/>
    <col min="859" max="859" width="11" style="9" customWidth="1"/>
    <col min="860" max="860" width="9.42578125" style="9" customWidth="1"/>
    <col min="861" max="870" width="0" style="9" hidden="1" customWidth="1"/>
    <col min="871" max="1044" width="9.140625" style="9"/>
    <col min="1045" max="1046" width="0" style="9" hidden="1" customWidth="1"/>
    <col min="1047" max="1047" width="5.42578125" style="9" customWidth="1"/>
    <col min="1048" max="1048" width="37" style="9" customWidth="1"/>
    <col min="1049" max="1051" width="0" style="9" hidden="1" customWidth="1"/>
    <col min="1052" max="1052" width="12" style="9" customWidth="1"/>
    <col min="1053" max="1053" width="13.5703125" style="9" customWidth="1"/>
    <col min="1054" max="1055" width="11.28515625" style="9" customWidth="1"/>
    <col min="1056" max="1056" width="13.42578125" style="9" customWidth="1"/>
    <col min="1057" max="1057" width="12.42578125" style="9" customWidth="1"/>
    <col min="1058" max="1058" width="8.7109375" style="9" customWidth="1"/>
    <col min="1059" max="1060" width="12.85546875" style="9" customWidth="1"/>
    <col min="1061" max="1061" width="11.7109375" style="9" customWidth="1"/>
    <col min="1062" max="1063" width="13" style="9" customWidth="1"/>
    <col min="1064" max="1064" width="11.28515625" style="9" customWidth="1"/>
    <col min="1065" max="1065" width="13.140625" style="9" customWidth="1"/>
    <col min="1066" max="1067" width="12.7109375" style="9" customWidth="1"/>
    <col min="1068" max="1068" width="13" style="9" customWidth="1"/>
    <col min="1069" max="1069" width="12.42578125" style="9" customWidth="1"/>
    <col min="1070" max="1070" width="14.85546875" style="9" customWidth="1"/>
    <col min="1071" max="1071" width="13.42578125" style="9" customWidth="1"/>
    <col min="1072" max="1072" width="11.140625" style="9" customWidth="1"/>
    <col min="1073" max="1073" width="13.7109375" style="9" customWidth="1"/>
    <col min="1074" max="1074" width="13.42578125" style="9" customWidth="1"/>
    <col min="1075" max="1079" width="11.28515625" style="9" customWidth="1"/>
    <col min="1080" max="1080" width="13.42578125" style="9" customWidth="1"/>
    <col min="1081" max="1081" width="13.28515625" style="9" customWidth="1"/>
    <col min="1082" max="1082" width="10.85546875" style="9" customWidth="1"/>
    <col min="1083" max="1088" width="11.28515625" style="9" customWidth="1"/>
    <col min="1089" max="1089" width="12.7109375" style="9" customWidth="1"/>
    <col min="1090" max="1091" width="11.28515625" style="9" customWidth="1"/>
    <col min="1092" max="1092" width="17.7109375" style="9" customWidth="1"/>
    <col min="1093" max="1093" width="15.7109375" style="9" customWidth="1"/>
    <col min="1094" max="1094" width="11.28515625" style="9" customWidth="1"/>
    <col min="1095" max="1095" width="17.7109375" style="9" customWidth="1"/>
    <col min="1096" max="1096" width="14" style="9" customWidth="1"/>
    <col min="1097" max="1097" width="11.28515625" style="9" bestFit="1" customWidth="1"/>
    <col min="1098" max="1098" width="17.7109375" style="9" bestFit="1" customWidth="1"/>
    <col min="1099" max="1099" width="15.7109375" style="9" bestFit="1" customWidth="1"/>
    <col min="1100" max="1100" width="11.7109375" style="9" customWidth="1"/>
    <col min="1101" max="1101" width="8.28515625" style="9" customWidth="1"/>
    <col min="1102" max="1102" width="11.28515625" style="9" customWidth="1"/>
    <col min="1103" max="1103" width="12.7109375" style="9" customWidth="1"/>
    <col min="1104" max="1104" width="8.7109375" style="9" customWidth="1"/>
    <col min="1105" max="1105" width="7.7109375" style="9" customWidth="1"/>
    <col min="1106" max="1106" width="9.5703125" style="9" customWidth="1"/>
    <col min="1107" max="1107" width="11" style="9" customWidth="1"/>
    <col min="1108" max="1108" width="9" style="9" customWidth="1"/>
    <col min="1109" max="1109" width="6.7109375" style="9" customWidth="1"/>
    <col min="1110" max="1110" width="9.28515625" style="9" customWidth="1"/>
    <col min="1111" max="1111" width="8.7109375" style="9" customWidth="1"/>
    <col min="1112" max="1112" width="10.5703125" style="9" customWidth="1"/>
    <col min="1113" max="1113" width="16.7109375" style="9" customWidth="1"/>
    <col min="1114" max="1114" width="10.140625" style="9" customWidth="1"/>
    <col min="1115" max="1115" width="11" style="9" customWidth="1"/>
    <col min="1116" max="1116" width="9.42578125" style="9" customWidth="1"/>
    <col min="1117" max="1126" width="0" style="9" hidden="1" customWidth="1"/>
    <col min="1127" max="1300" width="9.140625" style="9"/>
    <col min="1301" max="1302" width="0" style="9" hidden="1" customWidth="1"/>
    <col min="1303" max="1303" width="5.42578125" style="9" customWidth="1"/>
    <col min="1304" max="1304" width="37" style="9" customWidth="1"/>
    <col min="1305" max="1307" width="0" style="9" hidden="1" customWidth="1"/>
    <col min="1308" max="1308" width="12" style="9" customWidth="1"/>
    <col min="1309" max="1309" width="13.5703125" style="9" customWidth="1"/>
    <col min="1310" max="1311" width="11.28515625" style="9" customWidth="1"/>
    <col min="1312" max="1312" width="13.42578125" style="9" customWidth="1"/>
    <col min="1313" max="1313" width="12.42578125" style="9" customWidth="1"/>
    <col min="1314" max="1314" width="8.7109375" style="9" customWidth="1"/>
    <col min="1315" max="1316" width="12.85546875" style="9" customWidth="1"/>
    <col min="1317" max="1317" width="11.7109375" style="9" customWidth="1"/>
    <col min="1318" max="1319" width="13" style="9" customWidth="1"/>
    <col min="1320" max="1320" width="11.28515625" style="9" customWidth="1"/>
    <col min="1321" max="1321" width="13.140625" style="9" customWidth="1"/>
    <col min="1322" max="1323" width="12.7109375" style="9" customWidth="1"/>
    <col min="1324" max="1324" width="13" style="9" customWidth="1"/>
    <col min="1325" max="1325" width="12.42578125" style="9" customWidth="1"/>
    <col min="1326" max="1326" width="14.85546875" style="9" customWidth="1"/>
    <col min="1327" max="1327" width="13.42578125" style="9" customWidth="1"/>
    <col min="1328" max="1328" width="11.140625" style="9" customWidth="1"/>
    <col min="1329" max="1329" width="13.7109375" style="9" customWidth="1"/>
    <col min="1330" max="1330" width="13.42578125" style="9" customWidth="1"/>
    <col min="1331" max="1335" width="11.28515625" style="9" customWidth="1"/>
    <col min="1336" max="1336" width="13.42578125" style="9" customWidth="1"/>
    <col min="1337" max="1337" width="13.28515625" style="9" customWidth="1"/>
    <col min="1338" max="1338" width="10.85546875" style="9" customWidth="1"/>
    <col min="1339" max="1344" width="11.28515625" style="9" customWidth="1"/>
    <col min="1345" max="1345" width="12.7109375" style="9" customWidth="1"/>
    <col min="1346" max="1347" width="11.28515625" style="9" customWidth="1"/>
    <col min="1348" max="1348" width="17.7109375" style="9" customWidth="1"/>
    <col min="1349" max="1349" width="15.7109375" style="9" customWidth="1"/>
    <col min="1350" max="1350" width="11.28515625" style="9" customWidth="1"/>
    <col min="1351" max="1351" width="17.7109375" style="9" customWidth="1"/>
    <col min="1352" max="1352" width="14" style="9" customWidth="1"/>
    <col min="1353" max="1353" width="11.28515625" style="9" bestFit="1" customWidth="1"/>
    <col min="1354" max="1354" width="17.7109375" style="9" bestFit="1" customWidth="1"/>
    <col min="1355" max="1355" width="15.7109375" style="9" bestFit="1" customWidth="1"/>
    <col min="1356" max="1356" width="11.7109375" style="9" customWidth="1"/>
    <col min="1357" max="1357" width="8.28515625" style="9" customWidth="1"/>
    <col min="1358" max="1358" width="11.28515625" style="9" customWidth="1"/>
    <col min="1359" max="1359" width="12.7109375" style="9" customWidth="1"/>
    <col min="1360" max="1360" width="8.7109375" style="9" customWidth="1"/>
    <col min="1361" max="1361" width="7.7109375" style="9" customWidth="1"/>
    <col min="1362" max="1362" width="9.5703125" style="9" customWidth="1"/>
    <col min="1363" max="1363" width="11" style="9" customWidth="1"/>
    <col min="1364" max="1364" width="9" style="9" customWidth="1"/>
    <col min="1365" max="1365" width="6.7109375" style="9" customWidth="1"/>
    <col min="1366" max="1366" width="9.28515625" style="9" customWidth="1"/>
    <col min="1367" max="1367" width="8.7109375" style="9" customWidth="1"/>
    <col min="1368" max="1368" width="10.5703125" style="9" customWidth="1"/>
    <col min="1369" max="1369" width="16.7109375" style="9" customWidth="1"/>
    <col min="1370" max="1370" width="10.140625" style="9" customWidth="1"/>
    <col min="1371" max="1371" width="11" style="9" customWidth="1"/>
    <col min="1372" max="1372" width="9.42578125" style="9" customWidth="1"/>
    <col min="1373" max="1382" width="0" style="9" hidden="1" customWidth="1"/>
    <col min="1383" max="1556" width="9.140625" style="9"/>
    <col min="1557" max="1558" width="0" style="9" hidden="1" customWidth="1"/>
    <col min="1559" max="1559" width="5.42578125" style="9" customWidth="1"/>
    <col min="1560" max="1560" width="37" style="9" customWidth="1"/>
    <col min="1561" max="1563" width="0" style="9" hidden="1" customWidth="1"/>
    <col min="1564" max="1564" width="12" style="9" customWidth="1"/>
    <col min="1565" max="1565" width="13.5703125" style="9" customWidth="1"/>
    <col min="1566" max="1567" width="11.28515625" style="9" customWidth="1"/>
    <col min="1568" max="1568" width="13.42578125" style="9" customWidth="1"/>
    <col min="1569" max="1569" width="12.42578125" style="9" customWidth="1"/>
    <col min="1570" max="1570" width="8.7109375" style="9" customWidth="1"/>
    <col min="1571" max="1572" width="12.85546875" style="9" customWidth="1"/>
    <col min="1573" max="1573" width="11.7109375" style="9" customWidth="1"/>
    <col min="1574" max="1575" width="13" style="9" customWidth="1"/>
    <col min="1576" max="1576" width="11.28515625" style="9" customWidth="1"/>
    <col min="1577" max="1577" width="13.140625" style="9" customWidth="1"/>
    <col min="1578" max="1579" width="12.7109375" style="9" customWidth="1"/>
    <col min="1580" max="1580" width="13" style="9" customWidth="1"/>
    <col min="1581" max="1581" width="12.42578125" style="9" customWidth="1"/>
    <col min="1582" max="1582" width="14.85546875" style="9" customWidth="1"/>
    <col min="1583" max="1583" width="13.42578125" style="9" customWidth="1"/>
    <col min="1584" max="1584" width="11.140625" style="9" customWidth="1"/>
    <col min="1585" max="1585" width="13.7109375" style="9" customWidth="1"/>
    <col min="1586" max="1586" width="13.42578125" style="9" customWidth="1"/>
    <col min="1587" max="1591" width="11.28515625" style="9" customWidth="1"/>
    <col min="1592" max="1592" width="13.42578125" style="9" customWidth="1"/>
    <col min="1593" max="1593" width="13.28515625" style="9" customWidth="1"/>
    <col min="1594" max="1594" width="10.85546875" style="9" customWidth="1"/>
    <col min="1595" max="1600" width="11.28515625" style="9" customWidth="1"/>
    <col min="1601" max="1601" width="12.7109375" style="9" customWidth="1"/>
    <col min="1602" max="1603" width="11.28515625" style="9" customWidth="1"/>
    <col min="1604" max="1604" width="17.7109375" style="9" customWidth="1"/>
    <col min="1605" max="1605" width="15.7109375" style="9" customWidth="1"/>
    <col min="1606" max="1606" width="11.28515625" style="9" customWidth="1"/>
    <col min="1607" max="1607" width="17.7109375" style="9" customWidth="1"/>
    <col min="1608" max="1608" width="14" style="9" customWidth="1"/>
    <col min="1609" max="1609" width="11.28515625" style="9" bestFit="1" customWidth="1"/>
    <col min="1610" max="1610" width="17.7109375" style="9" bestFit="1" customWidth="1"/>
    <col min="1611" max="1611" width="15.7109375" style="9" bestFit="1" customWidth="1"/>
    <col min="1612" max="1612" width="11.7109375" style="9" customWidth="1"/>
    <col min="1613" max="1613" width="8.28515625" style="9" customWidth="1"/>
    <col min="1614" max="1614" width="11.28515625" style="9" customWidth="1"/>
    <col min="1615" max="1615" width="12.7109375" style="9" customWidth="1"/>
    <col min="1616" max="1616" width="8.7109375" style="9" customWidth="1"/>
    <col min="1617" max="1617" width="7.7109375" style="9" customWidth="1"/>
    <col min="1618" max="1618" width="9.5703125" style="9" customWidth="1"/>
    <col min="1619" max="1619" width="11" style="9" customWidth="1"/>
    <col min="1620" max="1620" width="9" style="9" customWidth="1"/>
    <col min="1621" max="1621" width="6.7109375" style="9" customWidth="1"/>
    <col min="1622" max="1622" width="9.28515625" style="9" customWidth="1"/>
    <col min="1623" max="1623" width="8.7109375" style="9" customWidth="1"/>
    <col min="1624" max="1624" width="10.5703125" style="9" customWidth="1"/>
    <col min="1625" max="1625" width="16.7109375" style="9" customWidth="1"/>
    <col min="1626" max="1626" width="10.140625" style="9" customWidth="1"/>
    <col min="1627" max="1627" width="11" style="9" customWidth="1"/>
    <col min="1628" max="1628" width="9.42578125" style="9" customWidth="1"/>
    <col min="1629" max="1638" width="0" style="9" hidden="1" customWidth="1"/>
    <col min="1639" max="1812" width="9.140625" style="9"/>
    <col min="1813" max="1814" width="0" style="9" hidden="1" customWidth="1"/>
    <col min="1815" max="1815" width="5.42578125" style="9" customWidth="1"/>
    <col min="1816" max="1816" width="37" style="9" customWidth="1"/>
    <col min="1817" max="1819" width="0" style="9" hidden="1" customWidth="1"/>
    <col min="1820" max="1820" width="12" style="9" customWidth="1"/>
    <col min="1821" max="1821" width="13.5703125" style="9" customWidth="1"/>
    <col min="1822" max="1823" width="11.28515625" style="9" customWidth="1"/>
    <col min="1824" max="1824" width="13.42578125" style="9" customWidth="1"/>
    <col min="1825" max="1825" width="12.42578125" style="9" customWidth="1"/>
    <col min="1826" max="1826" width="8.7109375" style="9" customWidth="1"/>
    <col min="1827" max="1828" width="12.85546875" style="9" customWidth="1"/>
    <col min="1829" max="1829" width="11.7109375" style="9" customWidth="1"/>
    <col min="1830" max="1831" width="13" style="9" customWidth="1"/>
    <col min="1832" max="1832" width="11.28515625" style="9" customWidth="1"/>
    <col min="1833" max="1833" width="13.140625" style="9" customWidth="1"/>
    <col min="1834" max="1835" width="12.7109375" style="9" customWidth="1"/>
    <col min="1836" max="1836" width="13" style="9" customWidth="1"/>
    <col min="1837" max="1837" width="12.42578125" style="9" customWidth="1"/>
    <col min="1838" max="1838" width="14.85546875" style="9" customWidth="1"/>
    <col min="1839" max="1839" width="13.42578125" style="9" customWidth="1"/>
    <col min="1840" max="1840" width="11.140625" style="9" customWidth="1"/>
    <col min="1841" max="1841" width="13.7109375" style="9" customWidth="1"/>
    <col min="1842" max="1842" width="13.42578125" style="9" customWidth="1"/>
    <col min="1843" max="1847" width="11.28515625" style="9" customWidth="1"/>
    <col min="1848" max="1848" width="13.42578125" style="9" customWidth="1"/>
    <col min="1849" max="1849" width="13.28515625" style="9" customWidth="1"/>
    <col min="1850" max="1850" width="10.85546875" style="9" customWidth="1"/>
    <col min="1851" max="1856" width="11.28515625" style="9" customWidth="1"/>
    <col min="1857" max="1857" width="12.7109375" style="9" customWidth="1"/>
    <col min="1858" max="1859" width="11.28515625" style="9" customWidth="1"/>
    <col min="1860" max="1860" width="17.7109375" style="9" customWidth="1"/>
    <col min="1861" max="1861" width="15.7109375" style="9" customWidth="1"/>
    <col min="1862" max="1862" width="11.28515625" style="9" customWidth="1"/>
    <col min="1863" max="1863" width="17.7109375" style="9" customWidth="1"/>
    <col min="1864" max="1864" width="14" style="9" customWidth="1"/>
    <col min="1865" max="1865" width="11.28515625" style="9" bestFit="1" customWidth="1"/>
    <col min="1866" max="1866" width="17.7109375" style="9" bestFit="1" customWidth="1"/>
    <col min="1867" max="1867" width="15.7109375" style="9" bestFit="1" customWidth="1"/>
    <col min="1868" max="1868" width="11.7109375" style="9" customWidth="1"/>
    <col min="1869" max="1869" width="8.28515625" style="9" customWidth="1"/>
    <col min="1870" max="1870" width="11.28515625" style="9" customWidth="1"/>
    <col min="1871" max="1871" width="12.7109375" style="9" customWidth="1"/>
    <col min="1872" max="1872" width="8.7109375" style="9" customWidth="1"/>
    <col min="1873" max="1873" width="7.7109375" style="9" customWidth="1"/>
    <col min="1874" max="1874" width="9.5703125" style="9" customWidth="1"/>
    <col min="1875" max="1875" width="11" style="9" customWidth="1"/>
    <col min="1876" max="1876" width="9" style="9" customWidth="1"/>
    <col min="1877" max="1877" width="6.7109375" style="9" customWidth="1"/>
    <col min="1878" max="1878" width="9.28515625" style="9" customWidth="1"/>
    <col min="1879" max="1879" width="8.7109375" style="9" customWidth="1"/>
    <col min="1880" max="1880" width="10.5703125" style="9" customWidth="1"/>
    <col min="1881" max="1881" width="16.7109375" style="9" customWidth="1"/>
    <col min="1882" max="1882" width="10.140625" style="9" customWidth="1"/>
    <col min="1883" max="1883" width="11" style="9" customWidth="1"/>
    <col min="1884" max="1884" width="9.42578125" style="9" customWidth="1"/>
    <col min="1885" max="1894" width="0" style="9" hidden="1" customWidth="1"/>
    <col min="1895" max="2068" width="9.140625" style="9"/>
    <col min="2069" max="2070" width="0" style="9" hidden="1" customWidth="1"/>
    <col min="2071" max="2071" width="5.42578125" style="9" customWidth="1"/>
    <col min="2072" max="2072" width="37" style="9" customWidth="1"/>
    <col min="2073" max="2075" width="0" style="9" hidden="1" customWidth="1"/>
    <col min="2076" max="2076" width="12" style="9" customWidth="1"/>
    <col min="2077" max="2077" width="13.5703125" style="9" customWidth="1"/>
    <col min="2078" max="2079" width="11.28515625" style="9" customWidth="1"/>
    <col min="2080" max="2080" width="13.42578125" style="9" customWidth="1"/>
    <col min="2081" max="2081" width="12.42578125" style="9" customWidth="1"/>
    <col min="2082" max="2082" width="8.7109375" style="9" customWidth="1"/>
    <col min="2083" max="2084" width="12.85546875" style="9" customWidth="1"/>
    <col min="2085" max="2085" width="11.7109375" style="9" customWidth="1"/>
    <col min="2086" max="2087" width="13" style="9" customWidth="1"/>
    <col min="2088" max="2088" width="11.28515625" style="9" customWidth="1"/>
    <col min="2089" max="2089" width="13.140625" style="9" customWidth="1"/>
    <col min="2090" max="2091" width="12.7109375" style="9" customWidth="1"/>
    <col min="2092" max="2092" width="13" style="9" customWidth="1"/>
    <col min="2093" max="2093" width="12.42578125" style="9" customWidth="1"/>
    <col min="2094" max="2094" width="14.85546875" style="9" customWidth="1"/>
    <col min="2095" max="2095" width="13.42578125" style="9" customWidth="1"/>
    <col min="2096" max="2096" width="11.140625" style="9" customWidth="1"/>
    <col min="2097" max="2097" width="13.7109375" style="9" customWidth="1"/>
    <col min="2098" max="2098" width="13.42578125" style="9" customWidth="1"/>
    <col min="2099" max="2103" width="11.28515625" style="9" customWidth="1"/>
    <col min="2104" max="2104" width="13.42578125" style="9" customWidth="1"/>
    <col min="2105" max="2105" width="13.28515625" style="9" customWidth="1"/>
    <col min="2106" max="2106" width="10.85546875" style="9" customWidth="1"/>
    <col min="2107" max="2112" width="11.28515625" style="9" customWidth="1"/>
    <col min="2113" max="2113" width="12.7109375" style="9" customWidth="1"/>
    <col min="2114" max="2115" width="11.28515625" style="9" customWidth="1"/>
    <col min="2116" max="2116" width="17.7109375" style="9" customWidth="1"/>
    <col min="2117" max="2117" width="15.7109375" style="9" customWidth="1"/>
    <col min="2118" max="2118" width="11.28515625" style="9" customWidth="1"/>
    <col min="2119" max="2119" width="17.7109375" style="9" customWidth="1"/>
    <col min="2120" max="2120" width="14" style="9" customWidth="1"/>
    <col min="2121" max="2121" width="11.28515625" style="9" bestFit="1" customWidth="1"/>
    <col min="2122" max="2122" width="17.7109375" style="9" bestFit="1" customWidth="1"/>
    <col min="2123" max="2123" width="15.7109375" style="9" bestFit="1" customWidth="1"/>
    <col min="2124" max="2124" width="11.7109375" style="9" customWidth="1"/>
    <col min="2125" max="2125" width="8.28515625" style="9" customWidth="1"/>
    <col min="2126" max="2126" width="11.28515625" style="9" customWidth="1"/>
    <col min="2127" max="2127" width="12.7109375" style="9" customWidth="1"/>
    <col min="2128" max="2128" width="8.7109375" style="9" customWidth="1"/>
    <col min="2129" max="2129" width="7.7109375" style="9" customWidth="1"/>
    <col min="2130" max="2130" width="9.5703125" style="9" customWidth="1"/>
    <col min="2131" max="2131" width="11" style="9" customWidth="1"/>
    <col min="2132" max="2132" width="9" style="9" customWidth="1"/>
    <col min="2133" max="2133" width="6.7109375" style="9" customWidth="1"/>
    <col min="2134" max="2134" width="9.28515625" style="9" customWidth="1"/>
    <col min="2135" max="2135" width="8.7109375" style="9" customWidth="1"/>
    <col min="2136" max="2136" width="10.5703125" style="9" customWidth="1"/>
    <col min="2137" max="2137" width="16.7109375" style="9" customWidth="1"/>
    <col min="2138" max="2138" width="10.140625" style="9" customWidth="1"/>
    <col min="2139" max="2139" width="11" style="9" customWidth="1"/>
    <col min="2140" max="2140" width="9.42578125" style="9" customWidth="1"/>
    <col min="2141" max="2150" width="0" style="9" hidden="1" customWidth="1"/>
    <col min="2151" max="2324" width="9.140625" style="9"/>
    <col min="2325" max="2326" width="0" style="9" hidden="1" customWidth="1"/>
    <col min="2327" max="2327" width="5.42578125" style="9" customWidth="1"/>
    <col min="2328" max="2328" width="37" style="9" customWidth="1"/>
    <col min="2329" max="2331" width="0" style="9" hidden="1" customWidth="1"/>
    <col min="2332" max="2332" width="12" style="9" customWidth="1"/>
    <col min="2333" max="2333" width="13.5703125" style="9" customWidth="1"/>
    <col min="2334" max="2335" width="11.28515625" style="9" customWidth="1"/>
    <col min="2336" max="2336" width="13.42578125" style="9" customWidth="1"/>
    <col min="2337" max="2337" width="12.42578125" style="9" customWidth="1"/>
    <col min="2338" max="2338" width="8.7109375" style="9" customWidth="1"/>
    <col min="2339" max="2340" width="12.85546875" style="9" customWidth="1"/>
    <col min="2341" max="2341" width="11.7109375" style="9" customWidth="1"/>
    <col min="2342" max="2343" width="13" style="9" customWidth="1"/>
    <col min="2344" max="2344" width="11.28515625" style="9" customWidth="1"/>
    <col min="2345" max="2345" width="13.140625" style="9" customWidth="1"/>
    <col min="2346" max="2347" width="12.7109375" style="9" customWidth="1"/>
    <col min="2348" max="2348" width="13" style="9" customWidth="1"/>
    <col min="2349" max="2349" width="12.42578125" style="9" customWidth="1"/>
    <col min="2350" max="2350" width="14.85546875" style="9" customWidth="1"/>
    <col min="2351" max="2351" width="13.42578125" style="9" customWidth="1"/>
    <col min="2352" max="2352" width="11.140625" style="9" customWidth="1"/>
    <col min="2353" max="2353" width="13.7109375" style="9" customWidth="1"/>
    <col min="2354" max="2354" width="13.42578125" style="9" customWidth="1"/>
    <col min="2355" max="2359" width="11.28515625" style="9" customWidth="1"/>
    <col min="2360" max="2360" width="13.42578125" style="9" customWidth="1"/>
    <col min="2361" max="2361" width="13.28515625" style="9" customWidth="1"/>
    <col min="2362" max="2362" width="10.85546875" style="9" customWidth="1"/>
    <col min="2363" max="2368" width="11.28515625" style="9" customWidth="1"/>
    <col min="2369" max="2369" width="12.7109375" style="9" customWidth="1"/>
    <col min="2370" max="2371" width="11.28515625" style="9" customWidth="1"/>
    <col min="2372" max="2372" width="17.7109375" style="9" customWidth="1"/>
    <col min="2373" max="2373" width="15.7109375" style="9" customWidth="1"/>
    <col min="2374" max="2374" width="11.28515625" style="9" customWidth="1"/>
    <col min="2375" max="2375" width="17.7109375" style="9" customWidth="1"/>
    <col min="2376" max="2376" width="14" style="9" customWidth="1"/>
    <col min="2377" max="2377" width="11.28515625" style="9" bestFit="1" customWidth="1"/>
    <col min="2378" max="2378" width="17.7109375" style="9" bestFit="1" customWidth="1"/>
    <col min="2379" max="2379" width="15.7109375" style="9" bestFit="1" customWidth="1"/>
    <col min="2380" max="2380" width="11.7109375" style="9" customWidth="1"/>
    <col min="2381" max="2381" width="8.28515625" style="9" customWidth="1"/>
    <col min="2382" max="2382" width="11.28515625" style="9" customWidth="1"/>
    <col min="2383" max="2383" width="12.7109375" style="9" customWidth="1"/>
    <col min="2384" max="2384" width="8.7109375" style="9" customWidth="1"/>
    <col min="2385" max="2385" width="7.7109375" style="9" customWidth="1"/>
    <col min="2386" max="2386" width="9.5703125" style="9" customWidth="1"/>
    <col min="2387" max="2387" width="11" style="9" customWidth="1"/>
    <col min="2388" max="2388" width="9" style="9" customWidth="1"/>
    <col min="2389" max="2389" width="6.7109375" style="9" customWidth="1"/>
    <col min="2390" max="2390" width="9.28515625" style="9" customWidth="1"/>
    <col min="2391" max="2391" width="8.7109375" style="9" customWidth="1"/>
    <col min="2392" max="2392" width="10.5703125" style="9" customWidth="1"/>
    <col min="2393" max="2393" width="16.7109375" style="9" customWidth="1"/>
    <col min="2394" max="2394" width="10.140625" style="9" customWidth="1"/>
    <col min="2395" max="2395" width="11" style="9" customWidth="1"/>
    <col min="2396" max="2396" width="9.42578125" style="9" customWidth="1"/>
    <col min="2397" max="2406" width="0" style="9" hidden="1" customWidth="1"/>
    <col min="2407" max="2580" width="9.140625" style="9"/>
    <col min="2581" max="2582" width="0" style="9" hidden="1" customWidth="1"/>
    <col min="2583" max="2583" width="5.42578125" style="9" customWidth="1"/>
    <col min="2584" max="2584" width="37" style="9" customWidth="1"/>
    <col min="2585" max="2587" width="0" style="9" hidden="1" customWidth="1"/>
    <col min="2588" max="2588" width="12" style="9" customWidth="1"/>
    <col min="2589" max="2589" width="13.5703125" style="9" customWidth="1"/>
    <col min="2590" max="2591" width="11.28515625" style="9" customWidth="1"/>
    <col min="2592" max="2592" width="13.42578125" style="9" customWidth="1"/>
    <col min="2593" max="2593" width="12.42578125" style="9" customWidth="1"/>
    <col min="2594" max="2594" width="8.7109375" style="9" customWidth="1"/>
    <col min="2595" max="2596" width="12.85546875" style="9" customWidth="1"/>
    <col min="2597" max="2597" width="11.7109375" style="9" customWidth="1"/>
    <col min="2598" max="2599" width="13" style="9" customWidth="1"/>
    <col min="2600" max="2600" width="11.28515625" style="9" customWidth="1"/>
    <col min="2601" max="2601" width="13.140625" style="9" customWidth="1"/>
    <col min="2602" max="2603" width="12.7109375" style="9" customWidth="1"/>
    <col min="2604" max="2604" width="13" style="9" customWidth="1"/>
    <col min="2605" max="2605" width="12.42578125" style="9" customWidth="1"/>
    <col min="2606" max="2606" width="14.85546875" style="9" customWidth="1"/>
    <col min="2607" max="2607" width="13.42578125" style="9" customWidth="1"/>
    <col min="2608" max="2608" width="11.140625" style="9" customWidth="1"/>
    <col min="2609" max="2609" width="13.7109375" style="9" customWidth="1"/>
    <col min="2610" max="2610" width="13.42578125" style="9" customWidth="1"/>
    <col min="2611" max="2615" width="11.28515625" style="9" customWidth="1"/>
    <col min="2616" max="2616" width="13.42578125" style="9" customWidth="1"/>
    <col min="2617" max="2617" width="13.28515625" style="9" customWidth="1"/>
    <col min="2618" max="2618" width="10.85546875" style="9" customWidth="1"/>
    <col min="2619" max="2624" width="11.28515625" style="9" customWidth="1"/>
    <col min="2625" max="2625" width="12.7109375" style="9" customWidth="1"/>
    <col min="2626" max="2627" width="11.28515625" style="9" customWidth="1"/>
    <col min="2628" max="2628" width="17.7109375" style="9" customWidth="1"/>
    <col min="2629" max="2629" width="15.7109375" style="9" customWidth="1"/>
    <col min="2630" max="2630" width="11.28515625" style="9" customWidth="1"/>
    <col min="2631" max="2631" width="17.7109375" style="9" customWidth="1"/>
    <col min="2632" max="2632" width="14" style="9" customWidth="1"/>
    <col min="2633" max="2633" width="11.28515625" style="9" bestFit="1" customWidth="1"/>
    <col min="2634" max="2634" width="17.7109375" style="9" bestFit="1" customWidth="1"/>
    <col min="2635" max="2635" width="15.7109375" style="9" bestFit="1" customWidth="1"/>
    <col min="2636" max="2636" width="11.7109375" style="9" customWidth="1"/>
    <col min="2637" max="2637" width="8.28515625" style="9" customWidth="1"/>
    <col min="2638" max="2638" width="11.28515625" style="9" customWidth="1"/>
    <col min="2639" max="2639" width="12.7109375" style="9" customWidth="1"/>
    <col min="2640" max="2640" width="8.7109375" style="9" customWidth="1"/>
    <col min="2641" max="2641" width="7.7109375" style="9" customWidth="1"/>
    <col min="2642" max="2642" width="9.5703125" style="9" customWidth="1"/>
    <col min="2643" max="2643" width="11" style="9" customWidth="1"/>
    <col min="2644" max="2644" width="9" style="9" customWidth="1"/>
    <col min="2645" max="2645" width="6.7109375" style="9" customWidth="1"/>
    <col min="2646" max="2646" width="9.28515625" style="9" customWidth="1"/>
    <col min="2647" max="2647" width="8.7109375" style="9" customWidth="1"/>
    <col min="2648" max="2648" width="10.5703125" style="9" customWidth="1"/>
    <col min="2649" max="2649" width="16.7109375" style="9" customWidth="1"/>
    <col min="2650" max="2650" width="10.140625" style="9" customWidth="1"/>
    <col min="2651" max="2651" width="11" style="9" customWidth="1"/>
    <col min="2652" max="2652" width="9.42578125" style="9" customWidth="1"/>
    <col min="2653" max="2662" width="0" style="9" hidden="1" customWidth="1"/>
    <col min="2663" max="2836" width="9.140625" style="9"/>
    <col min="2837" max="2838" width="0" style="9" hidden="1" customWidth="1"/>
    <col min="2839" max="2839" width="5.42578125" style="9" customWidth="1"/>
    <col min="2840" max="2840" width="37" style="9" customWidth="1"/>
    <col min="2841" max="2843" width="0" style="9" hidden="1" customWidth="1"/>
    <col min="2844" max="2844" width="12" style="9" customWidth="1"/>
    <col min="2845" max="2845" width="13.5703125" style="9" customWidth="1"/>
    <col min="2846" max="2847" width="11.28515625" style="9" customWidth="1"/>
    <col min="2848" max="2848" width="13.42578125" style="9" customWidth="1"/>
    <col min="2849" max="2849" width="12.42578125" style="9" customWidth="1"/>
    <col min="2850" max="2850" width="8.7109375" style="9" customWidth="1"/>
    <col min="2851" max="2852" width="12.85546875" style="9" customWidth="1"/>
    <col min="2853" max="2853" width="11.7109375" style="9" customWidth="1"/>
    <col min="2854" max="2855" width="13" style="9" customWidth="1"/>
    <col min="2856" max="2856" width="11.28515625" style="9" customWidth="1"/>
    <col min="2857" max="2857" width="13.140625" style="9" customWidth="1"/>
    <col min="2858" max="2859" width="12.7109375" style="9" customWidth="1"/>
    <col min="2860" max="2860" width="13" style="9" customWidth="1"/>
    <col min="2861" max="2861" width="12.42578125" style="9" customWidth="1"/>
    <col min="2862" max="2862" width="14.85546875" style="9" customWidth="1"/>
    <col min="2863" max="2863" width="13.42578125" style="9" customWidth="1"/>
    <col min="2864" max="2864" width="11.140625" style="9" customWidth="1"/>
    <col min="2865" max="2865" width="13.7109375" style="9" customWidth="1"/>
    <col min="2866" max="2866" width="13.42578125" style="9" customWidth="1"/>
    <col min="2867" max="2871" width="11.28515625" style="9" customWidth="1"/>
    <col min="2872" max="2872" width="13.42578125" style="9" customWidth="1"/>
    <col min="2873" max="2873" width="13.28515625" style="9" customWidth="1"/>
    <col min="2874" max="2874" width="10.85546875" style="9" customWidth="1"/>
    <col min="2875" max="2880" width="11.28515625" style="9" customWidth="1"/>
    <col min="2881" max="2881" width="12.7109375" style="9" customWidth="1"/>
    <col min="2882" max="2883" width="11.28515625" style="9" customWidth="1"/>
    <col min="2884" max="2884" width="17.7109375" style="9" customWidth="1"/>
    <col min="2885" max="2885" width="15.7109375" style="9" customWidth="1"/>
    <col min="2886" max="2886" width="11.28515625" style="9" customWidth="1"/>
    <col min="2887" max="2887" width="17.7109375" style="9" customWidth="1"/>
    <col min="2888" max="2888" width="14" style="9" customWidth="1"/>
    <col min="2889" max="2889" width="11.28515625" style="9" bestFit="1" customWidth="1"/>
    <col min="2890" max="2890" width="17.7109375" style="9" bestFit="1" customWidth="1"/>
    <col min="2891" max="2891" width="15.7109375" style="9" bestFit="1" customWidth="1"/>
    <col min="2892" max="2892" width="11.7109375" style="9" customWidth="1"/>
    <col min="2893" max="2893" width="8.28515625" style="9" customWidth="1"/>
    <col min="2894" max="2894" width="11.28515625" style="9" customWidth="1"/>
    <col min="2895" max="2895" width="12.7109375" style="9" customWidth="1"/>
    <col min="2896" max="2896" width="8.7109375" style="9" customWidth="1"/>
    <col min="2897" max="2897" width="7.7109375" style="9" customWidth="1"/>
    <col min="2898" max="2898" width="9.5703125" style="9" customWidth="1"/>
    <col min="2899" max="2899" width="11" style="9" customWidth="1"/>
    <col min="2900" max="2900" width="9" style="9" customWidth="1"/>
    <col min="2901" max="2901" width="6.7109375" style="9" customWidth="1"/>
    <col min="2902" max="2902" width="9.28515625" style="9" customWidth="1"/>
    <col min="2903" max="2903" width="8.7109375" style="9" customWidth="1"/>
    <col min="2904" max="2904" width="10.5703125" style="9" customWidth="1"/>
    <col min="2905" max="2905" width="16.7109375" style="9" customWidth="1"/>
    <col min="2906" max="2906" width="10.140625" style="9" customWidth="1"/>
    <col min="2907" max="2907" width="11" style="9" customWidth="1"/>
    <col min="2908" max="2908" width="9.42578125" style="9" customWidth="1"/>
    <col min="2909" max="2918" width="0" style="9" hidden="1" customWidth="1"/>
    <col min="2919" max="3092" width="9.140625" style="9"/>
    <col min="3093" max="3094" width="0" style="9" hidden="1" customWidth="1"/>
    <col min="3095" max="3095" width="5.42578125" style="9" customWidth="1"/>
    <col min="3096" max="3096" width="37" style="9" customWidth="1"/>
    <col min="3097" max="3099" width="0" style="9" hidden="1" customWidth="1"/>
    <col min="3100" max="3100" width="12" style="9" customWidth="1"/>
    <col min="3101" max="3101" width="13.5703125" style="9" customWidth="1"/>
    <col min="3102" max="3103" width="11.28515625" style="9" customWidth="1"/>
    <col min="3104" max="3104" width="13.42578125" style="9" customWidth="1"/>
    <col min="3105" max="3105" width="12.42578125" style="9" customWidth="1"/>
    <col min="3106" max="3106" width="8.7109375" style="9" customWidth="1"/>
    <col min="3107" max="3108" width="12.85546875" style="9" customWidth="1"/>
    <col min="3109" max="3109" width="11.7109375" style="9" customWidth="1"/>
    <col min="3110" max="3111" width="13" style="9" customWidth="1"/>
    <col min="3112" max="3112" width="11.28515625" style="9" customWidth="1"/>
    <col min="3113" max="3113" width="13.140625" style="9" customWidth="1"/>
    <col min="3114" max="3115" width="12.7109375" style="9" customWidth="1"/>
    <col min="3116" max="3116" width="13" style="9" customWidth="1"/>
    <col min="3117" max="3117" width="12.42578125" style="9" customWidth="1"/>
    <col min="3118" max="3118" width="14.85546875" style="9" customWidth="1"/>
    <col min="3119" max="3119" width="13.42578125" style="9" customWidth="1"/>
    <col min="3120" max="3120" width="11.140625" style="9" customWidth="1"/>
    <col min="3121" max="3121" width="13.7109375" style="9" customWidth="1"/>
    <col min="3122" max="3122" width="13.42578125" style="9" customWidth="1"/>
    <col min="3123" max="3127" width="11.28515625" style="9" customWidth="1"/>
    <col min="3128" max="3128" width="13.42578125" style="9" customWidth="1"/>
    <col min="3129" max="3129" width="13.28515625" style="9" customWidth="1"/>
    <col min="3130" max="3130" width="10.85546875" style="9" customWidth="1"/>
    <col min="3131" max="3136" width="11.28515625" style="9" customWidth="1"/>
    <col min="3137" max="3137" width="12.7109375" style="9" customWidth="1"/>
    <col min="3138" max="3139" width="11.28515625" style="9" customWidth="1"/>
    <col min="3140" max="3140" width="17.7109375" style="9" customWidth="1"/>
    <col min="3141" max="3141" width="15.7109375" style="9" customWidth="1"/>
    <col min="3142" max="3142" width="11.28515625" style="9" customWidth="1"/>
    <col min="3143" max="3143" width="17.7109375" style="9" customWidth="1"/>
    <col min="3144" max="3144" width="14" style="9" customWidth="1"/>
    <col min="3145" max="3145" width="11.28515625" style="9" bestFit="1" customWidth="1"/>
    <col min="3146" max="3146" width="17.7109375" style="9" bestFit="1" customWidth="1"/>
    <col min="3147" max="3147" width="15.7109375" style="9" bestFit="1" customWidth="1"/>
    <col min="3148" max="3148" width="11.7109375" style="9" customWidth="1"/>
    <col min="3149" max="3149" width="8.28515625" style="9" customWidth="1"/>
    <col min="3150" max="3150" width="11.28515625" style="9" customWidth="1"/>
    <col min="3151" max="3151" width="12.7109375" style="9" customWidth="1"/>
    <col min="3152" max="3152" width="8.7109375" style="9" customWidth="1"/>
    <col min="3153" max="3153" width="7.7109375" style="9" customWidth="1"/>
    <col min="3154" max="3154" width="9.5703125" style="9" customWidth="1"/>
    <col min="3155" max="3155" width="11" style="9" customWidth="1"/>
    <col min="3156" max="3156" width="9" style="9" customWidth="1"/>
    <col min="3157" max="3157" width="6.7109375" style="9" customWidth="1"/>
    <col min="3158" max="3158" width="9.28515625" style="9" customWidth="1"/>
    <col min="3159" max="3159" width="8.7109375" style="9" customWidth="1"/>
    <col min="3160" max="3160" width="10.5703125" style="9" customWidth="1"/>
    <col min="3161" max="3161" width="16.7109375" style="9" customWidth="1"/>
    <col min="3162" max="3162" width="10.140625" style="9" customWidth="1"/>
    <col min="3163" max="3163" width="11" style="9" customWidth="1"/>
    <col min="3164" max="3164" width="9.42578125" style="9" customWidth="1"/>
    <col min="3165" max="3174" width="0" style="9" hidden="1" customWidth="1"/>
    <col min="3175" max="3348" width="9.140625" style="9"/>
    <col min="3349" max="3350" width="0" style="9" hidden="1" customWidth="1"/>
    <col min="3351" max="3351" width="5.42578125" style="9" customWidth="1"/>
    <col min="3352" max="3352" width="37" style="9" customWidth="1"/>
    <col min="3353" max="3355" width="0" style="9" hidden="1" customWidth="1"/>
    <col min="3356" max="3356" width="12" style="9" customWidth="1"/>
    <col min="3357" max="3357" width="13.5703125" style="9" customWidth="1"/>
    <col min="3358" max="3359" width="11.28515625" style="9" customWidth="1"/>
    <col min="3360" max="3360" width="13.42578125" style="9" customWidth="1"/>
    <col min="3361" max="3361" width="12.42578125" style="9" customWidth="1"/>
    <col min="3362" max="3362" width="8.7109375" style="9" customWidth="1"/>
    <col min="3363" max="3364" width="12.85546875" style="9" customWidth="1"/>
    <col min="3365" max="3365" width="11.7109375" style="9" customWidth="1"/>
    <col min="3366" max="3367" width="13" style="9" customWidth="1"/>
    <col min="3368" max="3368" width="11.28515625" style="9" customWidth="1"/>
    <col min="3369" max="3369" width="13.140625" style="9" customWidth="1"/>
    <col min="3370" max="3371" width="12.7109375" style="9" customWidth="1"/>
    <col min="3372" max="3372" width="13" style="9" customWidth="1"/>
    <col min="3373" max="3373" width="12.42578125" style="9" customWidth="1"/>
    <col min="3374" max="3374" width="14.85546875" style="9" customWidth="1"/>
    <col min="3375" max="3375" width="13.42578125" style="9" customWidth="1"/>
    <col min="3376" max="3376" width="11.140625" style="9" customWidth="1"/>
    <col min="3377" max="3377" width="13.7109375" style="9" customWidth="1"/>
    <col min="3378" max="3378" width="13.42578125" style="9" customWidth="1"/>
    <col min="3379" max="3383" width="11.28515625" style="9" customWidth="1"/>
    <col min="3384" max="3384" width="13.42578125" style="9" customWidth="1"/>
    <col min="3385" max="3385" width="13.28515625" style="9" customWidth="1"/>
    <col min="3386" max="3386" width="10.85546875" style="9" customWidth="1"/>
    <col min="3387" max="3392" width="11.28515625" style="9" customWidth="1"/>
    <col min="3393" max="3393" width="12.7109375" style="9" customWidth="1"/>
    <col min="3394" max="3395" width="11.28515625" style="9" customWidth="1"/>
    <col min="3396" max="3396" width="17.7109375" style="9" customWidth="1"/>
    <col min="3397" max="3397" width="15.7109375" style="9" customWidth="1"/>
    <col min="3398" max="3398" width="11.28515625" style="9" customWidth="1"/>
    <col min="3399" max="3399" width="17.7109375" style="9" customWidth="1"/>
    <col min="3400" max="3400" width="14" style="9" customWidth="1"/>
    <col min="3401" max="3401" width="11.28515625" style="9" bestFit="1" customWidth="1"/>
    <col min="3402" max="3402" width="17.7109375" style="9" bestFit="1" customWidth="1"/>
    <col min="3403" max="3403" width="15.7109375" style="9" bestFit="1" customWidth="1"/>
    <col min="3404" max="3404" width="11.7109375" style="9" customWidth="1"/>
    <col min="3405" max="3405" width="8.28515625" style="9" customWidth="1"/>
    <col min="3406" max="3406" width="11.28515625" style="9" customWidth="1"/>
    <col min="3407" max="3407" width="12.7109375" style="9" customWidth="1"/>
    <col min="3408" max="3408" width="8.7109375" style="9" customWidth="1"/>
    <col min="3409" max="3409" width="7.7109375" style="9" customWidth="1"/>
    <col min="3410" max="3410" width="9.5703125" style="9" customWidth="1"/>
    <col min="3411" max="3411" width="11" style="9" customWidth="1"/>
    <col min="3412" max="3412" width="9" style="9" customWidth="1"/>
    <col min="3413" max="3413" width="6.7109375" style="9" customWidth="1"/>
    <col min="3414" max="3414" width="9.28515625" style="9" customWidth="1"/>
    <col min="3415" max="3415" width="8.7109375" style="9" customWidth="1"/>
    <col min="3416" max="3416" width="10.5703125" style="9" customWidth="1"/>
    <col min="3417" max="3417" width="16.7109375" style="9" customWidth="1"/>
    <col min="3418" max="3418" width="10.140625" style="9" customWidth="1"/>
    <col min="3419" max="3419" width="11" style="9" customWidth="1"/>
    <col min="3420" max="3420" width="9.42578125" style="9" customWidth="1"/>
    <col min="3421" max="3430" width="0" style="9" hidden="1" customWidth="1"/>
    <col min="3431" max="3604" width="9.140625" style="9"/>
    <col min="3605" max="3606" width="0" style="9" hidden="1" customWidth="1"/>
    <col min="3607" max="3607" width="5.42578125" style="9" customWidth="1"/>
    <col min="3608" max="3608" width="37" style="9" customWidth="1"/>
    <col min="3609" max="3611" width="0" style="9" hidden="1" customWidth="1"/>
    <col min="3612" max="3612" width="12" style="9" customWidth="1"/>
    <col min="3613" max="3613" width="13.5703125" style="9" customWidth="1"/>
    <col min="3614" max="3615" width="11.28515625" style="9" customWidth="1"/>
    <col min="3616" max="3616" width="13.42578125" style="9" customWidth="1"/>
    <col min="3617" max="3617" width="12.42578125" style="9" customWidth="1"/>
    <col min="3618" max="3618" width="8.7109375" style="9" customWidth="1"/>
    <col min="3619" max="3620" width="12.85546875" style="9" customWidth="1"/>
    <col min="3621" max="3621" width="11.7109375" style="9" customWidth="1"/>
    <col min="3622" max="3623" width="13" style="9" customWidth="1"/>
    <col min="3624" max="3624" width="11.28515625" style="9" customWidth="1"/>
    <col min="3625" max="3625" width="13.140625" style="9" customWidth="1"/>
    <col min="3626" max="3627" width="12.7109375" style="9" customWidth="1"/>
    <col min="3628" max="3628" width="13" style="9" customWidth="1"/>
    <col min="3629" max="3629" width="12.42578125" style="9" customWidth="1"/>
    <col min="3630" max="3630" width="14.85546875" style="9" customWidth="1"/>
    <col min="3631" max="3631" width="13.42578125" style="9" customWidth="1"/>
    <col min="3632" max="3632" width="11.140625" style="9" customWidth="1"/>
    <col min="3633" max="3633" width="13.7109375" style="9" customWidth="1"/>
    <col min="3634" max="3634" width="13.42578125" style="9" customWidth="1"/>
    <col min="3635" max="3639" width="11.28515625" style="9" customWidth="1"/>
    <col min="3640" max="3640" width="13.42578125" style="9" customWidth="1"/>
    <col min="3641" max="3641" width="13.28515625" style="9" customWidth="1"/>
    <col min="3642" max="3642" width="10.85546875" style="9" customWidth="1"/>
    <col min="3643" max="3648" width="11.28515625" style="9" customWidth="1"/>
    <col min="3649" max="3649" width="12.7109375" style="9" customWidth="1"/>
    <col min="3650" max="3651" width="11.28515625" style="9" customWidth="1"/>
    <col min="3652" max="3652" width="17.7109375" style="9" customWidth="1"/>
    <col min="3653" max="3653" width="15.7109375" style="9" customWidth="1"/>
    <col min="3654" max="3654" width="11.28515625" style="9" customWidth="1"/>
    <col min="3655" max="3655" width="17.7109375" style="9" customWidth="1"/>
    <col min="3656" max="3656" width="14" style="9" customWidth="1"/>
    <col min="3657" max="3657" width="11.28515625" style="9" bestFit="1" customWidth="1"/>
    <col min="3658" max="3658" width="17.7109375" style="9" bestFit="1" customWidth="1"/>
    <col min="3659" max="3659" width="15.7109375" style="9" bestFit="1" customWidth="1"/>
    <col min="3660" max="3660" width="11.7109375" style="9" customWidth="1"/>
    <col min="3661" max="3661" width="8.28515625" style="9" customWidth="1"/>
    <col min="3662" max="3662" width="11.28515625" style="9" customWidth="1"/>
    <col min="3663" max="3663" width="12.7109375" style="9" customWidth="1"/>
    <col min="3664" max="3664" width="8.7109375" style="9" customWidth="1"/>
    <col min="3665" max="3665" width="7.7109375" style="9" customWidth="1"/>
    <col min="3666" max="3666" width="9.5703125" style="9" customWidth="1"/>
    <col min="3667" max="3667" width="11" style="9" customWidth="1"/>
    <col min="3668" max="3668" width="9" style="9" customWidth="1"/>
    <col min="3669" max="3669" width="6.7109375" style="9" customWidth="1"/>
    <col min="3670" max="3670" width="9.28515625" style="9" customWidth="1"/>
    <col min="3671" max="3671" width="8.7109375" style="9" customWidth="1"/>
    <col min="3672" max="3672" width="10.5703125" style="9" customWidth="1"/>
    <col min="3673" max="3673" width="16.7109375" style="9" customWidth="1"/>
    <col min="3674" max="3674" width="10.140625" style="9" customWidth="1"/>
    <col min="3675" max="3675" width="11" style="9" customWidth="1"/>
    <col min="3676" max="3676" width="9.42578125" style="9" customWidth="1"/>
    <col min="3677" max="3686" width="0" style="9" hidden="1" customWidth="1"/>
    <col min="3687" max="3860" width="9.140625" style="9"/>
    <col min="3861" max="3862" width="0" style="9" hidden="1" customWidth="1"/>
    <col min="3863" max="3863" width="5.42578125" style="9" customWidth="1"/>
    <col min="3864" max="3864" width="37" style="9" customWidth="1"/>
    <col min="3865" max="3867" width="0" style="9" hidden="1" customWidth="1"/>
    <col min="3868" max="3868" width="12" style="9" customWidth="1"/>
    <col min="3869" max="3869" width="13.5703125" style="9" customWidth="1"/>
    <col min="3870" max="3871" width="11.28515625" style="9" customWidth="1"/>
    <col min="3872" max="3872" width="13.42578125" style="9" customWidth="1"/>
    <col min="3873" max="3873" width="12.42578125" style="9" customWidth="1"/>
    <col min="3874" max="3874" width="8.7109375" style="9" customWidth="1"/>
    <col min="3875" max="3876" width="12.85546875" style="9" customWidth="1"/>
    <col min="3877" max="3877" width="11.7109375" style="9" customWidth="1"/>
    <col min="3878" max="3879" width="13" style="9" customWidth="1"/>
    <col min="3880" max="3880" width="11.28515625" style="9" customWidth="1"/>
    <col min="3881" max="3881" width="13.140625" style="9" customWidth="1"/>
    <col min="3882" max="3883" width="12.7109375" style="9" customWidth="1"/>
    <col min="3884" max="3884" width="13" style="9" customWidth="1"/>
    <col min="3885" max="3885" width="12.42578125" style="9" customWidth="1"/>
    <col min="3886" max="3886" width="14.85546875" style="9" customWidth="1"/>
    <col min="3887" max="3887" width="13.42578125" style="9" customWidth="1"/>
    <col min="3888" max="3888" width="11.140625" style="9" customWidth="1"/>
    <col min="3889" max="3889" width="13.7109375" style="9" customWidth="1"/>
    <col min="3890" max="3890" width="13.42578125" style="9" customWidth="1"/>
    <col min="3891" max="3895" width="11.28515625" style="9" customWidth="1"/>
    <col min="3896" max="3896" width="13.42578125" style="9" customWidth="1"/>
    <col min="3897" max="3897" width="13.28515625" style="9" customWidth="1"/>
    <col min="3898" max="3898" width="10.85546875" style="9" customWidth="1"/>
    <col min="3899" max="3904" width="11.28515625" style="9" customWidth="1"/>
    <col min="3905" max="3905" width="12.7109375" style="9" customWidth="1"/>
    <col min="3906" max="3907" width="11.28515625" style="9" customWidth="1"/>
    <col min="3908" max="3908" width="17.7109375" style="9" customWidth="1"/>
    <col min="3909" max="3909" width="15.7109375" style="9" customWidth="1"/>
    <col min="3910" max="3910" width="11.28515625" style="9" customWidth="1"/>
    <col min="3911" max="3911" width="17.7109375" style="9" customWidth="1"/>
    <col min="3912" max="3912" width="14" style="9" customWidth="1"/>
    <col min="3913" max="3913" width="11.28515625" style="9" bestFit="1" customWidth="1"/>
    <col min="3914" max="3914" width="17.7109375" style="9" bestFit="1" customWidth="1"/>
    <col min="3915" max="3915" width="15.7109375" style="9" bestFit="1" customWidth="1"/>
    <col min="3916" max="3916" width="11.7109375" style="9" customWidth="1"/>
    <col min="3917" max="3917" width="8.28515625" style="9" customWidth="1"/>
    <col min="3918" max="3918" width="11.28515625" style="9" customWidth="1"/>
    <col min="3919" max="3919" width="12.7109375" style="9" customWidth="1"/>
    <col min="3920" max="3920" width="8.7109375" style="9" customWidth="1"/>
    <col min="3921" max="3921" width="7.7109375" style="9" customWidth="1"/>
    <col min="3922" max="3922" width="9.5703125" style="9" customWidth="1"/>
    <col min="3923" max="3923" width="11" style="9" customWidth="1"/>
    <col min="3924" max="3924" width="9" style="9" customWidth="1"/>
    <col min="3925" max="3925" width="6.7109375" style="9" customWidth="1"/>
    <col min="3926" max="3926" width="9.28515625" style="9" customWidth="1"/>
    <col min="3927" max="3927" width="8.7109375" style="9" customWidth="1"/>
    <col min="3928" max="3928" width="10.5703125" style="9" customWidth="1"/>
    <col min="3929" max="3929" width="16.7109375" style="9" customWidth="1"/>
    <col min="3930" max="3930" width="10.140625" style="9" customWidth="1"/>
    <col min="3931" max="3931" width="11" style="9" customWidth="1"/>
    <col min="3932" max="3932" width="9.42578125" style="9" customWidth="1"/>
    <col min="3933" max="3942" width="0" style="9" hidden="1" customWidth="1"/>
    <col min="3943" max="4116" width="9.140625" style="9"/>
    <col min="4117" max="4118" width="0" style="9" hidden="1" customWidth="1"/>
    <col min="4119" max="4119" width="5.42578125" style="9" customWidth="1"/>
    <col min="4120" max="4120" width="37" style="9" customWidth="1"/>
    <col min="4121" max="4123" width="0" style="9" hidden="1" customWidth="1"/>
    <col min="4124" max="4124" width="12" style="9" customWidth="1"/>
    <col min="4125" max="4125" width="13.5703125" style="9" customWidth="1"/>
    <col min="4126" max="4127" width="11.28515625" style="9" customWidth="1"/>
    <col min="4128" max="4128" width="13.42578125" style="9" customWidth="1"/>
    <col min="4129" max="4129" width="12.42578125" style="9" customWidth="1"/>
    <col min="4130" max="4130" width="8.7109375" style="9" customWidth="1"/>
    <col min="4131" max="4132" width="12.85546875" style="9" customWidth="1"/>
    <col min="4133" max="4133" width="11.7109375" style="9" customWidth="1"/>
    <col min="4134" max="4135" width="13" style="9" customWidth="1"/>
    <col min="4136" max="4136" width="11.28515625" style="9" customWidth="1"/>
    <col min="4137" max="4137" width="13.140625" style="9" customWidth="1"/>
    <col min="4138" max="4139" width="12.7109375" style="9" customWidth="1"/>
    <col min="4140" max="4140" width="13" style="9" customWidth="1"/>
    <col min="4141" max="4141" width="12.42578125" style="9" customWidth="1"/>
    <col min="4142" max="4142" width="14.85546875" style="9" customWidth="1"/>
    <col min="4143" max="4143" width="13.42578125" style="9" customWidth="1"/>
    <col min="4144" max="4144" width="11.140625" style="9" customWidth="1"/>
    <col min="4145" max="4145" width="13.7109375" style="9" customWidth="1"/>
    <col min="4146" max="4146" width="13.42578125" style="9" customWidth="1"/>
    <col min="4147" max="4151" width="11.28515625" style="9" customWidth="1"/>
    <col min="4152" max="4152" width="13.42578125" style="9" customWidth="1"/>
    <col min="4153" max="4153" width="13.28515625" style="9" customWidth="1"/>
    <col min="4154" max="4154" width="10.85546875" style="9" customWidth="1"/>
    <col min="4155" max="4160" width="11.28515625" style="9" customWidth="1"/>
    <col min="4161" max="4161" width="12.7109375" style="9" customWidth="1"/>
    <col min="4162" max="4163" width="11.28515625" style="9" customWidth="1"/>
    <col min="4164" max="4164" width="17.7109375" style="9" customWidth="1"/>
    <col min="4165" max="4165" width="15.7109375" style="9" customWidth="1"/>
    <col min="4166" max="4166" width="11.28515625" style="9" customWidth="1"/>
    <col min="4167" max="4167" width="17.7109375" style="9" customWidth="1"/>
    <col min="4168" max="4168" width="14" style="9" customWidth="1"/>
    <col min="4169" max="4169" width="11.28515625" style="9" bestFit="1" customWidth="1"/>
    <col min="4170" max="4170" width="17.7109375" style="9" bestFit="1" customWidth="1"/>
    <col min="4171" max="4171" width="15.7109375" style="9" bestFit="1" customWidth="1"/>
    <col min="4172" max="4172" width="11.7109375" style="9" customWidth="1"/>
    <col min="4173" max="4173" width="8.28515625" style="9" customWidth="1"/>
    <col min="4174" max="4174" width="11.28515625" style="9" customWidth="1"/>
    <col min="4175" max="4175" width="12.7109375" style="9" customWidth="1"/>
    <col min="4176" max="4176" width="8.7109375" style="9" customWidth="1"/>
    <col min="4177" max="4177" width="7.7109375" style="9" customWidth="1"/>
    <col min="4178" max="4178" width="9.5703125" style="9" customWidth="1"/>
    <col min="4179" max="4179" width="11" style="9" customWidth="1"/>
    <col min="4180" max="4180" width="9" style="9" customWidth="1"/>
    <col min="4181" max="4181" width="6.7109375" style="9" customWidth="1"/>
    <col min="4182" max="4182" width="9.28515625" style="9" customWidth="1"/>
    <col min="4183" max="4183" width="8.7109375" style="9" customWidth="1"/>
    <col min="4184" max="4184" width="10.5703125" style="9" customWidth="1"/>
    <col min="4185" max="4185" width="16.7109375" style="9" customWidth="1"/>
    <col min="4186" max="4186" width="10.140625" style="9" customWidth="1"/>
    <col min="4187" max="4187" width="11" style="9" customWidth="1"/>
    <col min="4188" max="4188" width="9.42578125" style="9" customWidth="1"/>
    <col min="4189" max="4198" width="0" style="9" hidden="1" customWidth="1"/>
    <col min="4199" max="4372" width="9.140625" style="9"/>
    <col min="4373" max="4374" width="0" style="9" hidden="1" customWidth="1"/>
    <col min="4375" max="4375" width="5.42578125" style="9" customWidth="1"/>
    <col min="4376" max="4376" width="37" style="9" customWidth="1"/>
    <col min="4377" max="4379" width="0" style="9" hidden="1" customWidth="1"/>
    <col min="4380" max="4380" width="12" style="9" customWidth="1"/>
    <col min="4381" max="4381" width="13.5703125" style="9" customWidth="1"/>
    <col min="4382" max="4383" width="11.28515625" style="9" customWidth="1"/>
    <col min="4384" max="4384" width="13.42578125" style="9" customWidth="1"/>
    <col min="4385" max="4385" width="12.42578125" style="9" customWidth="1"/>
    <col min="4386" max="4386" width="8.7109375" style="9" customWidth="1"/>
    <col min="4387" max="4388" width="12.85546875" style="9" customWidth="1"/>
    <col min="4389" max="4389" width="11.7109375" style="9" customWidth="1"/>
    <col min="4390" max="4391" width="13" style="9" customWidth="1"/>
    <col min="4392" max="4392" width="11.28515625" style="9" customWidth="1"/>
    <col min="4393" max="4393" width="13.140625" style="9" customWidth="1"/>
    <col min="4394" max="4395" width="12.7109375" style="9" customWidth="1"/>
    <col min="4396" max="4396" width="13" style="9" customWidth="1"/>
    <col min="4397" max="4397" width="12.42578125" style="9" customWidth="1"/>
    <col min="4398" max="4398" width="14.85546875" style="9" customWidth="1"/>
    <col min="4399" max="4399" width="13.42578125" style="9" customWidth="1"/>
    <col min="4400" max="4400" width="11.140625" style="9" customWidth="1"/>
    <col min="4401" max="4401" width="13.7109375" style="9" customWidth="1"/>
    <col min="4402" max="4402" width="13.42578125" style="9" customWidth="1"/>
    <col min="4403" max="4407" width="11.28515625" style="9" customWidth="1"/>
    <col min="4408" max="4408" width="13.42578125" style="9" customWidth="1"/>
    <col min="4409" max="4409" width="13.28515625" style="9" customWidth="1"/>
    <col min="4410" max="4410" width="10.85546875" style="9" customWidth="1"/>
    <col min="4411" max="4416" width="11.28515625" style="9" customWidth="1"/>
    <col min="4417" max="4417" width="12.7109375" style="9" customWidth="1"/>
    <col min="4418" max="4419" width="11.28515625" style="9" customWidth="1"/>
    <col min="4420" max="4420" width="17.7109375" style="9" customWidth="1"/>
    <col min="4421" max="4421" width="15.7109375" style="9" customWidth="1"/>
    <col min="4422" max="4422" width="11.28515625" style="9" customWidth="1"/>
    <col min="4423" max="4423" width="17.7109375" style="9" customWidth="1"/>
    <col min="4424" max="4424" width="14" style="9" customWidth="1"/>
    <col min="4425" max="4425" width="11.28515625" style="9" bestFit="1" customWidth="1"/>
    <col min="4426" max="4426" width="17.7109375" style="9" bestFit="1" customWidth="1"/>
    <col min="4427" max="4427" width="15.7109375" style="9" bestFit="1" customWidth="1"/>
    <col min="4428" max="4428" width="11.7109375" style="9" customWidth="1"/>
    <col min="4429" max="4429" width="8.28515625" style="9" customWidth="1"/>
    <col min="4430" max="4430" width="11.28515625" style="9" customWidth="1"/>
    <col min="4431" max="4431" width="12.7109375" style="9" customWidth="1"/>
    <col min="4432" max="4432" width="8.7109375" style="9" customWidth="1"/>
    <col min="4433" max="4433" width="7.7109375" style="9" customWidth="1"/>
    <col min="4434" max="4434" width="9.5703125" style="9" customWidth="1"/>
    <col min="4435" max="4435" width="11" style="9" customWidth="1"/>
    <col min="4436" max="4436" width="9" style="9" customWidth="1"/>
    <col min="4437" max="4437" width="6.7109375" style="9" customWidth="1"/>
    <col min="4438" max="4438" width="9.28515625" style="9" customWidth="1"/>
    <col min="4439" max="4439" width="8.7109375" style="9" customWidth="1"/>
    <col min="4440" max="4440" width="10.5703125" style="9" customWidth="1"/>
    <col min="4441" max="4441" width="16.7109375" style="9" customWidth="1"/>
    <col min="4442" max="4442" width="10.140625" style="9" customWidth="1"/>
    <col min="4443" max="4443" width="11" style="9" customWidth="1"/>
    <col min="4444" max="4444" width="9.42578125" style="9" customWidth="1"/>
    <col min="4445" max="4454" width="0" style="9" hidden="1" customWidth="1"/>
    <col min="4455" max="4628" width="9.140625" style="9"/>
    <col min="4629" max="4630" width="0" style="9" hidden="1" customWidth="1"/>
    <col min="4631" max="4631" width="5.42578125" style="9" customWidth="1"/>
    <col min="4632" max="4632" width="37" style="9" customWidth="1"/>
    <col min="4633" max="4635" width="0" style="9" hidden="1" customWidth="1"/>
    <col min="4636" max="4636" width="12" style="9" customWidth="1"/>
    <col min="4637" max="4637" width="13.5703125" style="9" customWidth="1"/>
    <col min="4638" max="4639" width="11.28515625" style="9" customWidth="1"/>
    <col min="4640" max="4640" width="13.42578125" style="9" customWidth="1"/>
    <col min="4641" max="4641" width="12.42578125" style="9" customWidth="1"/>
    <col min="4642" max="4642" width="8.7109375" style="9" customWidth="1"/>
    <col min="4643" max="4644" width="12.85546875" style="9" customWidth="1"/>
    <col min="4645" max="4645" width="11.7109375" style="9" customWidth="1"/>
    <col min="4646" max="4647" width="13" style="9" customWidth="1"/>
    <col min="4648" max="4648" width="11.28515625" style="9" customWidth="1"/>
    <col min="4649" max="4649" width="13.140625" style="9" customWidth="1"/>
    <col min="4650" max="4651" width="12.7109375" style="9" customWidth="1"/>
    <col min="4652" max="4652" width="13" style="9" customWidth="1"/>
    <col min="4653" max="4653" width="12.42578125" style="9" customWidth="1"/>
    <col min="4654" max="4654" width="14.85546875" style="9" customWidth="1"/>
    <col min="4655" max="4655" width="13.42578125" style="9" customWidth="1"/>
    <col min="4656" max="4656" width="11.140625" style="9" customWidth="1"/>
    <col min="4657" max="4657" width="13.7109375" style="9" customWidth="1"/>
    <col min="4658" max="4658" width="13.42578125" style="9" customWidth="1"/>
    <col min="4659" max="4663" width="11.28515625" style="9" customWidth="1"/>
    <col min="4664" max="4664" width="13.42578125" style="9" customWidth="1"/>
    <col min="4665" max="4665" width="13.28515625" style="9" customWidth="1"/>
    <col min="4666" max="4666" width="10.85546875" style="9" customWidth="1"/>
    <col min="4667" max="4672" width="11.28515625" style="9" customWidth="1"/>
    <col min="4673" max="4673" width="12.7109375" style="9" customWidth="1"/>
    <col min="4674" max="4675" width="11.28515625" style="9" customWidth="1"/>
    <col min="4676" max="4676" width="17.7109375" style="9" customWidth="1"/>
    <col min="4677" max="4677" width="15.7109375" style="9" customWidth="1"/>
    <col min="4678" max="4678" width="11.28515625" style="9" customWidth="1"/>
    <col min="4679" max="4679" width="17.7109375" style="9" customWidth="1"/>
    <col min="4680" max="4680" width="14" style="9" customWidth="1"/>
    <col min="4681" max="4681" width="11.28515625" style="9" bestFit="1" customWidth="1"/>
    <col min="4682" max="4682" width="17.7109375" style="9" bestFit="1" customWidth="1"/>
    <col min="4683" max="4683" width="15.7109375" style="9" bestFit="1" customWidth="1"/>
    <col min="4684" max="4684" width="11.7109375" style="9" customWidth="1"/>
    <col min="4685" max="4685" width="8.28515625" style="9" customWidth="1"/>
    <col min="4686" max="4686" width="11.28515625" style="9" customWidth="1"/>
    <col min="4687" max="4687" width="12.7109375" style="9" customWidth="1"/>
    <col min="4688" max="4688" width="8.7109375" style="9" customWidth="1"/>
    <col min="4689" max="4689" width="7.7109375" style="9" customWidth="1"/>
    <col min="4690" max="4690" width="9.5703125" style="9" customWidth="1"/>
    <col min="4691" max="4691" width="11" style="9" customWidth="1"/>
    <col min="4692" max="4692" width="9" style="9" customWidth="1"/>
    <col min="4693" max="4693" width="6.7109375" style="9" customWidth="1"/>
    <col min="4694" max="4694" width="9.28515625" style="9" customWidth="1"/>
    <col min="4695" max="4695" width="8.7109375" style="9" customWidth="1"/>
    <col min="4696" max="4696" width="10.5703125" style="9" customWidth="1"/>
    <col min="4697" max="4697" width="16.7109375" style="9" customWidth="1"/>
    <col min="4698" max="4698" width="10.140625" style="9" customWidth="1"/>
    <col min="4699" max="4699" width="11" style="9" customWidth="1"/>
    <col min="4700" max="4700" width="9.42578125" style="9" customWidth="1"/>
    <col min="4701" max="4710" width="0" style="9" hidden="1" customWidth="1"/>
    <col min="4711" max="4884" width="9.140625" style="9"/>
    <col min="4885" max="4886" width="0" style="9" hidden="1" customWidth="1"/>
    <col min="4887" max="4887" width="5.42578125" style="9" customWidth="1"/>
    <col min="4888" max="4888" width="37" style="9" customWidth="1"/>
    <col min="4889" max="4891" width="0" style="9" hidden="1" customWidth="1"/>
    <col min="4892" max="4892" width="12" style="9" customWidth="1"/>
    <col min="4893" max="4893" width="13.5703125" style="9" customWidth="1"/>
    <col min="4894" max="4895" width="11.28515625" style="9" customWidth="1"/>
    <col min="4896" max="4896" width="13.42578125" style="9" customWidth="1"/>
    <col min="4897" max="4897" width="12.42578125" style="9" customWidth="1"/>
    <col min="4898" max="4898" width="8.7109375" style="9" customWidth="1"/>
    <col min="4899" max="4900" width="12.85546875" style="9" customWidth="1"/>
    <col min="4901" max="4901" width="11.7109375" style="9" customWidth="1"/>
    <col min="4902" max="4903" width="13" style="9" customWidth="1"/>
    <col min="4904" max="4904" width="11.28515625" style="9" customWidth="1"/>
    <col min="4905" max="4905" width="13.140625" style="9" customWidth="1"/>
    <col min="4906" max="4907" width="12.7109375" style="9" customWidth="1"/>
    <col min="4908" max="4908" width="13" style="9" customWidth="1"/>
    <col min="4909" max="4909" width="12.42578125" style="9" customWidth="1"/>
    <col min="4910" max="4910" width="14.85546875" style="9" customWidth="1"/>
    <col min="4911" max="4911" width="13.42578125" style="9" customWidth="1"/>
    <col min="4912" max="4912" width="11.140625" style="9" customWidth="1"/>
    <col min="4913" max="4913" width="13.7109375" style="9" customWidth="1"/>
    <col min="4914" max="4914" width="13.42578125" style="9" customWidth="1"/>
    <col min="4915" max="4919" width="11.28515625" style="9" customWidth="1"/>
    <col min="4920" max="4920" width="13.42578125" style="9" customWidth="1"/>
    <col min="4921" max="4921" width="13.28515625" style="9" customWidth="1"/>
    <col min="4922" max="4922" width="10.85546875" style="9" customWidth="1"/>
    <col min="4923" max="4928" width="11.28515625" style="9" customWidth="1"/>
    <col min="4929" max="4929" width="12.7109375" style="9" customWidth="1"/>
    <col min="4930" max="4931" width="11.28515625" style="9" customWidth="1"/>
    <col min="4932" max="4932" width="17.7109375" style="9" customWidth="1"/>
    <col min="4933" max="4933" width="15.7109375" style="9" customWidth="1"/>
    <col min="4934" max="4934" width="11.28515625" style="9" customWidth="1"/>
    <col min="4935" max="4935" width="17.7109375" style="9" customWidth="1"/>
    <col min="4936" max="4936" width="14" style="9" customWidth="1"/>
    <col min="4937" max="4937" width="11.28515625" style="9" bestFit="1" customWidth="1"/>
    <col min="4938" max="4938" width="17.7109375" style="9" bestFit="1" customWidth="1"/>
    <col min="4939" max="4939" width="15.7109375" style="9" bestFit="1" customWidth="1"/>
    <col min="4940" max="4940" width="11.7109375" style="9" customWidth="1"/>
    <col min="4941" max="4941" width="8.28515625" style="9" customWidth="1"/>
    <col min="4942" max="4942" width="11.28515625" style="9" customWidth="1"/>
    <col min="4943" max="4943" width="12.7109375" style="9" customWidth="1"/>
    <col min="4944" max="4944" width="8.7109375" style="9" customWidth="1"/>
    <col min="4945" max="4945" width="7.7109375" style="9" customWidth="1"/>
    <col min="4946" max="4946" width="9.5703125" style="9" customWidth="1"/>
    <col min="4947" max="4947" width="11" style="9" customWidth="1"/>
    <col min="4948" max="4948" width="9" style="9" customWidth="1"/>
    <col min="4949" max="4949" width="6.7109375" style="9" customWidth="1"/>
    <col min="4950" max="4950" width="9.28515625" style="9" customWidth="1"/>
    <col min="4951" max="4951" width="8.7109375" style="9" customWidth="1"/>
    <col min="4952" max="4952" width="10.5703125" style="9" customWidth="1"/>
    <col min="4953" max="4953" width="16.7109375" style="9" customWidth="1"/>
    <col min="4954" max="4954" width="10.140625" style="9" customWidth="1"/>
    <col min="4955" max="4955" width="11" style="9" customWidth="1"/>
    <col min="4956" max="4956" width="9.42578125" style="9" customWidth="1"/>
    <col min="4957" max="4966" width="0" style="9" hidden="1" customWidth="1"/>
    <col min="4967" max="5140" width="9.140625" style="9"/>
    <col min="5141" max="5142" width="0" style="9" hidden="1" customWidth="1"/>
    <col min="5143" max="5143" width="5.42578125" style="9" customWidth="1"/>
    <col min="5144" max="5144" width="37" style="9" customWidth="1"/>
    <col min="5145" max="5147" width="0" style="9" hidden="1" customWidth="1"/>
    <col min="5148" max="5148" width="12" style="9" customWidth="1"/>
    <col min="5149" max="5149" width="13.5703125" style="9" customWidth="1"/>
    <col min="5150" max="5151" width="11.28515625" style="9" customWidth="1"/>
    <col min="5152" max="5152" width="13.42578125" style="9" customWidth="1"/>
    <col min="5153" max="5153" width="12.42578125" style="9" customWidth="1"/>
    <col min="5154" max="5154" width="8.7109375" style="9" customWidth="1"/>
    <col min="5155" max="5156" width="12.85546875" style="9" customWidth="1"/>
    <col min="5157" max="5157" width="11.7109375" style="9" customWidth="1"/>
    <col min="5158" max="5159" width="13" style="9" customWidth="1"/>
    <col min="5160" max="5160" width="11.28515625" style="9" customWidth="1"/>
    <col min="5161" max="5161" width="13.140625" style="9" customWidth="1"/>
    <col min="5162" max="5163" width="12.7109375" style="9" customWidth="1"/>
    <col min="5164" max="5164" width="13" style="9" customWidth="1"/>
    <col min="5165" max="5165" width="12.42578125" style="9" customWidth="1"/>
    <col min="5166" max="5166" width="14.85546875" style="9" customWidth="1"/>
    <col min="5167" max="5167" width="13.42578125" style="9" customWidth="1"/>
    <col min="5168" max="5168" width="11.140625" style="9" customWidth="1"/>
    <col min="5169" max="5169" width="13.7109375" style="9" customWidth="1"/>
    <col min="5170" max="5170" width="13.42578125" style="9" customWidth="1"/>
    <col min="5171" max="5175" width="11.28515625" style="9" customWidth="1"/>
    <col min="5176" max="5176" width="13.42578125" style="9" customWidth="1"/>
    <col min="5177" max="5177" width="13.28515625" style="9" customWidth="1"/>
    <col min="5178" max="5178" width="10.85546875" style="9" customWidth="1"/>
    <col min="5179" max="5184" width="11.28515625" style="9" customWidth="1"/>
    <col min="5185" max="5185" width="12.7109375" style="9" customWidth="1"/>
    <col min="5186" max="5187" width="11.28515625" style="9" customWidth="1"/>
    <col min="5188" max="5188" width="17.7109375" style="9" customWidth="1"/>
    <col min="5189" max="5189" width="15.7109375" style="9" customWidth="1"/>
    <col min="5190" max="5190" width="11.28515625" style="9" customWidth="1"/>
    <col min="5191" max="5191" width="17.7109375" style="9" customWidth="1"/>
    <col min="5192" max="5192" width="14" style="9" customWidth="1"/>
    <col min="5193" max="5193" width="11.28515625" style="9" bestFit="1" customWidth="1"/>
    <col min="5194" max="5194" width="17.7109375" style="9" bestFit="1" customWidth="1"/>
    <col min="5195" max="5195" width="15.7109375" style="9" bestFit="1" customWidth="1"/>
    <col min="5196" max="5196" width="11.7109375" style="9" customWidth="1"/>
    <col min="5197" max="5197" width="8.28515625" style="9" customWidth="1"/>
    <col min="5198" max="5198" width="11.28515625" style="9" customWidth="1"/>
    <col min="5199" max="5199" width="12.7109375" style="9" customWidth="1"/>
    <col min="5200" max="5200" width="8.7109375" style="9" customWidth="1"/>
    <col min="5201" max="5201" width="7.7109375" style="9" customWidth="1"/>
    <col min="5202" max="5202" width="9.5703125" style="9" customWidth="1"/>
    <col min="5203" max="5203" width="11" style="9" customWidth="1"/>
    <col min="5204" max="5204" width="9" style="9" customWidth="1"/>
    <col min="5205" max="5205" width="6.7109375" style="9" customWidth="1"/>
    <col min="5206" max="5206" width="9.28515625" style="9" customWidth="1"/>
    <col min="5207" max="5207" width="8.7109375" style="9" customWidth="1"/>
    <col min="5208" max="5208" width="10.5703125" style="9" customWidth="1"/>
    <col min="5209" max="5209" width="16.7109375" style="9" customWidth="1"/>
    <col min="5210" max="5210" width="10.140625" style="9" customWidth="1"/>
    <col min="5211" max="5211" width="11" style="9" customWidth="1"/>
    <col min="5212" max="5212" width="9.42578125" style="9" customWidth="1"/>
    <col min="5213" max="5222" width="0" style="9" hidden="1" customWidth="1"/>
    <col min="5223" max="5396" width="9.140625" style="9"/>
    <col min="5397" max="5398" width="0" style="9" hidden="1" customWidth="1"/>
    <col min="5399" max="5399" width="5.42578125" style="9" customWidth="1"/>
    <col min="5400" max="5400" width="37" style="9" customWidth="1"/>
    <col min="5401" max="5403" width="0" style="9" hidden="1" customWidth="1"/>
    <col min="5404" max="5404" width="12" style="9" customWidth="1"/>
    <col min="5405" max="5405" width="13.5703125" style="9" customWidth="1"/>
    <col min="5406" max="5407" width="11.28515625" style="9" customWidth="1"/>
    <col min="5408" max="5408" width="13.42578125" style="9" customWidth="1"/>
    <col min="5409" max="5409" width="12.42578125" style="9" customWidth="1"/>
    <col min="5410" max="5410" width="8.7109375" style="9" customWidth="1"/>
    <col min="5411" max="5412" width="12.85546875" style="9" customWidth="1"/>
    <col min="5413" max="5413" width="11.7109375" style="9" customWidth="1"/>
    <col min="5414" max="5415" width="13" style="9" customWidth="1"/>
    <col min="5416" max="5416" width="11.28515625" style="9" customWidth="1"/>
    <col min="5417" max="5417" width="13.140625" style="9" customWidth="1"/>
    <col min="5418" max="5419" width="12.7109375" style="9" customWidth="1"/>
    <col min="5420" max="5420" width="13" style="9" customWidth="1"/>
    <col min="5421" max="5421" width="12.42578125" style="9" customWidth="1"/>
    <col min="5422" max="5422" width="14.85546875" style="9" customWidth="1"/>
    <col min="5423" max="5423" width="13.42578125" style="9" customWidth="1"/>
    <col min="5424" max="5424" width="11.140625" style="9" customWidth="1"/>
    <col min="5425" max="5425" width="13.7109375" style="9" customWidth="1"/>
    <col min="5426" max="5426" width="13.42578125" style="9" customWidth="1"/>
    <col min="5427" max="5431" width="11.28515625" style="9" customWidth="1"/>
    <col min="5432" max="5432" width="13.42578125" style="9" customWidth="1"/>
    <col min="5433" max="5433" width="13.28515625" style="9" customWidth="1"/>
    <col min="5434" max="5434" width="10.85546875" style="9" customWidth="1"/>
    <col min="5435" max="5440" width="11.28515625" style="9" customWidth="1"/>
    <col min="5441" max="5441" width="12.7109375" style="9" customWidth="1"/>
    <col min="5442" max="5443" width="11.28515625" style="9" customWidth="1"/>
    <col min="5444" max="5444" width="17.7109375" style="9" customWidth="1"/>
    <col min="5445" max="5445" width="15.7109375" style="9" customWidth="1"/>
    <col min="5446" max="5446" width="11.28515625" style="9" customWidth="1"/>
    <col min="5447" max="5447" width="17.7109375" style="9" customWidth="1"/>
    <col min="5448" max="5448" width="14" style="9" customWidth="1"/>
    <col min="5449" max="5449" width="11.28515625" style="9" bestFit="1" customWidth="1"/>
    <col min="5450" max="5450" width="17.7109375" style="9" bestFit="1" customWidth="1"/>
    <col min="5451" max="5451" width="15.7109375" style="9" bestFit="1" customWidth="1"/>
    <col min="5452" max="5452" width="11.7109375" style="9" customWidth="1"/>
    <col min="5453" max="5453" width="8.28515625" style="9" customWidth="1"/>
    <col min="5454" max="5454" width="11.28515625" style="9" customWidth="1"/>
    <col min="5455" max="5455" width="12.7109375" style="9" customWidth="1"/>
    <col min="5456" max="5456" width="8.7109375" style="9" customWidth="1"/>
    <col min="5457" max="5457" width="7.7109375" style="9" customWidth="1"/>
    <col min="5458" max="5458" width="9.5703125" style="9" customWidth="1"/>
    <col min="5459" max="5459" width="11" style="9" customWidth="1"/>
    <col min="5460" max="5460" width="9" style="9" customWidth="1"/>
    <col min="5461" max="5461" width="6.7109375" style="9" customWidth="1"/>
    <col min="5462" max="5462" width="9.28515625" style="9" customWidth="1"/>
    <col min="5463" max="5463" width="8.7109375" style="9" customWidth="1"/>
    <col min="5464" max="5464" width="10.5703125" style="9" customWidth="1"/>
    <col min="5465" max="5465" width="16.7109375" style="9" customWidth="1"/>
    <col min="5466" max="5466" width="10.140625" style="9" customWidth="1"/>
    <col min="5467" max="5467" width="11" style="9" customWidth="1"/>
    <col min="5468" max="5468" width="9.42578125" style="9" customWidth="1"/>
    <col min="5469" max="5478" width="0" style="9" hidden="1" customWidth="1"/>
    <col min="5479" max="5652" width="9.140625" style="9"/>
    <col min="5653" max="5654" width="0" style="9" hidden="1" customWidth="1"/>
    <col min="5655" max="5655" width="5.42578125" style="9" customWidth="1"/>
    <col min="5656" max="5656" width="37" style="9" customWidth="1"/>
    <col min="5657" max="5659" width="0" style="9" hidden="1" customWidth="1"/>
    <col min="5660" max="5660" width="12" style="9" customWidth="1"/>
    <col min="5661" max="5661" width="13.5703125" style="9" customWidth="1"/>
    <col min="5662" max="5663" width="11.28515625" style="9" customWidth="1"/>
    <col min="5664" max="5664" width="13.42578125" style="9" customWidth="1"/>
    <col min="5665" max="5665" width="12.42578125" style="9" customWidth="1"/>
    <col min="5666" max="5666" width="8.7109375" style="9" customWidth="1"/>
    <col min="5667" max="5668" width="12.85546875" style="9" customWidth="1"/>
    <col min="5669" max="5669" width="11.7109375" style="9" customWidth="1"/>
    <col min="5670" max="5671" width="13" style="9" customWidth="1"/>
    <col min="5672" max="5672" width="11.28515625" style="9" customWidth="1"/>
    <col min="5673" max="5673" width="13.140625" style="9" customWidth="1"/>
    <col min="5674" max="5675" width="12.7109375" style="9" customWidth="1"/>
    <col min="5676" max="5676" width="13" style="9" customWidth="1"/>
    <col min="5677" max="5677" width="12.42578125" style="9" customWidth="1"/>
    <col min="5678" max="5678" width="14.85546875" style="9" customWidth="1"/>
    <col min="5679" max="5679" width="13.42578125" style="9" customWidth="1"/>
    <col min="5680" max="5680" width="11.140625" style="9" customWidth="1"/>
    <col min="5681" max="5681" width="13.7109375" style="9" customWidth="1"/>
    <col min="5682" max="5682" width="13.42578125" style="9" customWidth="1"/>
    <col min="5683" max="5687" width="11.28515625" style="9" customWidth="1"/>
    <col min="5688" max="5688" width="13.42578125" style="9" customWidth="1"/>
    <col min="5689" max="5689" width="13.28515625" style="9" customWidth="1"/>
    <col min="5690" max="5690" width="10.85546875" style="9" customWidth="1"/>
    <col min="5691" max="5696" width="11.28515625" style="9" customWidth="1"/>
    <col min="5697" max="5697" width="12.7109375" style="9" customWidth="1"/>
    <col min="5698" max="5699" width="11.28515625" style="9" customWidth="1"/>
    <col min="5700" max="5700" width="17.7109375" style="9" customWidth="1"/>
    <col min="5701" max="5701" width="15.7109375" style="9" customWidth="1"/>
    <col min="5702" max="5702" width="11.28515625" style="9" customWidth="1"/>
    <col min="5703" max="5703" width="17.7109375" style="9" customWidth="1"/>
    <col min="5704" max="5704" width="14" style="9" customWidth="1"/>
    <col min="5705" max="5705" width="11.28515625" style="9" bestFit="1" customWidth="1"/>
    <col min="5706" max="5706" width="17.7109375" style="9" bestFit="1" customWidth="1"/>
    <col min="5707" max="5707" width="15.7109375" style="9" bestFit="1" customWidth="1"/>
    <col min="5708" max="5708" width="11.7109375" style="9" customWidth="1"/>
    <col min="5709" max="5709" width="8.28515625" style="9" customWidth="1"/>
    <col min="5710" max="5710" width="11.28515625" style="9" customWidth="1"/>
    <col min="5711" max="5711" width="12.7109375" style="9" customWidth="1"/>
    <col min="5712" max="5712" width="8.7109375" style="9" customWidth="1"/>
    <col min="5713" max="5713" width="7.7109375" style="9" customWidth="1"/>
    <col min="5714" max="5714" width="9.5703125" style="9" customWidth="1"/>
    <col min="5715" max="5715" width="11" style="9" customWidth="1"/>
    <col min="5716" max="5716" width="9" style="9" customWidth="1"/>
    <col min="5717" max="5717" width="6.7109375" style="9" customWidth="1"/>
    <col min="5718" max="5718" width="9.28515625" style="9" customWidth="1"/>
    <col min="5719" max="5719" width="8.7109375" style="9" customWidth="1"/>
    <col min="5720" max="5720" width="10.5703125" style="9" customWidth="1"/>
    <col min="5721" max="5721" width="16.7109375" style="9" customWidth="1"/>
    <col min="5722" max="5722" width="10.140625" style="9" customWidth="1"/>
    <col min="5723" max="5723" width="11" style="9" customWidth="1"/>
    <col min="5724" max="5724" width="9.42578125" style="9" customWidth="1"/>
    <col min="5725" max="5734" width="0" style="9" hidden="1" customWidth="1"/>
    <col min="5735" max="5908" width="9.140625" style="9"/>
    <col min="5909" max="5910" width="0" style="9" hidden="1" customWidth="1"/>
    <col min="5911" max="5911" width="5.42578125" style="9" customWidth="1"/>
    <col min="5912" max="5912" width="37" style="9" customWidth="1"/>
    <col min="5913" max="5915" width="0" style="9" hidden="1" customWidth="1"/>
    <col min="5916" max="5916" width="12" style="9" customWidth="1"/>
    <col min="5917" max="5917" width="13.5703125" style="9" customWidth="1"/>
    <col min="5918" max="5919" width="11.28515625" style="9" customWidth="1"/>
    <col min="5920" max="5920" width="13.42578125" style="9" customWidth="1"/>
    <col min="5921" max="5921" width="12.42578125" style="9" customWidth="1"/>
    <col min="5922" max="5922" width="8.7109375" style="9" customWidth="1"/>
    <col min="5923" max="5924" width="12.85546875" style="9" customWidth="1"/>
    <col min="5925" max="5925" width="11.7109375" style="9" customWidth="1"/>
    <col min="5926" max="5927" width="13" style="9" customWidth="1"/>
    <col min="5928" max="5928" width="11.28515625" style="9" customWidth="1"/>
    <col min="5929" max="5929" width="13.140625" style="9" customWidth="1"/>
    <col min="5930" max="5931" width="12.7109375" style="9" customWidth="1"/>
    <col min="5932" max="5932" width="13" style="9" customWidth="1"/>
    <col min="5933" max="5933" width="12.42578125" style="9" customWidth="1"/>
    <col min="5934" max="5934" width="14.85546875" style="9" customWidth="1"/>
    <col min="5935" max="5935" width="13.42578125" style="9" customWidth="1"/>
    <col min="5936" max="5936" width="11.140625" style="9" customWidth="1"/>
    <col min="5937" max="5937" width="13.7109375" style="9" customWidth="1"/>
    <col min="5938" max="5938" width="13.42578125" style="9" customWidth="1"/>
    <col min="5939" max="5943" width="11.28515625" style="9" customWidth="1"/>
    <col min="5944" max="5944" width="13.42578125" style="9" customWidth="1"/>
    <col min="5945" max="5945" width="13.28515625" style="9" customWidth="1"/>
    <col min="5946" max="5946" width="10.85546875" style="9" customWidth="1"/>
    <col min="5947" max="5952" width="11.28515625" style="9" customWidth="1"/>
    <col min="5953" max="5953" width="12.7109375" style="9" customWidth="1"/>
    <col min="5954" max="5955" width="11.28515625" style="9" customWidth="1"/>
    <col min="5956" max="5956" width="17.7109375" style="9" customWidth="1"/>
    <col min="5957" max="5957" width="15.7109375" style="9" customWidth="1"/>
    <col min="5958" max="5958" width="11.28515625" style="9" customWidth="1"/>
    <col min="5959" max="5959" width="17.7109375" style="9" customWidth="1"/>
    <col min="5960" max="5960" width="14" style="9" customWidth="1"/>
    <col min="5961" max="5961" width="11.28515625" style="9" bestFit="1" customWidth="1"/>
    <col min="5962" max="5962" width="17.7109375" style="9" bestFit="1" customWidth="1"/>
    <col min="5963" max="5963" width="15.7109375" style="9" bestFit="1" customWidth="1"/>
    <col min="5964" max="5964" width="11.7109375" style="9" customWidth="1"/>
    <col min="5965" max="5965" width="8.28515625" style="9" customWidth="1"/>
    <col min="5966" max="5966" width="11.28515625" style="9" customWidth="1"/>
    <col min="5967" max="5967" width="12.7109375" style="9" customWidth="1"/>
    <col min="5968" max="5968" width="8.7109375" style="9" customWidth="1"/>
    <col min="5969" max="5969" width="7.7109375" style="9" customWidth="1"/>
    <col min="5970" max="5970" width="9.5703125" style="9" customWidth="1"/>
    <col min="5971" max="5971" width="11" style="9" customWidth="1"/>
    <col min="5972" max="5972" width="9" style="9" customWidth="1"/>
    <col min="5973" max="5973" width="6.7109375" style="9" customWidth="1"/>
    <col min="5974" max="5974" width="9.28515625" style="9" customWidth="1"/>
    <col min="5975" max="5975" width="8.7109375" style="9" customWidth="1"/>
    <col min="5976" max="5976" width="10.5703125" style="9" customWidth="1"/>
    <col min="5977" max="5977" width="16.7109375" style="9" customWidth="1"/>
    <col min="5978" max="5978" width="10.140625" style="9" customWidth="1"/>
    <col min="5979" max="5979" width="11" style="9" customWidth="1"/>
    <col min="5980" max="5980" width="9.42578125" style="9" customWidth="1"/>
    <col min="5981" max="5990" width="0" style="9" hidden="1" customWidth="1"/>
    <col min="5991" max="6164" width="9.140625" style="9"/>
    <col min="6165" max="6166" width="0" style="9" hidden="1" customWidth="1"/>
    <col min="6167" max="6167" width="5.42578125" style="9" customWidth="1"/>
    <col min="6168" max="6168" width="37" style="9" customWidth="1"/>
    <col min="6169" max="6171" width="0" style="9" hidden="1" customWidth="1"/>
    <col min="6172" max="6172" width="12" style="9" customWidth="1"/>
    <col min="6173" max="6173" width="13.5703125" style="9" customWidth="1"/>
    <col min="6174" max="6175" width="11.28515625" style="9" customWidth="1"/>
    <col min="6176" max="6176" width="13.42578125" style="9" customWidth="1"/>
    <col min="6177" max="6177" width="12.42578125" style="9" customWidth="1"/>
    <col min="6178" max="6178" width="8.7109375" style="9" customWidth="1"/>
    <col min="6179" max="6180" width="12.85546875" style="9" customWidth="1"/>
    <col min="6181" max="6181" width="11.7109375" style="9" customWidth="1"/>
    <col min="6182" max="6183" width="13" style="9" customWidth="1"/>
    <col min="6184" max="6184" width="11.28515625" style="9" customWidth="1"/>
    <col min="6185" max="6185" width="13.140625" style="9" customWidth="1"/>
    <col min="6186" max="6187" width="12.7109375" style="9" customWidth="1"/>
    <col min="6188" max="6188" width="13" style="9" customWidth="1"/>
    <col min="6189" max="6189" width="12.42578125" style="9" customWidth="1"/>
    <col min="6190" max="6190" width="14.85546875" style="9" customWidth="1"/>
    <col min="6191" max="6191" width="13.42578125" style="9" customWidth="1"/>
    <col min="6192" max="6192" width="11.140625" style="9" customWidth="1"/>
    <col min="6193" max="6193" width="13.7109375" style="9" customWidth="1"/>
    <col min="6194" max="6194" width="13.42578125" style="9" customWidth="1"/>
    <col min="6195" max="6199" width="11.28515625" style="9" customWidth="1"/>
    <col min="6200" max="6200" width="13.42578125" style="9" customWidth="1"/>
    <col min="6201" max="6201" width="13.28515625" style="9" customWidth="1"/>
    <col min="6202" max="6202" width="10.85546875" style="9" customWidth="1"/>
    <col min="6203" max="6208" width="11.28515625" style="9" customWidth="1"/>
    <col min="6209" max="6209" width="12.7109375" style="9" customWidth="1"/>
    <col min="6210" max="6211" width="11.28515625" style="9" customWidth="1"/>
    <col min="6212" max="6212" width="17.7109375" style="9" customWidth="1"/>
    <col min="6213" max="6213" width="15.7109375" style="9" customWidth="1"/>
    <col min="6214" max="6214" width="11.28515625" style="9" customWidth="1"/>
    <col min="6215" max="6215" width="17.7109375" style="9" customWidth="1"/>
    <col min="6216" max="6216" width="14" style="9" customWidth="1"/>
    <col min="6217" max="6217" width="11.28515625" style="9" bestFit="1" customWidth="1"/>
    <col min="6218" max="6218" width="17.7109375" style="9" bestFit="1" customWidth="1"/>
    <col min="6219" max="6219" width="15.7109375" style="9" bestFit="1" customWidth="1"/>
    <col min="6220" max="6220" width="11.7109375" style="9" customWidth="1"/>
    <col min="6221" max="6221" width="8.28515625" style="9" customWidth="1"/>
    <col min="6222" max="6222" width="11.28515625" style="9" customWidth="1"/>
    <col min="6223" max="6223" width="12.7109375" style="9" customWidth="1"/>
    <col min="6224" max="6224" width="8.7109375" style="9" customWidth="1"/>
    <col min="6225" max="6225" width="7.7109375" style="9" customWidth="1"/>
    <col min="6226" max="6226" width="9.5703125" style="9" customWidth="1"/>
    <col min="6227" max="6227" width="11" style="9" customWidth="1"/>
    <col min="6228" max="6228" width="9" style="9" customWidth="1"/>
    <col min="6229" max="6229" width="6.7109375" style="9" customWidth="1"/>
    <col min="6230" max="6230" width="9.28515625" style="9" customWidth="1"/>
    <col min="6231" max="6231" width="8.7109375" style="9" customWidth="1"/>
    <col min="6232" max="6232" width="10.5703125" style="9" customWidth="1"/>
    <col min="6233" max="6233" width="16.7109375" style="9" customWidth="1"/>
    <col min="6234" max="6234" width="10.140625" style="9" customWidth="1"/>
    <col min="6235" max="6235" width="11" style="9" customWidth="1"/>
    <col min="6236" max="6236" width="9.42578125" style="9" customWidth="1"/>
    <col min="6237" max="6246" width="0" style="9" hidden="1" customWidth="1"/>
    <col min="6247" max="6420" width="9.140625" style="9"/>
    <col min="6421" max="6422" width="0" style="9" hidden="1" customWidth="1"/>
    <col min="6423" max="6423" width="5.42578125" style="9" customWidth="1"/>
    <col min="6424" max="6424" width="37" style="9" customWidth="1"/>
    <col min="6425" max="6427" width="0" style="9" hidden="1" customWidth="1"/>
    <col min="6428" max="6428" width="12" style="9" customWidth="1"/>
    <col min="6429" max="6429" width="13.5703125" style="9" customWidth="1"/>
    <col min="6430" max="6431" width="11.28515625" style="9" customWidth="1"/>
    <col min="6432" max="6432" width="13.42578125" style="9" customWidth="1"/>
    <col min="6433" max="6433" width="12.42578125" style="9" customWidth="1"/>
    <col min="6434" max="6434" width="8.7109375" style="9" customWidth="1"/>
    <col min="6435" max="6436" width="12.85546875" style="9" customWidth="1"/>
    <col min="6437" max="6437" width="11.7109375" style="9" customWidth="1"/>
    <col min="6438" max="6439" width="13" style="9" customWidth="1"/>
    <col min="6440" max="6440" width="11.28515625" style="9" customWidth="1"/>
    <col min="6441" max="6441" width="13.140625" style="9" customWidth="1"/>
    <col min="6442" max="6443" width="12.7109375" style="9" customWidth="1"/>
    <col min="6444" max="6444" width="13" style="9" customWidth="1"/>
    <col min="6445" max="6445" width="12.42578125" style="9" customWidth="1"/>
    <col min="6446" max="6446" width="14.85546875" style="9" customWidth="1"/>
    <col min="6447" max="6447" width="13.42578125" style="9" customWidth="1"/>
    <col min="6448" max="6448" width="11.140625" style="9" customWidth="1"/>
    <col min="6449" max="6449" width="13.7109375" style="9" customWidth="1"/>
    <col min="6450" max="6450" width="13.42578125" style="9" customWidth="1"/>
    <col min="6451" max="6455" width="11.28515625" style="9" customWidth="1"/>
    <col min="6456" max="6456" width="13.42578125" style="9" customWidth="1"/>
    <col min="6457" max="6457" width="13.28515625" style="9" customWidth="1"/>
    <col min="6458" max="6458" width="10.85546875" style="9" customWidth="1"/>
    <col min="6459" max="6464" width="11.28515625" style="9" customWidth="1"/>
    <col min="6465" max="6465" width="12.7109375" style="9" customWidth="1"/>
    <col min="6466" max="6467" width="11.28515625" style="9" customWidth="1"/>
    <col min="6468" max="6468" width="17.7109375" style="9" customWidth="1"/>
    <col min="6469" max="6469" width="15.7109375" style="9" customWidth="1"/>
    <col min="6470" max="6470" width="11.28515625" style="9" customWidth="1"/>
    <col min="6471" max="6471" width="17.7109375" style="9" customWidth="1"/>
    <col min="6472" max="6472" width="14" style="9" customWidth="1"/>
    <col min="6473" max="6473" width="11.28515625" style="9" bestFit="1" customWidth="1"/>
    <col min="6474" max="6474" width="17.7109375" style="9" bestFit="1" customWidth="1"/>
    <col min="6475" max="6475" width="15.7109375" style="9" bestFit="1" customWidth="1"/>
    <col min="6476" max="6476" width="11.7109375" style="9" customWidth="1"/>
    <col min="6477" max="6477" width="8.28515625" style="9" customWidth="1"/>
    <col min="6478" max="6478" width="11.28515625" style="9" customWidth="1"/>
    <col min="6479" max="6479" width="12.7109375" style="9" customWidth="1"/>
    <col min="6480" max="6480" width="8.7109375" style="9" customWidth="1"/>
    <col min="6481" max="6481" width="7.7109375" style="9" customWidth="1"/>
    <col min="6482" max="6482" width="9.5703125" style="9" customWidth="1"/>
    <col min="6483" max="6483" width="11" style="9" customWidth="1"/>
    <col min="6484" max="6484" width="9" style="9" customWidth="1"/>
    <col min="6485" max="6485" width="6.7109375" style="9" customWidth="1"/>
    <col min="6486" max="6486" width="9.28515625" style="9" customWidth="1"/>
    <col min="6487" max="6487" width="8.7109375" style="9" customWidth="1"/>
    <col min="6488" max="6488" width="10.5703125" style="9" customWidth="1"/>
    <col min="6489" max="6489" width="16.7109375" style="9" customWidth="1"/>
    <col min="6490" max="6490" width="10.140625" style="9" customWidth="1"/>
    <col min="6491" max="6491" width="11" style="9" customWidth="1"/>
    <col min="6492" max="6492" width="9.42578125" style="9" customWidth="1"/>
    <col min="6493" max="6502" width="0" style="9" hidden="1" customWidth="1"/>
    <col min="6503" max="6676" width="9.140625" style="9"/>
    <col min="6677" max="6678" width="0" style="9" hidden="1" customWidth="1"/>
    <col min="6679" max="6679" width="5.42578125" style="9" customWidth="1"/>
    <col min="6680" max="6680" width="37" style="9" customWidth="1"/>
    <col min="6681" max="6683" width="0" style="9" hidden="1" customWidth="1"/>
    <col min="6684" max="6684" width="12" style="9" customWidth="1"/>
    <col min="6685" max="6685" width="13.5703125" style="9" customWidth="1"/>
    <col min="6686" max="6687" width="11.28515625" style="9" customWidth="1"/>
    <col min="6688" max="6688" width="13.42578125" style="9" customWidth="1"/>
    <col min="6689" max="6689" width="12.42578125" style="9" customWidth="1"/>
    <col min="6690" max="6690" width="8.7109375" style="9" customWidth="1"/>
    <col min="6691" max="6692" width="12.85546875" style="9" customWidth="1"/>
    <col min="6693" max="6693" width="11.7109375" style="9" customWidth="1"/>
    <col min="6694" max="6695" width="13" style="9" customWidth="1"/>
    <col min="6696" max="6696" width="11.28515625" style="9" customWidth="1"/>
    <col min="6697" max="6697" width="13.140625" style="9" customWidth="1"/>
    <col min="6698" max="6699" width="12.7109375" style="9" customWidth="1"/>
    <col min="6700" max="6700" width="13" style="9" customWidth="1"/>
    <col min="6701" max="6701" width="12.42578125" style="9" customWidth="1"/>
    <col min="6702" max="6702" width="14.85546875" style="9" customWidth="1"/>
    <col min="6703" max="6703" width="13.42578125" style="9" customWidth="1"/>
    <col min="6704" max="6704" width="11.140625" style="9" customWidth="1"/>
    <col min="6705" max="6705" width="13.7109375" style="9" customWidth="1"/>
    <col min="6706" max="6706" width="13.42578125" style="9" customWidth="1"/>
    <col min="6707" max="6711" width="11.28515625" style="9" customWidth="1"/>
    <col min="6712" max="6712" width="13.42578125" style="9" customWidth="1"/>
    <col min="6713" max="6713" width="13.28515625" style="9" customWidth="1"/>
    <col min="6714" max="6714" width="10.85546875" style="9" customWidth="1"/>
    <col min="6715" max="6720" width="11.28515625" style="9" customWidth="1"/>
    <col min="6721" max="6721" width="12.7109375" style="9" customWidth="1"/>
    <col min="6722" max="6723" width="11.28515625" style="9" customWidth="1"/>
    <col min="6724" max="6724" width="17.7109375" style="9" customWidth="1"/>
    <col min="6725" max="6725" width="15.7109375" style="9" customWidth="1"/>
    <col min="6726" max="6726" width="11.28515625" style="9" customWidth="1"/>
    <col min="6727" max="6727" width="17.7109375" style="9" customWidth="1"/>
    <col min="6728" max="6728" width="14" style="9" customWidth="1"/>
    <col min="6729" max="6729" width="11.28515625" style="9" bestFit="1" customWidth="1"/>
    <col min="6730" max="6730" width="17.7109375" style="9" bestFit="1" customWidth="1"/>
    <col min="6731" max="6731" width="15.7109375" style="9" bestFit="1" customWidth="1"/>
    <col min="6732" max="6732" width="11.7109375" style="9" customWidth="1"/>
    <col min="6733" max="6733" width="8.28515625" style="9" customWidth="1"/>
    <col min="6734" max="6734" width="11.28515625" style="9" customWidth="1"/>
    <col min="6735" max="6735" width="12.7109375" style="9" customWidth="1"/>
    <col min="6736" max="6736" width="8.7109375" style="9" customWidth="1"/>
    <col min="6737" max="6737" width="7.7109375" style="9" customWidth="1"/>
    <col min="6738" max="6738" width="9.5703125" style="9" customWidth="1"/>
    <col min="6739" max="6739" width="11" style="9" customWidth="1"/>
    <col min="6740" max="6740" width="9" style="9" customWidth="1"/>
    <col min="6741" max="6741" width="6.7109375" style="9" customWidth="1"/>
    <col min="6742" max="6742" width="9.28515625" style="9" customWidth="1"/>
    <col min="6743" max="6743" width="8.7109375" style="9" customWidth="1"/>
    <col min="6744" max="6744" width="10.5703125" style="9" customWidth="1"/>
    <col min="6745" max="6745" width="16.7109375" style="9" customWidth="1"/>
    <col min="6746" max="6746" width="10.140625" style="9" customWidth="1"/>
    <col min="6747" max="6747" width="11" style="9" customWidth="1"/>
    <col min="6748" max="6748" width="9.42578125" style="9" customWidth="1"/>
    <col min="6749" max="6758" width="0" style="9" hidden="1" customWidth="1"/>
    <col min="6759" max="6932" width="9.140625" style="9"/>
    <col min="6933" max="6934" width="0" style="9" hidden="1" customWidth="1"/>
    <col min="6935" max="6935" width="5.42578125" style="9" customWidth="1"/>
    <col min="6936" max="6936" width="37" style="9" customWidth="1"/>
    <col min="6937" max="6939" width="0" style="9" hidden="1" customWidth="1"/>
    <col min="6940" max="6940" width="12" style="9" customWidth="1"/>
    <col min="6941" max="6941" width="13.5703125" style="9" customWidth="1"/>
    <col min="6942" max="6943" width="11.28515625" style="9" customWidth="1"/>
    <col min="6944" max="6944" width="13.42578125" style="9" customWidth="1"/>
    <col min="6945" max="6945" width="12.42578125" style="9" customWidth="1"/>
    <col min="6946" max="6946" width="8.7109375" style="9" customWidth="1"/>
    <col min="6947" max="6948" width="12.85546875" style="9" customWidth="1"/>
    <col min="6949" max="6949" width="11.7109375" style="9" customWidth="1"/>
    <col min="6950" max="6951" width="13" style="9" customWidth="1"/>
    <col min="6952" max="6952" width="11.28515625" style="9" customWidth="1"/>
    <col min="6953" max="6953" width="13.140625" style="9" customWidth="1"/>
    <col min="6954" max="6955" width="12.7109375" style="9" customWidth="1"/>
    <col min="6956" max="6956" width="13" style="9" customWidth="1"/>
    <col min="6957" max="6957" width="12.42578125" style="9" customWidth="1"/>
    <col min="6958" max="6958" width="14.85546875" style="9" customWidth="1"/>
    <col min="6959" max="6959" width="13.42578125" style="9" customWidth="1"/>
    <col min="6960" max="6960" width="11.140625" style="9" customWidth="1"/>
    <col min="6961" max="6961" width="13.7109375" style="9" customWidth="1"/>
    <col min="6962" max="6962" width="13.42578125" style="9" customWidth="1"/>
    <col min="6963" max="6967" width="11.28515625" style="9" customWidth="1"/>
    <col min="6968" max="6968" width="13.42578125" style="9" customWidth="1"/>
    <col min="6969" max="6969" width="13.28515625" style="9" customWidth="1"/>
    <col min="6970" max="6970" width="10.85546875" style="9" customWidth="1"/>
    <col min="6971" max="6976" width="11.28515625" style="9" customWidth="1"/>
    <col min="6977" max="6977" width="12.7109375" style="9" customWidth="1"/>
    <col min="6978" max="6979" width="11.28515625" style="9" customWidth="1"/>
    <col min="6980" max="6980" width="17.7109375" style="9" customWidth="1"/>
    <col min="6981" max="6981" width="15.7109375" style="9" customWidth="1"/>
    <col min="6982" max="6982" width="11.28515625" style="9" customWidth="1"/>
    <col min="6983" max="6983" width="17.7109375" style="9" customWidth="1"/>
    <col min="6984" max="6984" width="14" style="9" customWidth="1"/>
    <col min="6985" max="6985" width="11.28515625" style="9" bestFit="1" customWidth="1"/>
    <col min="6986" max="6986" width="17.7109375" style="9" bestFit="1" customWidth="1"/>
    <col min="6987" max="6987" width="15.7109375" style="9" bestFit="1" customWidth="1"/>
    <col min="6988" max="6988" width="11.7109375" style="9" customWidth="1"/>
    <col min="6989" max="6989" width="8.28515625" style="9" customWidth="1"/>
    <col min="6990" max="6990" width="11.28515625" style="9" customWidth="1"/>
    <col min="6991" max="6991" width="12.7109375" style="9" customWidth="1"/>
    <col min="6992" max="6992" width="8.7109375" style="9" customWidth="1"/>
    <col min="6993" max="6993" width="7.7109375" style="9" customWidth="1"/>
    <col min="6994" max="6994" width="9.5703125" style="9" customWidth="1"/>
    <col min="6995" max="6995" width="11" style="9" customWidth="1"/>
    <col min="6996" max="6996" width="9" style="9" customWidth="1"/>
    <col min="6997" max="6997" width="6.7109375" style="9" customWidth="1"/>
    <col min="6998" max="6998" width="9.28515625" style="9" customWidth="1"/>
    <col min="6999" max="6999" width="8.7109375" style="9" customWidth="1"/>
    <col min="7000" max="7000" width="10.5703125" style="9" customWidth="1"/>
    <col min="7001" max="7001" width="16.7109375" style="9" customWidth="1"/>
    <col min="7002" max="7002" width="10.140625" style="9" customWidth="1"/>
    <col min="7003" max="7003" width="11" style="9" customWidth="1"/>
    <col min="7004" max="7004" width="9.42578125" style="9" customWidth="1"/>
    <col min="7005" max="7014" width="0" style="9" hidden="1" customWidth="1"/>
    <col min="7015" max="7188" width="9.140625" style="9"/>
    <col min="7189" max="7190" width="0" style="9" hidden="1" customWidth="1"/>
    <col min="7191" max="7191" width="5.42578125" style="9" customWidth="1"/>
    <col min="7192" max="7192" width="37" style="9" customWidth="1"/>
    <col min="7193" max="7195" width="0" style="9" hidden="1" customWidth="1"/>
    <col min="7196" max="7196" width="12" style="9" customWidth="1"/>
    <col min="7197" max="7197" width="13.5703125" style="9" customWidth="1"/>
    <col min="7198" max="7199" width="11.28515625" style="9" customWidth="1"/>
    <col min="7200" max="7200" width="13.42578125" style="9" customWidth="1"/>
    <col min="7201" max="7201" width="12.42578125" style="9" customWidth="1"/>
    <col min="7202" max="7202" width="8.7109375" style="9" customWidth="1"/>
    <col min="7203" max="7204" width="12.85546875" style="9" customWidth="1"/>
    <col min="7205" max="7205" width="11.7109375" style="9" customWidth="1"/>
    <col min="7206" max="7207" width="13" style="9" customWidth="1"/>
    <col min="7208" max="7208" width="11.28515625" style="9" customWidth="1"/>
    <col min="7209" max="7209" width="13.140625" style="9" customWidth="1"/>
    <col min="7210" max="7211" width="12.7109375" style="9" customWidth="1"/>
    <col min="7212" max="7212" width="13" style="9" customWidth="1"/>
    <col min="7213" max="7213" width="12.42578125" style="9" customWidth="1"/>
    <col min="7214" max="7214" width="14.85546875" style="9" customWidth="1"/>
    <col min="7215" max="7215" width="13.42578125" style="9" customWidth="1"/>
    <col min="7216" max="7216" width="11.140625" style="9" customWidth="1"/>
    <col min="7217" max="7217" width="13.7109375" style="9" customWidth="1"/>
    <col min="7218" max="7218" width="13.42578125" style="9" customWidth="1"/>
    <col min="7219" max="7223" width="11.28515625" style="9" customWidth="1"/>
    <col min="7224" max="7224" width="13.42578125" style="9" customWidth="1"/>
    <col min="7225" max="7225" width="13.28515625" style="9" customWidth="1"/>
    <col min="7226" max="7226" width="10.85546875" style="9" customWidth="1"/>
    <col min="7227" max="7232" width="11.28515625" style="9" customWidth="1"/>
    <col min="7233" max="7233" width="12.7109375" style="9" customWidth="1"/>
    <col min="7234" max="7235" width="11.28515625" style="9" customWidth="1"/>
    <col min="7236" max="7236" width="17.7109375" style="9" customWidth="1"/>
    <col min="7237" max="7237" width="15.7109375" style="9" customWidth="1"/>
    <col min="7238" max="7238" width="11.28515625" style="9" customWidth="1"/>
    <col min="7239" max="7239" width="17.7109375" style="9" customWidth="1"/>
    <col min="7240" max="7240" width="14" style="9" customWidth="1"/>
    <col min="7241" max="7241" width="11.28515625" style="9" bestFit="1" customWidth="1"/>
    <col min="7242" max="7242" width="17.7109375" style="9" bestFit="1" customWidth="1"/>
    <col min="7243" max="7243" width="15.7109375" style="9" bestFit="1" customWidth="1"/>
    <col min="7244" max="7244" width="11.7109375" style="9" customWidth="1"/>
    <col min="7245" max="7245" width="8.28515625" style="9" customWidth="1"/>
    <col min="7246" max="7246" width="11.28515625" style="9" customWidth="1"/>
    <col min="7247" max="7247" width="12.7109375" style="9" customWidth="1"/>
    <col min="7248" max="7248" width="8.7109375" style="9" customWidth="1"/>
    <col min="7249" max="7249" width="7.7109375" style="9" customWidth="1"/>
    <col min="7250" max="7250" width="9.5703125" style="9" customWidth="1"/>
    <col min="7251" max="7251" width="11" style="9" customWidth="1"/>
    <col min="7252" max="7252" width="9" style="9" customWidth="1"/>
    <col min="7253" max="7253" width="6.7109375" style="9" customWidth="1"/>
    <col min="7254" max="7254" width="9.28515625" style="9" customWidth="1"/>
    <col min="7255" max="7255" width="8.7109375" style="9" customWidth="1"/>
    <col min="7256" max="7256" width="10.5703125" style="9" customWidth="1"/>
    <col min="7257" max="7257" width="16.7109375" style="9" customWidth="1"/>
    <col min="7258" max="7258" width="10.140625" style="9" customWidth="1"/>
    <col min="7259" max="7259" width="11" style="9" customWidth="1"/>
    <col min="7260" max="7260" width="9.42578125" style="9" customWidth="1"/>
    <col min="7261" max="7270" width="0" style="9" hidden="1" customWidth="1"/>
    <col min="7271" max="7444" width="9.140625" style="9"/>
    <col min="7445" max="7446" width="0" style="9" hidden="1" customWidth="1"/>
    <col min="7447" max="7447" width="5.42578125" style="9" customWidth="1"/>
    <col min="7448" max="7448" width="37" style="9" customWidth="1"/>
    <col min="7449" max="7451" width="0" style="9" hidden="1" customWidth="1"/>
    <col min="7452" max="7452" width="12" style="9" customWidth="1"/>
    <col min="7453" max="7453" width="13.5703125" style="9" customWidth="1"/>
    <col min="7454" max="7455" width="11.28515625" style="9" customWidth="1"/>
    <col min="7456" max="7456" width="13.42578125" style="9" customWidth="1"/>
    <col min="7457" max="7457" width="12.42578125" style="9" customWidth="1"/>
    <col min="7458" max="7458" width="8.7109375" style="9" customWidth="1"/>
    <col min="7459" max="7460" width="12.85546875" style="9" customWidth="1"/>
    <col min="7461" max="7461" width="11.7109375" style="9" customWidth="1"/>
    <col min="7462" max="7463" width="13" style="9" customWidth="1"/>
    <col min="7464" max="7464" width="11.28515625" style="9" customWidth="1"/>
    <col min="7465" max="7465" width="13.140625" style="9" customWidth="1"/>
    <col min="7466" max="7467" width="12.7109375" style="9" customWidth="1"/>
    <col min="7468" max="7468" width="13" style="9" customWidth="1"/>
    <col min="7469" max="7469" width="12.42578125" style="9" customWidth="1"/>
    <col min="7470" max="7470" width="14.85546875" style="9" customWidth="1"/>
    <col min="7471" max="7471" width="13.42578125" style="9" customWidth="1"/>
    <col min="7472" max="7472" width="11.140625" style="9" customWidth="1"/>
    <col min="7473" max="7473" width="13.7109375" style="9" customWidth="1"/>
    <col min="7474" max="7474" width="13.42578125" style="9" customWidth="1"/>
    <col min="7475" max="7479" width="11.28515625" style="9" customWidth="1"/>
    <col min="7480" max="7480" width="13.42578125" style="9" customWidth="1"/>
    <col min="7481" max="7481" width="13.28515625" style="9" customWidth="1"/>
    <col min="7482" max="7482" width="10.85546875" style="9" customWidth="1"/>
    <col min="7483" max="7488" width="11.28515625" style="9" customWidth="1"/>
    <col min="7489" max="7489" width="12.7109375" style="9" customWidth="1"/>
    <col min="7490" max="7491" width="11.28515625" style="9" customWidth="1"/>
    <col min="7492" max="7492" width="17.7109375" style="9" customWidth="1"/>
    <col min="7493" max="7493" width="15.7109375" style="9" customWidth="1"/>
    <col min="7494" max="7494" width="11.28515625" style="9" customWidth="1"/>
    <col min="7495" max="7495" width="17.7109375" style="9" customWidth="1"/>
    <col min="7496" max="7496" width="14" style="9" customWidth="1"/>
    <col min="7497" max="7497" width="11.28515625" style="9" bestFit="1" customWidth="1"/>
    <col min="7498" max="7498" width="17.7109375" style="9" bestFit="1" customWidth="1"/>
    <col min="7499" max="7499" width="15.7109375" style="9" bestFit="1" customWidth="1"/>
    <col min="7500" max="7500" width="11.7109375" style="9" customWidth="1"/>
    <col min="7501" max="7501" width="8.28515625" style="9" customWidth="1"/>
    <col min="7502" max="7502" width="11.28515625" style="9" customWidth="1"/>
    <col min="7503" max="7503" width="12.7109375" style="9" customWidth="1"/>
    <col min="7504" max="7504" width="8.7109375" style="9" customWidth="1"/>
    <col min="7505" max="7505" width="7.7109375" style="9" customWidth="1"/>
    <col min="7506" max="7506" width="9.5703125" style="9" customWidth="1"/>
    <col min="7507" max="7507" width="11" style="9" customWidth="1"/>
    <col min="7508" max="7508" width="9" style="9" customWidth="1"/>
    <col min="7509" max="7509" width="6.7109375" style="9" customWidth="1"/>
    <col min="7510" max="7510" width="9.28515625" style="9" customWidth="1"/>
    <col min="7511" max="7511" width="8.7109375" style="9" customWidth="1"/>
    <col min="7512" max="7512" width="10.5703125" style="9" customWidth="1"/>
    <col min="7513" max="7513" width="16.7109375" style="9" customWidth="1"/>
    <col min="7514" max="7514" width="10.140625" style="9" customWidth="1"/>
    <col min="7515" max="7515" width="11" style="9" customWidth="1"/>
    <col min="7516" max="7516" width="9.42578125" style="9" customWidth="1"/>
    <col min="7517" max="7526" width="0" style="9" hidden="1" customWidth="1"/>
    <col min="7527" max="7700" width="9.140625" style="9"/>
    <col min="7701" max="7702" width="0" style="9" hidden="1" customWidth="1"/>
    <col min="7703" max="7703" width="5.42578125" style="9" customWidth="1"/>
    <col min="7704" max="7704" width="37" style="9" customWidth="1"/>
    <col min="7705" max="7707" width="0" style="9" hidden="1" customWidth="1"/>
    <col min="7708" max="7708" width="12" style="9" customWidth="1"/>
    <col min="7709" max="7709" width="13.5703125" style="9" customWidth="1"/>
    <col min="7710" max="7711" width="11.28515625" style="9" customWidth="1"/>
    <col min="7712" max="7712" width="13.42578125" style="9" customWidth="1"/>
    <col min="7713" max="7713" width="12.42578125" style="9" customWidth="1"/>
    <col min="7714" max="7714" width="8.7109375" style="9" customWidth="1"/>
    <col min="7715" max="7716" width="12.85546875" style="9" customWidth="1"/>
    <col min="7717" max="7717" width="11.7109375" style="9" customWidth="1"/>
    <col min="7718" max="7719" width="13" style="9" customWidth="1"/>
    <col min="7720" max="7720" width="11.28515625" style="9" customWidth="1"/>
    <col min="7721" max="7721" width="13.140625" style="9" customWidth="1"/>
    <col min="7722" max="7723" width="12.7109375" style="9" customWidth="1"/>
    <col min="7724" max="7724" width="13" style="9" customWidth="1"/>
    <col min="7725" max="7725" width="12.42578125" style="9" customWidth="1"/>
    <col min="7726" max="7726" width="14.85546875" style="9" customWidth="1"/>
    <col min="7727" max="7727" width="13.42578125" style="9" customWidth="1"/>
    <col min="7728" max="7728" width="11.140625" style="9" customWidth="1"/>
    <col min="7729" max="7729" width="13.7109375" style="9" customWidth="1"/>
    <col min="7730" max="7730" width="13.42578125" style="9" customWidth="1"/>
    <col min="7731" max="7735" width="11.28515625" style="9" customWidth="1"/>
    <col min="7736" max="7736" width="13.42578125" style="9" customWidth="1"/>
    <col min="7737" max="7737" width="13.28515625" style="9" customWidth="1"/>
    <col min="7738" max="7738" width="10.85546875" style="9" customWidth="1"/>
    <col min="7739" max="7744" width="11.28515625" style="9" customWidth="1"/>
    <col min="7745" max="7745" width="12.7109375" style="9" customWidth="1"/>
    <col min="7746" max="7747" width="11.28515625" style="9" customWidth="1"/>
    <col min="7748" max="7748" width="17.7109375" style="9" customWidth="1"/>
    <col min="7749" max="7749" width="15.7109375" style="9" customWidth="1"/>
    <col min="7750" max="7750" width="11.28515625" style="9" customWidth="1"/>
    <col min="7751" max="7751" width="17.7109375" style="9" customWidth="1"/>
    <col min="7752" max="7752" width="14" style="9" customWidth="1"/>
    <col min="7753" max="7753" width="11.28515625" style="9" bestFit="1" customWidth="1"/>
    <col min="7754" max="7754" width="17.7109375" style="9" bestFit="1" customWidth="1"/>
    <col min="7755" max="7755" width="15.7109375" style="9" bestFit="1" customWidth="1"/>
    <col min="7756" max="7756" width="11.7109375" style="9" customWidth="1"/>
    <col min="7757" max="7757" width="8.28515625" style="9" customWidth="1"/>
    <col min="7758" max="7758" width="11.28515625" style="9" customWidth="1"/>
    <col min="7759" max="7759" width="12.7109375" style="9" customWidth="1"/>
    <col min="7760" max="7760" width="8.7109375" style="9" customWidth="1"/>
    <col min="7761" max="7761" width="7.7109375" style="9" customWidth="1"/>
    <col min="7762" max="7762" width="9.5703125" style="9" customWidth="1"/>
    <col min="7763" max="7763" width="11" style="9" customWidth="1"/>
    <col min="7764" max="7764" width="9" style="9" customWidth="1"/>
    <col min="7765" max="7765" width="6.7109375" style="9" customWidth="1"/>
    <col min="7766" max="7766" width="9.28515625" style="9" customWidth="1"/>
    <col min="7767" max="7767" width="8.7109375" style="9" customWidth="1"/>
    <col min="7768" max="7768" width="10.5703125" style="9" customWidth="1"/>
    <col min="7769" max="7769" width="16.7109375" style="9" customWidth="1"/>
    <col min="7770" max="7770" width="10.140625" style="9" customWidth="1"/>
    <col min="7771" max="7771" width="11" style="9" customWidth="1"/>
    <col min="7772" max="7772" width="9.42578125" style="9" customWidth="1"/>
    <col min="7773" max="7782" width="0" style="9" hidden="1" customWidth="1"/>
    <col min="7783" max="7956" width="9.140625" style="9"/>
    <col min="7957" max="7958" width="0" style="9" hidden="1" customWidth="1"/>
    <col min="7959" max="7959" width="5.42578125" style="9" customWidth="1"/>
    <col min="7960" max="7960" width="37" style="9" customWidth="1"/>
    <col min="7961" max="7963" width="0" style="9" hidden="1" customWidth="1"/>
    <col min="7964" max="7964" width="12" style="9" customWidth="1"/>
    <col min="7965" max="7965" width="13.5703125" style="9" customWidth="1"/>
    <col min="7966" max="7967" width="11.28515625" style="9" customWidth="1"/>
    <col min="7968" max="7968" width="13.42578125" style="9" customWidth="1"/>
    <col min="7969" max="7969" width="12.42578125" style="9" customWidth="1"/>
    <col min="7970" max="7970" width="8.7109375" style="9" customWidth="1"/>
    <col min="7971" max="7972" width="12.85546875" style="9" customWidth="1"/>
    <col min="7973" max="7973" width="11.7109375" style="9" customWidth="1"/>
    <col min="7974" max="7975" width="13" style="9" customWidth="1"/>
    <col min="7976" max="7976" width="11.28515625" style="9" customWidth="1"/>
    <col min="7977" max="7977" width="13.140625" style="9" customWidth="1"/>
    <col min="7978" max="7979" width="12.7109375" style="9" customWidth="1"/>
    <col min="7980" max="7980" width="13" style="9" customWidth="1"/>
    <col min="7981" max="7981" width="12.42578125" style="9" customWidth="1"/>
    <col min="7982" max="7982" width="14.85546875" style="9" customWidth="1"/>
    <col min="7983" max="7983" width="13.42578125" style="9" customWidth="1"/>
    <col min="7984" max="7984" width="11.140625" style="9" customWidth="1"/>
    <col min="7985" max="7985" width="13.7109375" style="9" customWidth="1"/>
    <col min="7986" max="7986" width="13.42578125" style="9" customWidth="1"/>
    <col min="7987" max="7991" width="11.28515625" style="9" customWidth="1"/>
    <col min="7992" max="7992" width="13.42578125" style="9" customWidth="1"/>
    <col min="7993" max="7993" width="13.28515625" style="9" customWidth="1"/>
    <col min="7994" max="7994" width="10.85546875" style="9" customWidth="1"/>
    <col min="7995" max="8000" width="11.28515625" style="9" customWidth="1"/>
    <col min="8001" max="8001" width="12.7109375" style="9" customWidth="1"/>
    <col min="8002" max="8003" width="11.28515625" style="9" customWidth="1"/>
    <col min="8004" max="8004" width="17.7109375" style="9" customWidth="1"/>
    <col min="8005" max="8005" width="15.7109375" style="9" customWidth="1"/>
    <col min="8006" max="8006" width="11.28515625" style="9" customWidth="1"/>
    <col min="8007" max="8007" width="17.7109375" style="9" customWidth="1"/>
    <col min="8008" max="8008" width="14" style="9" customWidth="1"/>
    <col min="8009" max="8009" width="11.28515625" style="9" bestFit="1" customWidth="1"/>
    <col min="8010" max="8010" width="17.7109375" style="9" bestFit="1" customWidth="1"/>
    <col min="8011" max="8011" width="15.7109375" style="9" bestFit="1" customWidth="1"/>
    <col min="8012" max="8012" width="11.7109375" style="9" customWidth="1"/>
    <col min="8013" max="8013" width="8.28515625" style="9" customWidth="1"/>
    <col min="8014" max="8014" width="11.28515625" style="9" customWidth="1"/>
    <col min="8015" max="8015" width="12.7109375" style="9" customWidth="1"/>
    <col min="8016" max="8016" width="8.7109375" style="9" customWidth="1"/>
    <col min="8017" max="8017" width="7.7109375" style="9" customWidth="1"/>
    <col min="8018" max="8018" width="9.5703125" style="9" customWidth="1"/>
    <col min="8019" max="8019" width="11" style="9" customWidth="1"/>
    <col min="8020" max="8020" width="9" style="9" customWidth="1"/>
    <col min="8021" max="8021" width="6.7109375" style="9" customWidth="1"/>
    <col min="8022" max="8022" width="9.28515625" style="9" customWidth="1"/>
    <col min="8023" max="8023" width="8.7109375" style="9" customWidth="1"/>
    <col min="8024" max="8024" width="10.5703125" style="9" customWidth="1"/>
    <col min="8025" max="8025" width="16.7109375" style="9" customWidth="1"/>
    <col min="8026" max="8026" width="10.140625" style="9" customWidth="1"/>
    <col min="8027" max="8027" width="11" style="9" customWidth="1"/>
    <col min="8028" max="8028" width="9.42578125" style="9" customWidth="1"/>
    <col min="8029" max="8038" width="0" style="9" hidden="1" customWidth="1"/>
    <col min="8039" max="8212" width="9.140625" style="9"/>
    <col min="8213" max="8214" width="0" style="9" hidden="1" customWidth="1"/>
    <col min="8215" max="8215" width="5.42578125" style="9" customWidth="1"/>
    <col min="8216" max="8216" width="37" style="9" customWidth="1"/>
    <col min="8217" max="8219" width="0" style="9" hidden="1" customWidth="1"/>
    <col min="8220" max="8220" width="12" style="9" customWidth="1"/>
    <col min="8221" max="8221" width="13.5703125" style="9" customWidth="1"/>
    <col min="8222" max="8223" width="11.28515625" style="9" customWidth="1"/>
    <col min="8224" max="8224" width="13.42578125" style="9" customWidth="1"/>
    <col min="8225" max="8225" width="12.42578125" style="9" customWidth="1"/>
    <col min="8226" max="8226" width="8.7109375" style="9" customWidth="1"/>
    <col min="8227" max="8228" width="12.85546875" style="9" customWidth="1"/>
    <col min="8229" max="8229" width="11.7109375" style="9" customWidth="1"/>
    <col min="8230" max="8231" width="13" style="9" customWidth="1"/>
    <col min="8232" max="8232" width="11.28515625" style="9" customWidth="1"/>
    <col min="8233" max="8233" width="13.140625" style="9" customWidth="1"/>
    <col min="8234" max="8235" width="12.7109375" style="9" customWidth="1"/>
    <col min="8236" max="8236" width="13" style="9" customWidth="1"/>
    <col min="8237" max="8237" width="12.42578125" style="9" customWidth="1"/>
    <col min="8238" max="8238" width="14.85546875" style="9" customWidth="1"/>
    <col min="8239" max="8239" width="13.42578125" style="9" customWidth="1"/>
    <col min="8240" max="8240" width="11.140625" style="9" customWidth="1"/>
    <col min="8241" max="8241" width="13.7109375" style="9" customWidth="1"/>
    <col min="8242" max="8242" width="13.42578125" style="9" customWidth="1"/>
    <col min="8243" max="8247" width="11.28515625" style="9" customWidth="1"/>
    <col min="8248" max="8248" width="13.42578125" style="9" customWidth="1"/>
    <col min="8249" max="8249" width="13.28515625" style="9" customWidth="1"/>
    <col min="8250" max="8250" width="10.85546875" style="9" customWidth="1"/>
    <col min="8251" max="8256" width="11.28515625" style="9" customWidth="1"/>
    <col min="8257" max="8257" width="12.7109375" style="9" customWidth="1"/>
    <col min="8258" max="8259" width="11.28515625" style="9" customWidth="1"/>
    <col min="8260" max="8260" width="17.7109375" style="9" customWidth="1"/>
    <col min="8261" max="8261" width="15.7109375" style="9" customWidth="1"/>
    <col min="8262" max="8262" width="11.28515625" style="9" customWidth="1"/>
    <col min="8263" max="8263" width="17.7109375" style="9" customWidth="1"/>
    <col min="8264" max="8264" width="14" style="9" customWidth="1"/>
    <col min="8265" max="8265" width="11.28515625" style="9" bestFit="1" customWidth="1"/>
    <col min="8266" max="8266" width="17.7109375" style="9" bestFit="1" customWidth="1"/>
    <col min="8267" max="8267" width="15.7109375" style="9" bestFit="1" customWidth="1"/>
    <col min="8268" max="8268" width="11.7109375" style="9" customWidth="1"/>
    <col min="8269" max="8269" width="8.28515625" style="9" customWidth="1"/>
    <col min="8270" max="8270" width="11.28515625" style="9" customWidth="1"/>
    <col min="8271" max="8271" width="12.7109375" style="9" customWidth="1"/>
    <col min="8272" max="8272" width="8.7109375" style="9" customWidth="1"/>
    <col min="8273" max="8273" width="7.7109375" style="9" customWidth="1"/>
    <col min="8274" max="8274" width="9.5703125" style="9" customWidth="1"/>
    <col min="8275" max="8275" width="11" style="9" customWidth="1"/>
    <col min="8276" max="8276" width="9" style="9" customWidth="1"/>
    <col min="8277" max="8277" width="6.7109375" style="9" customWidth="1"/>
    <col min="8278" max="8278" width="9.28515625" style="9" customWidth="1"/>
    <col min="8279" max="8279" width="8.7109375" style="9" customWidth="1"/>
    <col min="8280" max="8280" width="10.5703125" style="9" customWidth="1"/>
    <col min="8281" max="8281" width="16.7109375" style="9" customWidth="1"/>
    <col min="8282" max="8282" width="10.140625" style="9" customWidth="1"/>
    <col min="8283" max="8283" width="11" style="9" customWidth="1"/>
    <col min="8284" max="8284" width="9.42578125" style="9" customWidth="1"/>
    <col min="8285" max="8294" width="0" style="9" hidden="1" customWidth="1"/>
    <col min="8295" max="8468" width="9.140625" style="9"/>
    <col min="8469" max="8470" width="0" style="9" hidden="1" customWidth="1"/>
    <col min="8471" max="8471" width="5.42578125" style="9" customWidth="1"/>
    <col min="8472" max="8472" width="37" style="9" customWidth="1"/>
    <col min="8473" max="8475" width="0" style="9" hidden="1" customWidth="1"/>
    <col min="8476" max="8476" width="12" style="9" customWidth="1"/>
    <col min="8477" max="8477" width="13.5703125" style="9" customWidth="1"/>
    <col min="8478" max="8479" width="11.28515625" style="9" customWidth="1"/>
    <col min="8480" max="8480" width="13.42578125" style="9" customWidth="1"/>
    <col min="8481" max="8481" width="12.42578125" style="9" customWidth="1"/>
    <col min="8482" max="8482" width="8.7109375" style="9" customWidth="1"/>
    <col min="8483" max="8484" width="12.85546875" style="9" customWidth="1"/>
    <col min="8485" max="8485" width="11.7109375" style="9" customWidth="1"/>
    <col min="8486" max="8487" width="13" style="9" customWidth="1"/>
    <col min="8488" max="8488" width="11.28515625" style="9" customWidth="1"/>
    <col min="8489" max="8489" width="13.140625" style="9" customWidth="1"/>
    <col min="8490" max="8491" width="12.7109375" style="9" customWidth="1"/>
    <col min="8492" max="8492" width="13" style="9" customWidth="1"/>
    <col min="8493" max="8493" width="12.42578125" style="9" customWidth="1"/>
    <col min="8494" max="8494" width="14.85546875" style="9" customWidth="1"/>
    <col min="8495" max="8495" width="13.42578125" style="9" customWidth="1"/>
    <col min="8496" max="8496" width="11.140625" style="9" customWidth="1"/>
    <col min="8497" max="8497" width="13.7109375" style="9" customWidth="1"/>
    <col min="8498" max="8498" width="13.42578125" style="9" customWidth="1"/>
    <col min="8499" max="8503" width="11.28515625" style="9" customWidth="1"/>
    <col min="8504" max="8504" width="13.42578125" style="9" customWidth="1"/>
    <col min="8505" max="8505" width="13.28515625" style="9" customWidth="1"/>
    <col min="8506" max="8506" width="10.85546875" style="9" customWidth="1"/>
    <col min="8507" max="8512" width="11.28515625" style="9" customWidth="1"/>
    <col min="8513" max="8513" width="12.7109375" style="9" customWidth="1"/>
    <col min="8514" max="8515" width="11.28515625" style="9" customWidth="1"/>
    <col min="8516" max="8516" width="17.7109375" style="9" customWidth="1"/>
    <col min="8517" max="8517" width="15.7109375" style="9" customWidth="1"/>
    <col min="8518" max="8518" width="11.28515625" style="9" customWidth="1"/>
    <col min="8519" max="8519" width="17.7109375" style="9" customWidth="1"/>
    <col min="8520" max="8520" width="14" style="9" customWidth="1"/>
    <col min="8521" max="8521" width="11.28515625" style="9" bestFit="1" customWidth="1"/>
    <col min="8522" max="8522" width="17.7109375" style="9" bestFit="1" customWidth="1"/>
    <col min="8523" max="8523" width="15.7109375" style="9" bestFit="1" customWidth="1"/>
    <col min="8524" max="8524" width="11.7109375" style="9" customWidth="1"/>
    <col min="8525" max="8525" width="8.28515625" style="9" customWidth="1"/>
    <col min="8526" max="8526" width="11.28515625" style="9" customWidth="1"/>
    <col min="8527" max="8527" width="12.7109375" style="9" customWidth="1"/>
    <col min="8528" max="8528" width="8.7109375" style="9" customWidth="1"/>
    <col min="8529" max="8529" width="7.7109375" style="9" customWidth="1"/>
    <col min="8530" max="8530" width="9.5703125" style="9" customWidth="1"/>
    <col min="8531" max="8531" width="11" style="9" customWidth="1"/>
    <col min="8532" max="8532" width="9" style="9" customWidth="1"/>
    <col min="8533" max="8533" width="6.7109375" style="9" customWidth="1"/>
    <col min="8534" max="8534" width="9.28515625" style="9" customWidth="1"/>
    <col min="8535" max="8535" width="8.7109375" style="9" customWidth="1"/>
    <col min="8536" max="8536" width="10.5703125" style="9" customWidth="1"/>
    <col min="8537" max="8537" width="16.7109375" style="9" customWidth="1"/>
    <col min="8538" max="8538" width="10.140625" style="9" customWidth="1"/>
    <col min="8539" max="8539" width="11" style="9" customWidth="1"/>
    <col min="8540" max="8540" width="9.42578125" style="9" customWidth="1"/>
    <col min="8541" max="8550" width="0" style="9" hidden="1" customWidth="1"/>
    <col min="8551" max="8724" width="9.140625" style="9"/>
    <col min="8725" max="8726" width="0" style="9" hidden="1" customWidth="1"/>
    <col min="8727" max="8727" width="5.42578125" style="9" customWidth="1"/>
    <col min="8728" max="8728" width="37" style="9" customWidth="1"/>
    <col min="8729" max="8731" width="0" style="9" hidden="1" customWidth="1"/>
    <col min="8732" max="8732" width="12" style="9" customWidth="1"/>
    <col min="8733" max="8733" width="13.5703125" style="9" customWidth="1"/>
    <col min="8734" max="8735" width="11.28515625" style="9" customWidth="1"/>
    <col min="8736" max="8736" width="13.42578125" style="9" customWidth="1"/>
    <col min="8737" max="8737" width="12.42578125" style="9" customWidth="1"/>
    <col min="8738" max="8738" width="8.7109375" style="9" customWidth="1"/>
    <col min="8739" max="8740" width="12.85546875" style="9" customWidth="1"/>
    <col min="8741" max="8741" width="11.7109375" style="9" customWidth="1"/>
    <col min="8742" max="8743" width="13" style="9" customWidth="1"/>
    <col min="8744" max="8744" width="11.28515625" style="9" customWidth="1"/>
    <col min="8745" max="8745" width="13.140625" style="9" customWidth="1"/>
    <col min="8746" max="8747" width="12.7109375" style="9" customWidth="1"/>
    <col min="8748" max="8748" width="13" style="9" customWidth="1"/>
    <col min="8749" max="8749" width="12.42578125" style="9" customWidth="1"/>
    <col min="8750" max="8750" width="14.85546875" style="9" customWidth="1"/>
    <col min="8751" max="8751" width="13.42578125" style="9" customWidth="1"/>
    <col min="8752" max="8752" width="11.140625" style="9" customWidth="1"/>
    <col min="8753" max="8753" width="13.7109375" style="9" customWidth="1"/>
    <col min="8754" max="8754" width="13.42578125" style="9" customWidth="1"/>
    <col min="8755" max="8759" width="11.28515625" style="9" customWidth="1"/>
    <col min="8760" max="8760" width="13.42578125" style="9" customWidth="1"/>
    <col min="8761" max="8761" width="13.28515625" style="9" customWidth="1"/>
    <col min="8762" max="8762" width="10.85546875" style="9" customWidth="1"/>
    <col min="8763" max="8768" width="11.28515625" style="9" customWidth="1"/>
    <col min="8769" max="8769" width="12.7109375" style="9" customWidth="1"/>
    <col min="8770" max="8771" width="11.28515625" style="9" customWidth="1"/>
    <col min="8772" max="8772" width="17.7109375" style="9" customWidth="1"/>
    <col min="8773" max="8773" width="15.7109375" style="9" customWidth="1"/>
    <col min="8774" max="8774" width="11.28515625" style="9" customWidth="1"/>
    <col min="8775" max="8775" width="17.7109375" style="9" customWidth="1"/>
    <col min="8776" max="8776" width="14" style="9" customWidth="1"/>
    <col min="8777" max="8777" width="11.28515625" style="9" bestFit="1" customWidth="1"/>
    <col min="8778" max="8778" width="17.7109375" style="9" bestFit="1" customWidth="1"/>
    <col min="8779" max="8779" width="15.7109375" style="9" bestFit="1" customWidth="1"/>
    <col min="8780" max="8780" width="11.7109375" style="9" customWidth="1"/>
    <col min="8781" max="8781" width="8.28515625" style="9" customWidth="1"/>
    <col min="8782" max="8782" width="11.28515625" style="9" customWidth="1"/>
    <col min="8783" max="8783" width="12.7109375" style="9" customWidth="1"/>
    <col min="8784" max="8784" width="8.7109375" style="9" customWidth="1"/>
    <col min="8785" max="8785" width="7.7109375" style="9" customWidth="1"/>
    <col min="8786" max="8786" width="9.5703125" style="9" customWidth="1"/>
    <col min="8787" max="8787" width="11" style="9" customWidth="1"/>
    <col min="8788" max="8788" width="9" style="9" customWidth="1"/>
    <col min="8789" max="8789" width="6.7109375" style="9" customWidth="1"/>
    <col min="8790" max="8790" width="9.28515625" style="9" customWidth="1"/>
    <col min="8791" max="8791" width="8.7109375" style="9" customWidth="1"/>
    <col min="8792" max="8792" width="10.5703125" style="9" customWidth="1"/>
    <col min="8793" max="8793" width="16.7109375" style="9" customWidth="1"/>
    <col min="8794" max="8794" width="10.140625" style="9" customWidth="1"/>
    <col min="8795" max="8795" width="11" style="9" customWidth="1"/>
    <col min="8796" max="8796" width="9.42578125" style="9" customWidth="1"/>
    <col min="8797" max="8806" width="0" style="9" hidden="1" customWidth="1"/>
    <col min="8807" max="8980" width="9.140625" style="9"/>
    <col min="8981" max="8982" width="0" style="9" hidden="1" customWidth="1"/>
    <col min="8983" max="8983" width="5.42578125" style="9" customWidth="1"/>
    <col min="8984" max="8984" width="37" style="9" customWidth="1"/>
    <col min="8985" max="8987" width="0" style="9" hidden="1" customWidth="1"/>
    <col min="8988" max="8988" width="12" style="9" customWidth="1"/>
    <col min="8989" max="8989" width="13.5703125" style="9" customWidth="1"/>
    <col min="8990" max="8991" width="11.28515625" style="9" customWidth="1"/>
    <col min="8992" max="8992" width="13.42578125" style="9" customWidth="1"/>
    <col min="8993" max="8993" width="12.42578125" style="9" customWidth="1"/>
    <col min="8994" max="8994" width="8.7109375" style="9" customWidth="1"/>
    <col min="8995" max="8996" width="12.85546875" style="9" customWidth="1"/>
    <col min="8997" max="8997" width="11.7109375" style="9" customWidth="1"/>
    <col min="8998" max="8999" width="13" style="9" customWidth="1"/>
    <col min="9000" max="9000" width="11.28515625" style="9" customWidth="1"/>
    <col min="9001" max="9001" width="13.140625" style="9" customWidth="1"/>
    <col min="9002" max="9003" width="12.7109375" style="9" customWidth="1"/>
    <col min="9004" max="9004" width="13" style="9" customWidth="1"/>
    <col min="9005" max="9005" width="12.42578125" style="9" customWidth="1"/>
    <col min="9006" max="9006" width="14.85546875" style="9" customWidth="1"/>
    <col min="9007" max="9007" width="13.42578125" style="9" customWidth="1"/>
    <col min="9008" max="9008" width="11.140625" style="9" customWidth="1"/>
    <col min="9009" max="9009" width="13.7109375" style="9" customWidth="1"/>
    <col min="9010" max="9010" width="13.42578125" style="9" customWidth="1"/>
    <col min="9011" max="9015" width="11.28515625" style="9" customWidth="1"/>
    <col min="9016" max="9016" width="13.42578125" style="9" customWidth="1"/>
    <col min="9017" max="9017" width="13.28515625" style="9" customWidth="1"/>
    <col min="9018" max="9018" width="10.85546875" style="9" customWidth="1"/>
    <col min="9019" max="9024" width="11.28515625" style="9" customWidth="1"/>
    <col min="9025" max="9025" width="12.7109375" style="9" customWidth="1"/>
    <col min="9026" max="9027" width="11.28515625" style="9" customWidth="1"/>
    <col min="9028" max="9028" width="17.7109375" style="9" customWidth="1"/>
    <col min="9029" max="9029" width="15.7109375" style="9" customWidth="1"/>
    <col min="9030" max="9030" width="11.28515625" style="9" customWidth="1"/>
    <col min="9031" max="9031" width="17.7109375" style="9" customWidth="1"/>
    <col min="9032" max="9032" width="14" style="9" customWidth="1"/>
    <col min="9033" max="9033" width="11.28515625" style="9" bestFit="1" customWidth="1"/>
    <col min="9034" max="9034" width="17.7109375" style="9" bestFit="1" customWidth="1"/>
    <col min="9035" max="9035" width="15.7109375" style="9" bestFit="1" customWidth="1"/>
    <col min="9036" max="9036" width="11.7109375" style="9" customWidth="1"/>
    <col min="9037" max="9037" width="8.28515625" style="9" customWidth="1"/>
    <col min="9038" max="9038" width="11.28515625" style="9" customWidth="1"/>
    <col min="9039" max="9039" width="12.7109375" style="9" customWidth="1"/>
    <col min="9040" max="9040" width="8.7109375" style="9" customWidth="1"/>
    <col min="9041" max="9041" width="7.7109375" style="9" customWidth="1"/>
    <col min="9042" max="9042" width="9.5703125" style="9" customWidth="1"/>
    <col min="9043" max="9043" width="11" style="9" customWidth="1"/>
    <col min="9044" max="9044" width="9" style="9" customWidth="1"/>
    <col min="9045" max="9045" width="6.7109375" style="9" customWidth="1"/>
    <col min="9046" max="9046" width="9.28515625" style="9" customWidth="1"/>
    <col min="9047" max="9047" width="8.7109375" style="9" customWidth="1"/>
    <col min="9048" max="9048" width="10.5703125" style="9" customWidth="1"/>
    <col min="9049" max="9049" width="16.7109375" style="9" customWidth="1"/>
    <col min="9050" max="9050" width="10.140625" style="9" customWidth="1"/>
    <col min="9051" max="9051" width="11" style="9" customWidth="1"/>
    <col min="9052" max="9052" width="9.42578125" style="9" customWidth="1"/>
    <col min="9053" max="9062" width="0" style="9" hidden="1" customWidth="1"/>
    <col min="9063" max="9236" width="9.140625" style="9"/>
    <col min="9237" max="9238" width="0" style="9" hidden="1" customWidth="1"/>
    <col min="9239" max="9239" width="5.42578125" style="9" customWidth="1"/>
    <col min="9240" max="9240" width="37" style="9" customWidth="1"/>
    <col min="9241" max="9243" width="0" style="9" hidden="1" customWidth="1"/>
    <col min="9244" max="9244" width="12" style="9" customWidth="1"/>
    <col min="9245" max="9245" width="13.5703125" style="9" customWidth="1"/>
    <col min="9246" max="9247" width="11.28515625" style="9" customWidth="1"/>
    <col min="9248" max="9248" width="13.42578125" style="9" customWidth="1"/>
    <col min="9249" max="9249" width="12.42578125" style="9" customWidth="1"/>
    <col min="9250" max="9250" width="8.7109375" style="9" customWidth="1"/>
    <col min="9251" max="9252" width="12.85546875" style="9" customWidth="1"/>
    <col min="9253" max="9253" width="11.7109375" style="9" customWidth="1"/>
    <col min="9254" max="9255" width="13" style="9" customWidth="1"/>
    <col min="9256" max="9256" width="11.28515625" style="9" customWidth="1"/>
    <col min="9257" max="9257" width="13.140625" style="9" customWidth="1"/>
    <col min="9258" max="9259" width="12.7109375" style="9" customWidth="1"/>
    <col min="9260" max="9260" width="13" style="9" customWidth="1"/>
    <col min="9261" max="9261" width="12.42578125" style="9" customWidth="1"/>
    <col min="9262" max="9262" width="14.85546875" style="9" customWidth="1"/>
    <col min="9263" max="9263" width="13.42578125" style="9" customWidth="1"/>
    <col min="9264" max="9264" width="11.140625" style="9" customWidth="1"/>
    <col min="9265" max="9265" width="13.7109375" style="9" customWidth="1"/>
    <col min="9266" max="9266" width="13.42578125" style="9" customWidth="1"/>
    <col min="9267" max="9271" width="11.28515625" style="9" customWidth="1"/>
    <col min="9272" max="9272" width="13.42578125" style="9" customWidth="1"/>
    <col min="9273" max="9273" width="13.28515625" style="9" customWidth="1"/>
    <col min="9274" max="9274" width="10.85546875" style="9" customWidth="1"/>
    <col min="9275" max="9280" width="11.28515625" style="9" customWidth="1"/>
    <col min="9281" max="9281" width="12.7109375" style="9" customWidth="1"/>
    <col min="9282" max="9283" width="11.28515625" style="9" customWidth="1"/>
    <col min="9284" max="9284" width="17.7109375" style="9" customWidth="1"/>
    <col min="9285" max="9285" width="15.7109375" style="9" customWidth="1"/>
    <col min="9286" max="9286" width="11.28515625" style="9" customWidth="1"/>
    <col min="9287" max="9287" width="17.7109375" style="9" customWidth="1"/>
    <col min="9288" max="9288" width="14" style="9" customWidth="1"/>
    <col min="9289" max="9289" width="11.28515625" style="9" bestFit="1" customWidth="1"/>
    <col min="9290" max="9290" width="17.7109375" style="9" bestFit="1" customWidth="1"/>
    <col min="9291" max="9291" width="15.7109375" style="9" bestFit="1" customWidth="1"/>
    <col min="9292" max="9292" width="11.7109375" style="9" customWidth="1"/>
    <col min="9293" max="9293" width="8.28515625" style="9" customWidth="1"/>
    <col min="9294" max="9294" width="11.28515625" style="9" customWidth="1"/>
    <col min="9295" max="9295" width="12.7109375" style="9" customWidth="1"/>
    <col min="9296" max="9296" width="8.7109375" style="9" customWidth="1"/>
    <col min="9297" max="9297" width="7.7109375" style="9" customWidth="1"/>
    <col min="9298" max="9298" width="9.5703125" style="9" customWidth="1"/>
    <col min="9299" max="9299" width="11" style="9" customWidth="1"/>
    <col min="9300" max="9300" width="9" style="9" customWidth="1"/>
    <col min="9301" max="9301" width="6.7109375" style="9" customWidth="1"/>
    <col min="9302" max="9302" width="9.28515625" style="9" customWidth="1"/>
    <col min="9303" max="9303" width="8.7109375" style="9" customWidth="1"/>
    <col min="9304" max="9304" width="10.5703125" style="9" customWidth="1"/>
    <col min="9305" max="9305" width="16.7109375" style="9" customWidth="1"/>
    <col min="9306" max="9306" width="10.140625" style="9" customWidth="1"/>
    <col min="9307" max="9307" width="11" style="9" customWidth="1"/>
    <col min="9308" max="9308" width="9.42578125" style="9" customWidth="1"/>
    <col min="9309" max="9318" width="0" style="9" hidden="1" customWidth="1"/>
    <col min="9319" max="9492" width="9.140625" style="9"/>
    <col min="9493" max="9494" width="0" style="9" hidden="1" customWidth="1"/>
    <col min="9495" max="9495" width="5.42578125" style="9" customWidth="1"/>
    <col min="9496" max="9496" width="37" style="9" customWidth="1"/>
    <col min="9497" max="9499" width="0" style="9" hidden="1" customWidth="1"/>
    <col min="9500" max="9500" width="12" style="9" customWidth="1"/>
    <col min="9501" max="9501" width="13.5703125" style="9" customWidth="1"/>
    <col min="9502" max="9503" width="11.28515625" style="9" customWidth="1"/>
    <col min="9504" max="9504" width="13.42578125" style="9" customWidth="1"/>
    <col min="9505" max="9505" width="12.42578125" style="9" customWidth="1"/>
    <col min="9506" max="9506" width="8.7109375" style="9" customWidth="1"/>
    <col min="9507" max="9508" width="12.85546875" style="9" customWidth="1"/>
    <col min="9509" max="9509" width="11.7109375" style="9" customWidth="1"/>
    <col min="9510" max="9511" width="13" style="9" customWidth="1"/>
    <col min="9512" max="9512" width="11.28515625" style="9" customWidth="1"/>
    <col min="9513" max="9513" width="13.140625" style="9" customWidth="1"/>
    <col min="9514" max="9515" width="12.7109375" style="9" customWidth="1"/>
    <col min="9516" max="9516" width="13" style="9" customWidth="1"/>
    <col min="9517" max="9517" width="12.42578125" style="9" customWidth="1"/>
    <col min="9518" max="9518" width="14.85546875" style="9" customWidth="1"/>
    <col min="9519" max="9519" width="13.42578125" style="9" customWidth="1"/>
    <col min="9520" max="9520" width="11.140625" style="9" customWidth="1"/>
    <col min="9521" max="9521" width="13.7109375" style="9" customWidth="1"/>
    <col min="9522" max="9522" width="13.42578125" style="9" customWidth="1"/>
    <col min="9523" max="9527" width="11.28515625" style="9" customWidth="1"/>
    <col min="9528" max="9528" width="13.42578125" style="9" customWidth="1"/>
    <col min="9529" max="9529" width="13.28515625" style="9" customWidth="1"/>
    <col min="9530" max="9530" width="10.85546875" style="9" customWidth="1"/>
    <col min="9531" max="9536" width="11.28515625" style="9" customWidth="1"/>
    <col min="9537" max="9537" width="12.7109375" style="9" customWidth="1"/>
    <col min="9538" max="9539" width="11.28515625" style="9" customWidth="1"/>
    <col min="9540" max="9540" width="17.7109375" style="9" customWidth="1"/>
    <col min="9541" max="9541" width="15.7109375" style="9" customWidth="1"/>
    <col min="9542" max="9542" width="11.28515625" style="9" customWidth="1"/>
    <col min="9543" max="9543" width="17.7109375" style="9" customWidth="1"/>
    <col min="9544" max="9544" width="14" style="9" customWidth="1"/>
    <col min="9545" max="9545" width="11.28515625" style="9" bestFit="1" customWidth="1"/>
    <col min="9546" max="9546" width="17.7109375" style="9" bestFit="1" customWidth="1"/>
    <col min="9547" max="9547" width="15.7109375" style="9" bestFit="1" customWidth="1"/>
    <col min="9548" max="9548" width="11.7109375" style="9" customWidth="1"/>
    <col min="9549" max="9549" width="8.28515625" style="9" customWidth="1"/>
    <col min="9550" max="9550" width="11.28515625" style="9" customWidth="1"/>
    <col min="9551" max="9551" width="12.7109375" style="9" customWidth="1"/>
    <col min="9552" max="9552" width="8.7109375" style="9" customWidth="1"/>
    <col min="9553" max="9553" width="7.7109375" style="9" customWidth="1"/>
    <col min="9554" max="9554" width="9.5703125" style="9" customWidth="1"/>
    <col min="9555" max="9555" width="11" style="9" customWidth="1"/>
    <col min="9556" max="9556" width="9" style="9" customWidth="1"/>
    <col min="9557" max="9557" width="6.7109375" style="9" customWidth="1"/>
    <col min="9558" max="9558" width="9.28515625" style="9" customWidth="1"/>
    <col min="9559" max="9559" width="8.7109375" style="9" customWidth="1"/>
    <col min="9560" max="9560" width="10.5703125" style="9" customWidth="1"/>
    <col min="9561" max="9561" width="16.7109375" style="9" customWidth="1"/>
    <col min="9562" max="9562" width="10.140625" style="9" customWidth="1"/>
    <col min="9563" max="9563" width="11" style="9" customWidth="1"/>
    <col min="9564" max="9564" width="9.42578125" style="9" customWidth="1"/>
    <col min="9565" max="9574" width="0" style="9" hidden="1" customWidth="1"/>
    <col min="9575" max="9748" width="9.140625" style="9"/>
    <col min="9749" max="9750" width="0" style="9" hidden="1" customWidth="1"/>
    <col min="9751" max="9751" width="5.42578125" style="9" customWidth="1"/>
    <col min="9752" max="9752" width="37" style="9" customWidth="1"/>
    <col min="9753" max="9755" width="0" style="9" hidden="1" customWidth="1"/>
    <col min="9756" max="9756" width="12" style="9" customWidth="1"/>
    <col min="9757" max="9757" width="13.5703125" style="9" customWidth="1"/>
    <col min="9758" max="9759" width="11.28515625" style="9" customWidth="1"/>
    <col min="9760" max="9760" width="13.42578125" style="9" customWidth="1"/>
    <col min="9761" max="9761" width="12.42578125" style="9" customWidth="1"/>
    <col min="9762" max="9762" width="8.7109375" style="9" customWidth="1"/>
    <col min="9763" max="9764" width="12.85546875" style="9" customWidth="1"/>
    <col min="9765" max="9765" width="11.7109375" style="9" customWidth="1"/>
    <col min="9766" max="9767" width="13" style="9" customWidth="1"/>
    <col min="9768" max="9768" width="11.28515625" style="9" customWidth="1"/>
    <col min="9769" max="9769" width="13.140625" style="9" customWidth="1"/>
    <col min="9770" max="9771" width="12.7109375" style="9" customWidth="1"/>
    <col min="9772" max="9772" width="13" style="9" customWidth="1"/>
    <col min="9773" max="9773" width="12.42578125" style="9" customWidth="1"/>
    <col min="9774" max="9774" width="14.85546875" style="9" customWidth="1"/>
    <col min="9775" max="9775" width="13.42578125" style="9" customWidth="1"/>
    <col min="9776" max="9776" width="11.140625" style="9" customWidth="1"/>
    <col min="9777" max="9777" width="13.7109375" style="9" customWidth="1"/>
    <col min="9778" max="9778" width="13.42578125" style="9" customWidth="1"/>
    <col min="9779" max="9783" width="11.28515625" style="9" customWidth="1"/>
    <col min="9784" max="9784" width="13.42578125" style="9" customWidth="1"/>
    <col min="9785" max="9785" width="13.28515625" style="9" customWidth="1"/>
    <col min="9786" max="9786" width="10.85546875" style="9" customWidth="1"/>
    <col min="9787" max="9792" width="11.28515625" style="9" customWidth="1"/>
    <col min="9793" max="9793" width="12.7109375" style="9" customWidth="1"/>
    <col min="9794" max="9795" width="11.28515625" style="9" customWidth="1"/>
    <col min="9796" max="9796" width="17.7109375" style="9" customWidth="1"/>
    <col min="9797" max="9797" width="15.7109375" style="9" customWidth="1"/>
    <col min="9798" max="9798" width="11.28515625" style="9" customWidth="1"/>
    <col min="9799" max="9799" width="17.7109375" style="9" customWidth="1"/>
    <col min="9800" max="9800" width="14" style="9" customWidth="1"/>
    <col min="9801" max="9801" width="11.28515625" style="9" bestFit="1" customWidth="1"/>
    <col min="9802" max="9802" width="17.7109375" style="9" bestFit="1" customWidth="1"/>
    <col min="9803" max="9803" width="15.7109375" style="9" bestFit="1" customWidth="1"/>
    <col min="9804" max="9804" width="11.7109375" style="9" customWidth="1"/>
    <col min="9805" max="9805" width="8.28515625" style="9" customWidth="1"/>
    <col min="9806" max="9806" width="11.28515625" style="9" customWidth="1"/>
    <col min="9807" max="9807" width="12.7109375" style="9" customWidth="1"/>
    <col min="9808" max="9808" width="8.7109375" style="9" customWidth="1"/>
    <col min="9809" max="9809" width="7.7109375" style="9" customWidth="1"/>
    <col min="9810" max="9810" width="9.5703125" style="9" customWidth="1"/>
    <col min="9811" max="9811" width="11" style="9" customWidth="1"/>
    <col min="9812" max="9812" width="9" style="9" customWidth="1"/>
    <col min="9813" max="9813" width="6.7109375" style="9" customWidth="1"/>
    <col min="9814" max="9814" width="9.28515625" style="9" customWidth="1"/>
    <col min="9815" max="9815" width="8.7109375" style="9" customWidth="1"/>
    <col min="9816" max="9816" width="10.5703125" style="9" customWidth="1"/>
    <col min="9817" max="9817" width="16.7109375" style="9" customWidth="1"/>
    <col min="9818" max="9818" width="10.140625" style="9" customWidth="1"/>
    <col min="9819" max="9819" width="11" style="9" customWidth="1"/>
    <col min="9820" max="9820" width="9.42578125" style="9" customWidth="1"/>
    <col min="9821" max="9830" width="0" style="9" hidden="1" customWidth="1"/>
    <col min="9831" max="10004" width="9.140625" style="9"/>
    <col min="10005" max="10006" width="0" style="9" hidden="1" customWidth="1"/>
    <col min="10007" max="10007" width="5.42578125" style="9" customWidth="1"/>
    <col min="10008" max="10008" width="37" style="9" customWidth="1"/>
    <col min="10009" max="10011" width="0" style="9" hidden="1" customWidth="1"/>
    <col min="10012" max="10012" width="12" style="9" customWidth="1"/>
    <col min="10013" max="10013" width="13.5703125" style="9" customWidth="1"/>
    <col min="10014" max="10015" width="11.28515625" style="9" customWidth="1"/>
    <col min="10016" max="10016" width="13.42578125" style="9" customWidth="1"/>
    <col min="10017" max="10017" width="12.42578125" style="9" customWidth="1"/>
    <col min="10018" max="10018" width="8.7109375" style="9" customWidth="1"/>
    <col min="10019" max="10020" width="12.85546875" style="9" customWidth="1"/>
    <col min="10021" max="10021" width="11.7109375" style="9" customWidth="1"/>
    <col min="10022" max="10023" width="13" style="9" customWidth="1"/>
    <col min="10024" max="10024" width="11.28515625" style="9" customWidth="1"/>
    <col min="10025" max="10025" width="13.140625" style="9" customWidth="1"/>
    <col min="10026" max="10027" width="12.7109375" style="9" customWidth="1"/>
    <col min="10028" max="10028" width="13" style="9" customWidth="1"/>
    <col min="10029" max="10029" width="12.42578125" style="9" customWidth="1"/>
    <col min="10030" max="10030" width="14.85546875" style="9" customWidth="1"/>
    <col min="10031" max="10031" width="13.42578125" style="9" customWidth="1"/>
    <col min="10032" max="10032" width="11.140625" style="9" customWidth="1"/>
    <col min="10033" max="10033" width="13.7109375" style="9" customWidth="1"/>
    <col min="10034" max="10034" width="13.42578125" style="9" customWidth="1"/>
    <col min="10035" max="10039" width="11.28515625" style="9" customWidth="1"/>
    <col min="10040" max="10040" width="13.42578125" style="9" customWidth="1"/>
    <col min="10041" max="10041" width="13.28515625" style="9" customWidth="1"/>
    <col min="10042" max="10042" width="10.85546875" style="9" customWidth="1"/>
    <col min="10043" max="10048" width="11.28515625" style="9" customWidth="1"/>
    <col min="10049" max="10049" width="12.7109375" style="9" customWidth="1"/>
    <col min="10050" max="10051" width="11.28515625" style="9" customWidth="1"/>
    <col min="10052" max="10052" width="17.7109375" style="9" customWidth="1"/>
    <col min="10053" max="10053" width="15.7109375" style="9" customWidth="1"/>
    <col min="10054" max="10054" width="11.28515625" style="9" customWidth="1"/>
    <col min="10055" max="10055" width="17.7109375" style="9" customWidth="1"/>
    <col min="10056" max="10056" width="14" style="9" customWidth="1"/>
    <col min="10057" max="10057" width="11.28515625" style="9" bestFit="1" customWidth="1"/>
    <col min="10058" max="10058" width="17.7109375" style="9" bestFit="1" customWidth="1"/>
    <col min="10059" max="10059" width="15.7109375" style="9" bestFit="1" customWidth="1"/>
    <col min="10060" max="10060" width="11.7109375" style="9" customWidth="1"/>
    <col min="10061" max="10061" width="8.28515625" style="9" customWidth="1"/>
    <col min="10062" max="10062" width="11.28515625" style="9" customWidth="1"/>
    <col min="10063" max="10063" width="12.7109375" style="9" customWidth="1"/>
    <col min="10064" max="10064" width="8.7109375" style="9" customWidth="1"/>
    <col min="10065" max="10065" width="7.7109375" style="9" customWidth="1"/>
    <col min="10066" max="10066" width="9.5703125" style="9" customWidth="1"/>
    <col min="10067" max="10067" width="11" style="9" customWidth="1"/>
    <col min="10068" max="10068" width="9" style="9" customWidth="1"/>
    <col min="10069" max="10069" width="6.7109375" style="9" customWidth="1"/>
    <col min="10070" max="10070" width="9.28515625" style="9" customWidth="1"/>
    <col min="10071" max="10071" width="8.7109375" style="9" customWidth="1"/>
    <col min="10072" max="10072" width="10.5703125" style="9" customWidth="1"/>
    <col min="10073" max="10073" width="16.7109375" style="9" customWidth="1"/>
    <col min="10074" max="10074" width="10.140625" style="9" customWidth="1"/>
    <col min="10075" max="10075" width="11" style="9" customWidth="1"/>
    <col min="10076" max="10076" width="9.42578125" style="9" customWidth="1"/>
    <col min="10077" max="10086" width="0" style="9" hidden="1" customWidth="1"/>
    <col min="10087" max="10260" width="9.140625" style="9"/>
    <col min="10261" max="10262" width="0" style="9" hidden="1" customWidth="1"/>
    <col min="10263" max="10263" width="5.42578125" style="9" customWidth="1"/>
    <col min="10264" max="10264" width="37" style="9" customWidth="1"/>
    <col min="10265" max="10267" width="0" style="9" hidden="1" customWidth="1"/>
    <col min="10268" max="10268" width="12" style="9" customWidth="1"/>
    <col min="10269" max="10269" width="13.5703125" style="9" customWidth="1"/>
    <col min="10270" max="10271" width="11.28515625" style="9" customWidth="1"/>
    <col min="10272" max="10272" width="13.42578125" style="9" customWidth="1"/>
    <col min="10273" max="10273" width="12.42578125" style="9" customWidth="1"/>
    <col min="10274" max="10274" width="8.7109375" style="9" customWidth="1"/>
    <col min="10275" max="10276" width="12.85546875" style="9" customWidth="1"/>
    <col min="10277" max="10277" width="11.7109375" style="9" customWidth="1"/>
    <col min="10278" max="10279" width="13" style="9" customWidth="1"/>
    <col min="10280" max="10280" width="11.28515625" style="9" customWidth="1"/>
    <col min="10281" max="10281" width="13.140625" style="9" customWidth="1"/>
    <col min="10282" max="10283" width="12.7109375" style="9" customWidth="1"/>
    <col min="10284" max="10284" width="13" style="9" customWidth="1"/>
    <col min="10285" max="10285" width="12.42578125" style="9" customWidth="1"/>
    <col min="10286" max="10286" width="14.85546875" style="9" customWidth="1"/>
    <col min="10287" max="10287" width="13.42578125" style="9" customWidth="1"/>
    <col min="10288" max="10288" width="11.140625" style="9" customWidth="1"/>
    <col min="10289" max="10289" width="13.7109375" style="9" customWidth="1"/>
    <col min="10290" max="10290" width="13.42578125" style="9" customWidth="1"/>
    <col min="10291" max="10295" width="11.28515625" style="9" customWidth="1"/>
    <col min="10296" max="10296" width="13.42578125" style="9" customWidth="1"/>
    <col min="10297" max="10297" width="13.28515625" style="9" customWidth="1"/>
    <col min="10298" max="10298" width="10.85546875" style="9" customWidth="1"/>
    <col min="10299" max="10304" width="11.28515625" style="9" customWidth="1"/>
    <col min="10305" max="10305" width="12.7109375" style="9" customWidth="1"/>
    <col min="10306" max="10307" width="11.28515625" style="9" customWidth="1"/>
    <col min="10308" max="10308" width="17.7109375" style="9" customWidth="1"/>
    <col min="10309" max="10309" width="15.7109375" style="9" customWidth="1"/>
    <col min="10310" max="10310" width="11.28515625" style="9" customWidth="1"/>
    <col min="10311" max="10311" width="17.7109375" style="9" customWidth="1"/>
    <col min="10312" max="10312" width="14" style="9" customWidth="1"/>
    <col min="10313" max="10313" width="11.28515625" style="9" bestFit="1" customWidth="1"/>
    <col min="10314" max="10314" width="17.7109375" style="9" bestFit="1" customWidth="1"/>
    <col min="10315" max="10315" width="15.7109375" style="9" bestFit="1" customWidth="1"/>
    <col min="10316" max="10316" width="11.7109375" style="9" customWidth="1"/>
    <col min="10317" max="10317" width="8.28515625" style="9" customWidth="1"/>
    <col min="10318" max="10318" width="11.28515625" style="9" customWidth="1"/>
    <col min="10319" max="10319" width="12.7109375" style="9" customWidth="1"/>
    <col min="10320" max="10320" width="8.7109375" style="9" customWidth="1"/>
    <col min="10321" max="10321" width="7.7109375" style="9" customWidth="1"/>
    <col min="10322" max="10322" width="9.5703125" style="9" customWidth="1"/>
    <col min="10323" max="10323" width="11" style="9" customWidth="1"/>
    <col min="10324" max="10324" width="9" style="9" customWidth="1"/>
    <col min="10325" max="10325" width="6.7109375" style="9" customWidth="1"/>
    <col min="10326" max="10326" width="9.28515625" style="9" customWidth="1"/>
    <col min="10327" max="10327" width="8.7109375" style="9" customWidth="1"/>
    <col min="10328" max="10328" width="10.5703125" style="9" customWidth="1"/>
    <col min="10329" max="10329" width="16.7109375" style="9" customWidth="1"/>
    <col min="10330" max="10330" width="10.140625" style="9" customWidth="1"/>
    <col min="10331" max="10331" width="11" style="9" customWidth="1"/>
    <col min="10332" max="10332" width="9.42578125" style="9" customWidth="1"/>
    <col min="10333" max="10342" width="0" style="9" hidden="1" customWidth="1"/>
    <col min="10343" max="10516" width="9.140625" style="9"/>
    <col min="10517" max="10518" width="0" style="9" hidden="1" customWidth="1"/>
    <col min="10519" max="10519" width="5.42578125" style="9" customWidth="1"/>
    <col min="10520" max="10520" width="37" style="9" customWidth="1"/>
    <col min="10521" max="10523" width="0" style="9" hidden="1" customWidth="1"/>
    <col min="10524" max="10524" width="12" style="9" customWidth="1"/>
    <col min="10525" max="10525" width="13.5703125" style="9" customWidth="1"/>
    <col min="10526" max="10527" width="11.28515625" style="9" customWidth="1"/>
    <col min="10528" max="10528" width="13.42578125" style="9" customWidth="1"/>
    <col min="10529" max="10529" width="12.42578125" style="9" customWidth="1"/>
    <col min="10530" max="10530" width="8.7109375" style="9" customWidth="1"/>
    <col min="10531" max="10532" width="12.85546875" style="9" customWidth="1"/>
    <col min="10533" max="10533" width="11.7109375" style="9" customWidth="1"/>
    <col min="10534" max="10535" width="13" style="9" customWidth="1"/>
    <col min="10536" max="10536" width="11.28515625" style="9" customWidth="1"/>
    <col min="10537" max="10537" width="13.140625" style="9" customWidth="1"/>
    <col min="10538" max="10539" width="12.7109375" style="9" customWidth="1"/>
    <col min="10540" max="10540" width="13" style="9" customWidth="1"/>
    <col min="10541" max="10541" width="12.42578125" style="9" customWidth="1"/>
    <col min="10542" max="10542" width="14.85546875" style="9" customWidth="1"/>
    <col min="10543" max="10543" width="13.42578125" style="9" customWidth="1"/>
    <col min="10544" max="10544" width="11.140625" style="9" customWidth="1"/>
    <col min="10545" max="10545" width="13.7109375" style="9" customWidth="1"/>
    <col min="10546" max="10546" width="13.42578125" style="9" customWidth="1"/>
    <col min="10547" max="10551" width="11.28515625" style="9" customWidth="1"/>
    <col min="10552" max="10552" width="13.42578125" style="9" customWidth="1"/>
    <col min="10553" max="10553" width="13.28515625" style="9" customWidth="1"/>
    <col min="10554" max="10554" width="10.85546875" style="9" customWidth="1"/>
    <col min="10555" max="10560" width="11.28515625" style="9" customWidth="1"/>
    <col min="10561" max="10561" width="12.7109375" style="9" customWidth="1"/>
    <col min="10562" max="10563" width="11.28515625" style="9" customWidth="1"/>
    <col min="10564" max="10564" width="17.7109375" style="9" customWidth="1"/>
    <col min="10565" max="10565" width="15.7109375" style="9" customWidth="1"/>
    <col min="10566" max="10566" width="11.28515625" style="9" customWidth="1"/>
    <col min="10567" max="10567" width="17.7109375" style="9" customWidth="1"/>
    <col min="10568" max="10568" width="14" style="9" customWidth="1"/>
    <col min="10569" max="10569" width="11.28515625" style="9" bestFit="1" customWidth="1"/>
    <col min="10570" max="10570" width="17.7109375" style="9" bestFit="1" customWidth="1"/>
    <col min="10571" max="10571" width="15.7109375" style="9" bestFit="1" customWidth="1"/>
    <col min="10572" max="10572" width="11.7109375" style="9" customWidth="1"/>
    <col min="10573" max="10573" width="8.28515625" style="9" customWidth="1"/>
    <col min="10574" max="10574" width="11.28515625" style="9" customWidth="1"/>
    <col min="10575" max="10575" width="12.7109375" style="9" customWidth="1"/>
    <col min="10576" max="10576" width="8.7109375" style="9" customWidth="1"/>
    <col min="10577" max="10577" width="7.7109375" style="9" customWidth="1"/>
    <col min="10578" max="10578" width="9.5703125" style="9" customWidth="1"/>
    <col min="10579" max="10579" width="11" style="9" customWidth="1"/>
    <col min="10580" max="10580" width="9" style="9" customWidth="1"/>
    <col min="10581" max="10581" width="6.7109375" style="9" customWidth="1"/>
    <col min="10582" max="10582" width="9.28515625" style="9" customWidth="1"/>
    <col min="10583" max="10583" width="8.7109375" style="9" customWidth="1"/>
    <col min="10584" max="10584" width="10.5703125" style="9" customWidth="1"/>
    <col min="10585" max="10585" width="16.7109375" style="9" customWidth="1"/>
    <col min="10586" max="10586" width="10.140625" style="9" customWidth="1"/>
    <col min="10587" max="10587" width="11" style="9" customWidth="1"/>
    <col min="10588" max="10588" width="9.42578125" style="9" customWidth="1"/>
    <col min="10589" max="10598" width="0" style="9" hidden="1" customWidth="1"/>
    <col min="10599" max="10772" width="9.140625" style="9"/>
    <col min="10773" max="10774" width="0" style="9" hidden="1" customWidth="1"/>
    <col min="10775" max="10775" width="5.42578125" style="9" customWidth="1"/>
    <col min="10776" max="10776" width="37" style="9" customWidth="1"/>
    <col min="10777" max="10779" width="0" style="9" hidden="1" customWidth="1"/>
    <col min="10780" max="10780" width="12" style="9" customWidth="1"/>
    <col min="10781" max="10781" width="13.5703125" style="9" customWidth="1"/>
    <col min="10782" max="10783" width="11.28515625" style="9" customWidth="1"/>
    <col min="10784" max="10784" width="13.42578125" style="9" customWidth="1"/>
    <col min="10785" max="10785" width="12.42578125" style="9" customWidth="1"/>
    <col min="10786" max="10786" width="8.7109375" style="9" customWidth="1"/>
    <col min="10787" max="10788" width="12.85546875" style="9" customWidth="1"/>
    <col min="10789" max="10789" width="11.7109375" style="9" customWidth="1"/>
    <col min="10790" max="10791" width="13" style="9" customWidth="1"/>
    <col min="10792" max="10792" width="11.28515625" style="9" customWidth="1"/>
    <col min="10793" max="10793" width="13.140625" style="9" customWidth="1"/>
    <col min="10794" max="10795" width="12.7109375" style="9" customWidth="1"/>
    <col min="10796" max="10796" width="13" style="9" customWidth="1"/>
    <col min="10797" max="10797" width="12.42578125" style="9" customWidth="1"/>
    <col min="10798" max="10798" width="14.85546875" style="9" customWidth="1"/>
    <col min="10799" max="10799" width="13.42578125" style="9" customWidth="1"/>
    <col min="10800" max="10800" width="11.140625" style="9" customWidth="1"/>
    <col min="10801" max="10801" width="13.7109375" style="9" customWidth="1"/>
    <col min="10802" max="10802" width="13.42578125" style="9" customWidth="1"/>
    <col min="10803" max="10807" width="11.28515625" style="9" customWidth="1"/>
    <col min="10808" max="10808" width="13.42578125" style="9" customWidth="1"/>
    <col min="10809" max="10809" width="13.28515625" style="9" customWidth="1"/>
    <col min="10810" max="10810" width="10.85546875" style="9" customWidth="1"/>
    <col min="10811" max="10816" width="11.28515625" style="9" customWidth="1"/>
    <col min="10817" max="10817" width="12.7109375" style="9" customWidth="1"/>
    <col min="10818" max="10819" width="11.28515625" style="9" customWidth="1"/>
    <col min="10820" max="10820" width="17.7109375" style="9" customWidth="1"/>
    <col min="10821" max="10821" width="15.7109375" style="9" customWidth="1"/>
    <col min="10822" max="10822" width="11.28515625" style="9" customWidth="1"/>
    <col min="10823" max="10823" width="17.7109375" style="9" customWidth="1"/>
    <col min="10824" max="10824" width="14" style="9" customWidth="1"/>
    <col min="10825" max="10825" width="11.28515625" style="9" bestFit="1" customWidth="1"/>
    <col min="10826" max="10826" width="17.7109375" style="9" bestFit="1" customWidth="1"/>
    <col min="10827" max="10827" width="15.7109375" style="9" bestFit="1" customWidth="1"/>
    <col min="10828" max="10828" width="11.7109375" style="9" customWidth="1"/>
    <col min="10829" max="10829" width="8.28515625" style="9" customWidth="1"/>
    <col min="10830" max="10830" width="11.28515625" style="9" customWidth="1"/>
    <col min="10831" max="10831" width="12.7109375" style="9" customWidth="1"/>
    <col min="10832" max="10832" width="8.7109375" style="9" customWidth="1"/>
    <col min="10833" max="10833" width="7.7109375" style="9" customWidth="1"/>
    <col min="10834" max="10834" width="9.5703125" style="9" customWidth="1"/>
    <col min="10835" max="10835" width="11" style="9" customWidth="1"/>
    <col min="10836" max="10836" width="9" style="9" customWidth="1"/>
    <col min="10837" max="10837" width="6.7109375" style="9" customWidth="1"/>
    <col min="10838" max="10838" width="9.28515625" style="9" customWidth="1"/>
    <col min="10839" max="10839" width="8.7109375" style="9" customWidth="1"/>
    <col min="10840" max="10840" width="10.5703125" style="9" customWidth="1"/>
    <col min="10841" max="10841" width="16.7109375" style="9" customWidth="1"/>
    <col min="10842" max="10842" width="10.140625" style="9" customWidth="1"/>
    <col min="10843" max="10843" width="11" style="9" customWidth="1"/>
    <col min="10844" max="10844" width="9.42578125" style="9" customWidth="1"/>
    <col min="10845" max="10854" width="0" style="9" hidden="1" customWidth="1"/>
    <col min="10855" max="11028" width="9.140625" style="9"/>
    <col min="11029" max="11030" width="0" style="9" hidden="1" customWidth="1"/>
    <col min="11031" max="11031" width="5.42578125" style="9" customWidth="1"/>
    <col min="11032" max="11032" width="37" style="9" customWidth="1"/>
    <col min="11033" max="11035" width="0" style="9" hidden="1" customWidth="1"/>
    <col min="11036" max="11036" width="12" style="9" customWidth="1"/>
    <col min="11037" max="11037" width="13.5703125" style="9" customWidth="1"/>
    <col min="11038" max="11039" width="11.28515625" style="9" customWidth="1"/>
    <col min="11040" max="11040" width="13.42578125" style="9" customWidth="1"/>
    <col min="11041" max="11041" width="12.42578125" style="9" customWidth="1"/>
    <col min="11042" max="11042" width="8.7109375" style="9" customWidth="1"/>
    <col min="11043" max="11044" width="12.85546875" style="9" customWidth="1"/>
    <col min="11045" max="11045" width="11.7109375" style="9" customWidth="1"/>
    <col min="11046" max="11047" width="13" style="9" customWidth="1"/>
    <col min="11048" max="11048" width="11.28515625" style="9" customWidth="1"/>
    <col min="11049" max="11049" width="13.140625" style="9" customWidth="1"/>
    <col min="11050" max="11051" width="12.7109375" style="9" customWidth="1"/>
    <col min="11052" max="11052" width="13" style="9" customWidth="1"/>
    <col min="11053" max="11053" width="12.42578125" style="9" customWidth="1"/>
    <col min="11054" max="11054" width="14.85546875" style="9" customWidth="1"/>
    <col min="11055" max="11055" width="13.42578125" style="9" customWidth="1"/>
    <col min="11056" max="11056" width="11.140625" style="9" customWidth="1"/>
    <col min="11057" max="11057" width="13.7109375" style="9" customWidth="1"/>
    <col min="11058" max="11058" width="13.42578125" style="9" customWidth="1"/>
    <col min="11059" max="11063" width="11.28515625" style="9" customWidth="1"/>
    <col min="11064" max="11064" width="13.42578125" style="9" customWidth="1"/>
    <col min="11065" max="11065" width="13.28515625" style="9" customWidth="1"/>
    <col min="11066" max="11066" width="10.85546875" style="9" customWidth="1"/>
    <col min="11067" max="11072" width="11.28515625" style="9" customWidth="1"/>
    <col min="11073" max="11073" width="12.7109375" style="9" customWidth="1"/>
    <col min="11074" max="11075" width="11.28515625" style="9" customWidth="1"/>
    <col min="11076" max="11076" width="17.7109375" style="9" customWidth="1"/>
    <col min="11077" max="11077" width="15.7109375" style="9" customWidth="1"/>
    <col min="11078" max="11078" width="11.28515625" style="9" customWidth="1"/>
    <col min="11079" max="11079" width="17.7109375" style="9" customWidth="1"/>
    <col min="11080" max="11080" width="14" style="9" customWidth="1"/>
    <col min="11081" max="11081" width="11.28515625" style="9" bestFit="1" customWidth="1"/>
    <col min="11082" max="11082" width="17.7109375" style="9" bestFit="1" customWidth="1"/>
    <col min="11083" max="11083" width="15.7109375" style="9" bestFit="1" customWidth="1"/>
    <col min="11084" max="11084" width="11.7109375" style="9" customWidth="1"/>
    <col min="11085" max="11085" width="8.28515625" style="9" customWidth="1"/>
    <col min="11086" max="11086" width="11.28515625" style="9" customWidth="1"/>
    <col min="11087" max="11087" width="12.7109375" style="9" customWidth="1"/>
    <col min="11088" max="11088" width="8.7109375" style="9" customWidth="1"/>
    <col min="11089" max="11089" width="7.7109375" style="9" customWidth="1"/>
    <col min="11090" max="11090" width="9.5703125" style="9" customWidth="1"/>
    <col min="11091" max="11091" width="11" style="9" customWidth="1"/>
    <col min="11092" max="11092" width="9" style="9" customWidth="1"/>
    <col min="11093" max="11093" width="6.7109375" style="9" customWidth="1"/>
    <col min="11094" max="11094" width="9.28515625" style="9" customWidth="1"/>
    <col min="11095" max="11095" width="8.7109375" style="9" customWidth="1"/>
    <col min="11096" max="11096" width="10.5703125" style="9" customWidth="1"/>
    <col min="11097" max="11097" width="16.7109375" style="9" customWidth="1"/>
    <col min="11098" max="11098" width="10.140625" style="9" customWidth="1"/>
    <col min="11099" max="11099" width="11" style="9" customWidth="1"/>
    <col min="11100" max="11100" width="9.42578125" style="9" customWidth="1"/>
    <col min="11101" max="11110" width="0" style="9" hidden="1" customWidth="1"/>
    <col min="11111" max="11284" width="9.140625" style="9"/>
    <col min="11285" max="11286" width="0" style="9" hidden="1" customWidth="1"/>
    <col min="11287" max="11287" width="5.42578125" style="9" customWidth="1"/>
    <col min="11288" max="11288" width="37" style="9" customWidth="1"/>
    <col min="11289" max="11291" width="0" style="9" hidden="1" customWidth="1"/>
    <col min="11292" max="11292" width="12" style="9" customWidth="1"/>
    <col min="11293" max="11293" width="13.5703125" style="9" customWidth="1"/>
    <col min="11294" max="11295" width="11.28515625" style="9" customWidth="1"/>
    <col min="11296" max="11296" width="13.42578125" style="9" customWidth="1"/>
    <col min="11297" max="11297" width="12.42578125" style="9" customWidth="1"/>
    <col min="11298" max="11298" width="8.7109375" style="9" customWidth="1"/>
    <col min="11299" max="11300" width="12.85546875" style="9" customWidth="1"/>
    <col min="11301" max="11301" width="11.7109375" style="9" customWidth="1"/>
    <col min="11302" max="11303" width="13" style="9" customWidth="1"/>
    <col min="11304" max="11304" width="11.28515625" style="9" customWidth="1"/>
    <col min="11305" max="11305" width="13.140625" style="9" customWidth="1"/>
    <col min="11306" max="11307" width="12.7109375" style="9" customWidth="1"/>
    <col min="11308" max="11308" width="13" style="9" customWidth="1"/>
    <col min="11309" max="11309" width="12.42578125" style="9" customWidth="1"/>
    <col min="11310" max="11310" width="14.85546875" style="9" customWidth="1"/>
    <col min="11311" max="11311" width="13.42578125" style="9" customWidth="1"/>
    <col min="11312" max="11312" width="11.140625" style="9" customWidth="1"/>
    <col min="11313" max="11313" width="13.7109375" style="9" customWidth="1"/>
    <col min="11314" max="11314" width="13.42578125" style="9" customWidth="1"/>
    <col min="11315" max="11319" width="11.28515625" style="9" customWidth="1"/>
    <col min="11320" max="11320" width="13.42578125" style="9" customWidth="1"/>
    <col min="11321" max="11321" width="13.28515625" style="9" customWidth="1"/>
    <col min="11322" max="11322" width="10.85546875" style="9" customWidth="1"/>
    <col min="11323" max="11328" width="11.28515625" style="9" customWidth="1"/>
    <col min="11329" max="11329" width="12.7109375" style="9" customWidth="1"/>
    <col min="11330" max="11331" width="11.28515625" style="9" customWidth="1"/>
    <col min="11332" max="11332" width="17.7109375" style="9" customWidth="1"/>
    <col min="11333" max="11333" width="15.7109375" style="9" customWidth="1"/>
    <col min="11334" max="11334" width="11.28515625" style="9" customWidth="1"/>
    <col min="11335" max="11335" width="17.7109375" style="9" customWidth="1"/>
    <col min="11336" max="11336" width="14" style="9" customWidth="1"/>
    <col min="11337" max="11337" width="11.28515625" style="9" bestFit="1" customWidth="1"/>
    <col min="11338" max="11338" width="17.7109375" style="9" bestFit="1" customWidth="1"/>
    <col min="11339" max="11339" width="15.7109375" style="9" bestFit="1" customWidth="1"/>
    <col min="11340" max="11340" width="11.7109375" style="9" customWidth="1"/>
    <col min="11341" max="11341" width="8.28515625" style="9" customWidth="1"/>
    <col min="11342" max="11342" width="11.28515625" style="9" customWidth="1"/>
    <col min="11343" max="11343" width="12.7109375" style="9" customWidth="1"/>
    <col min="11344" max="11344" width="8.7109375" style="9" customWidth="1"/>
    <col min="11345" max="11345" width="7.7109375" style="9" customWidth="1"/>
    <col min="11346" max="11346" width="9.5703125" style="9" customWidth="1"/>
    <col min="11347" max="11347" width="11" style="9" customWidth="1"/>
    <col min="11348" max="11348" width="9" style="9" customWidth="1"/>
    <col min="11349" max="11349" width="6.7109375" style="9" customWidth="1"/>
    <col min="11350" max="11350" width="9.28515625" style="9" customWidth="1"/>
    <col min="11351" max="11351" width="8.7109375" style="9" customWidth="1"/>
    <col min="11352" max="11352" width="10.5703125" style="9" customWidth="1"/>
    <col min="11353" max="11353" width="16.7109375" style="9" customWidth="1"/>
    <col min="11354" max="11354" width="10.140625" style="9" customWidth="1"/>
    <col min="11355" max="11355" width="11" style="9" customWidth="1"/>
    <col min="11356" max="11356" width="9.42578125" style="9" customWidth="1"/>
    <col min="11357" max="11366" width="0" style="9" hidden="1" customWidth="1"/>
    <col min="11367" max="11540" width="9.140625" style="9"/>
    <col min="11541" max="11542" width="0" style="9" hidden="1" customWidth="1"/>
    <col min="11543" max="11543" width="5.42578125" style="9" customWidth="1"/>
    <col min="11544" max="11544" width="37" style="9" customWidth="1"/>
    <col min="11545" max="11547" width="0" style="9" hidden="1" customWidth="1"/>
    <col min="11548" max="11548" width="12" style="9" customWidth="1"/>
    <col min="11549" max="11549" width="13.5703125" style="9" customWidth="1"/>
    <col min="11550" max="11551" width="11.28515625" style="9" customWidth="1"/>
    <col min="11552" max="11552" width="13.42578125" style="9" customWidth="1"/>
    <col min="11553" max="11553" width="12.42578125" style="9" customWidth="1"/>
    <col min="11554" max="11554" width="8.7109375" style="9" customWidth="1"/>
    <col min="11555" max="11556" width="12.85546875" style="9" customWidth="1"/>
    <col min="11557" max="11557" width="11.7109375" style="9" customWidth="1"/>
    <col min="11558" max="11559" width="13" style="9" customWidth="1"/>
    <col min="11560" max="11560" width="11.28515625" style="9" customWidth="1"/>
    <col min="11561" max="11561" width="13.140625" style="9" customWidth="1"/>
    <col min="11562" max="11563" width="12.7109375" style="9" customWidth="1"/>
    <col min="11564" max="11564" width="13" style="9" customWidth="1"/>
    <col min="11565" max="11565" width="12.42578125" style="9" customWidth="1"/>
    <col min="11566" max="11566" width="14.85546875" style="9" customWidth="1"/>
    <col min="11567" max="11567" width="13.42578125" style="9" customWidth="1"/>
    <col min="11568" max="11568" width="11.140625" style="9" customWidth="1"/>
    <col min="11569" max="11569" width="13.7109375" style="9" customWidth="1"/>
    <col min="11570" max="11570" width="13.42578125" style="9" customWidth="1"/>
    <col min="11571" max="11575" width="11.28515625" style="9" customWidth="1"/>
    <col min="11576" max="11576" width="13.42578125" style="9" customWidth="1"/>
    <col min="11577" max="11577" width="13.28515625" style="9" customWidth="1"/>
    <col min="11578" max="11578" width="10.85546875" style="9" customWidth="1"/>
    <col min="11579" max="11584" width="11.28515625" style="9" customWidth="1"/>
    <col min="11585" max="11585" width="12.7109375" style="9" customWidth="1"/>
    <col min="11586" max="11587" width="11.28515625" style="9" customWidth="1"/>
    <col min="11588" max="11588" width="17.7109375" style="9" customWidth="1"/>
    <col min="11589" max="11589" width="15.7109375" style="9" customWidth="1"/>
    <col min="11590" max="11590" width="11.28515625" style="9" customWidth="1"/>
    <col min="11591" max="11591" width="17.7109375" style="9" customWidth="1"/>
    <col min="11592" max="11592" width="14" style="9" customWidth="1"/>
    <col min="11593" max="11593" width="11.28515625" style="9" bestFit="1" customWidth="1"/>
    <col min="11594" max="11594" width="17.7109375" style="9" bestFit="1" customWidth="1"/>
    <col min="11595" max="11595" width="15.7109375" style="9" bestFit="1" customWidth="1"/>
    <col min="11596" max="11596" width="11.7109375" style="9" customWidth="1"/>
    <col min="11597" max="11597" width="8.28515625" style="9" customWidth="1"/>
    <col min="11598" max="11598" width="11.28515625" style="9" customWidth="1"/>
    <col min="11599" max="11599" width="12.7109375" style="9" customWidth="1"/>
    <col min="11600" max="11600" width="8.7109375" style="9" customWidth="1"/>
    <col min="11601" max="11601" width="7.7109375" style="9" customWidth="1"/>
    <col min="11602" max="11602" width="9.5703125" style="9" customWidth="1"/>
    <col min="11603" max="11603" width="11" style="9" customWidth="1"/>
    <col min="11604" max="11604" width="9" style="9" customWidth="1"/>
    <col min="11605" max="11605" width="6.7109375" style="9" customWidth="1"/>
    <col min="11606" max="11606" width="9.28515625" style="9" customWidth="1"/>
    <col min="11607" max="11607" width="8.7109375" style="9" customWidth="1"/>
    <col min="11608" max="11608" width="10.5703125" style="9" customWidth="1"/>
    <col min="11609" max="11609" width="16.7109375" style="9" customWidth="1"/>
    <col min="11610" max="11610" width="10.140625" style="9" customWidth="1"/>
    <col min="11611" max="11611" width="11" style="9" customWidth="1"/>
    <col min="11612" max="11612" width="9.42578125" style="9" customWidth="1"/>
    <col min="11613" max="11622" width="0" style="9" hidden="1" customWidth="1"/>
    <col min="11623" max="11796" width="9.140625" style="9"/>
    <col min="11797" max="11798" width="0" style="9" hidden="1" customWidth="1"/>
    <col min="11799" max="11799" width="5.42578125" style="9" customWidth="1"/>
    <col min="11800" max="11800" width="37" style="9" customWidth="1"/>
    <col min="11801" max="11803" width="0" style="9" hidden="1" customWidth="1"/>
    <col min="11804" max="11804" width="12" style="9" customWidth="1"/>
    <col min="11805" max="11805" width="13.5703125" style="9" customWidth="1"/>
    <col min="11806" max="11807" width="11.28515625" style="9" customWidth="1"/>
    <col min="11808" max="11808" width="13.42578125" style="9" customWidth="1"/>
    <col min="11809" max="11809" width="12.42578125" style="9" customWidth="1"/>
    <col min="11810" max="11810" width="8.7109375" style="9" customWidth="1"/>
    <col min="11811" max="11812" width="12.85546875" style="9" customWidth="1"/>
    <col min="11813" max="11813" width="11.7109375" style="9" customWidth="1"/>
    <col min="11814" max="11815" width="13" style="9" customWidth="1"/>
    <col min="11816" max="11816" width="11.28515625" style="9" customWidth="1"/>
    <col min="11817" max="11817" width="13.140625" style="9" customWidth="1"/>
    <col min="11818" max="11819" width="12.7109375" style="9" customWidth="1"/>
    <col min="11820" max="11820" width="13" style="9" customWidth="1"/>
    <col min="11821" max="11821" width="12.42578125" style="9" customWidth="1"/>
    <col min="11822" max="11822" width="14.85546875" style="9" customWidth="1"/>
    <col min="11823" max="11823" width="13.42578125" style="9" customWidth="1"/>
    <col min="11824" max="11824" width="11.140625" style="9" customWidth="1"/>
    <col min="11825" max="11825" width="13.7109375" style="9" customWidth="1"/>
    <col min="11826" max="11826" width="13.42578125" style="9" customWidth="1"/>
    <col min="11827" max="11831" width="11.28515625" style="9" customWidth="1"/>
    <col min="11832" max="11832" width="13.42578125" style="9" customWidth="1"/>
    <col min="11833" max="11833" width="13.28515625" style="9" customWidth="1"/>
    <col min="11834" max="11834" width="10.85546875" style="9" customWidth="1"/>
    <col min="11835" max="11840" width="11.28515625" style="9" customWidth="1"/>
    <col min="11841" max="11841" width="12.7109375" style="9" customWidth="1"/>
    <col min="11842" max="11843" width="11.28515625" style="9" customWidth="1"/>
    <col min="11844" max="11844" width="17.7109375" style="9" customWidth="1"/>
    <col min="11845" max="11845" width="15.7109375" style="9" customWidth="1"/>
    <col min="11846" max="11846" width="11.28515625" style="9" customWidth="1"/>
    <col min="11847" max="11847" width="17.7109375" style="9" customWidth="1"/>
    <col min="11848" max="11848" width="14" style="9" customWidth="1"/>
    <col min="11849" max="11849" width="11.28515625" style="9" bestFit="1" customWidth="1"/>
    <col min="11850" max="11850" width="17.7109375" style="9" bestFit="1" customWidth="1"/>
    <col min="11851" max="11851" width="15.7109375" style="9" bestFit="1" customWidth="1"/>
    <col min="11852" max="11852" width="11.7109375" style="9" customWidth="1"/>
    <col min="11853" max="11853" width="8.28515625" style="9" customWidth="1"/>
    <col min="11854" max="11854" width="11.28515625" style="9" customWidth="1"/>
    <col min="11855" max="11855" width="12.7109375" style="9" customWidth="1"/>
    <col min="11856" max="11856" width="8.7109375" style="9" customWidth="1"/>
    <col min="11857" max="11857" width="7.7109375" style="9" customWidth="1"/>
    <col min="11858" max="11858" width="9.5703125" style="9" customWidth="1"/>
    <col min="11859" max="11859" width="11" style="9" customWidth="1"/>
    <col min="11860" max="11860" width="9" style="9" customWidth="1"/>
    <col min="11861" max="11861" width="6.7109375" style="9" customWidth="1"/>
    <col min="11862" max="11862" width="9.28515625" style="9" customWidth="1"/>
    <col min="11863" max="11863" width="8.7109375" style="9" customWidth="1"/>
    <col min="11864" max="11864" width="10.5703125" style="9" customWidth="1"/>
    <col min="11865" max="11865" width="16.7109375" style="9" customWidth="1"/>
    <col min="11866" max="11866" width="10.140625" style="9" customWidth="1"/>
    <col min="11867" max="11867" width="11" style="9" customWidth="1"/>
    <col min="11868" max="11868" width="9.42578125" style="9" customWidth="1"/>
    <col min="11869" max="11878" width="0" style="9" hidden="1" customWidth="1"/>
    <col min="11879" max="12052" width="9.140625" style="9"/>
    <col min="12053" max="12054" width="0" style="9" hidden="1" customWidth="1"/>
    <col min="12055" max="12055" width="5.42578125" style="9" customWidth="1"/>
    <col min="12056" max="12056" width="37" style="9" customWidth="1"/>
    <col min="12057" max="12059" width="0" style="9" hidden="1" customWidth="1"/>
    <col min="12060" max="12060" width="12" style="9" customWidth="1"/>
    <col min="12061" max="12061" width="13.5703125" style="9" customWidth="1"/>
    <col min="12062" max="12063" width="11.28515625" style="9" customWidth="1"/>
    <col min="12064" max="12064" width="13.42578125" style="9" customWidth="1"/>
    <col min="12065" max="12065" width="12.42578125" style="9" customWidth="1"/>
    <col min="12066" max="12066" width="8.7109375" style="9" customWidth="1"/>
    <col min="12067" max="12068" width="12.85546875" style="9" customWidth="1"/>
    <col min="12069" max="12069" width="11.7109375" style="9" customWidth="1"/>
    <col min="12070" max="12071" width="13" style="9" customWidth="1"/>
    <col min="12072" max="12072" width="11.28515625" style="9" customWidth="1"/>
    <col min="12073" max="12073" width="13.140625" style="9" customWidth="1"/>
    <col min="12074" max="12075" width="12.7109375" style="9" customWidth="1"/>
    <col min="12076" max="12076" width="13" style="9" customWidth="1"/>
    <col min="12077" max="12077" width="12.42578125" style="9" customWidth="1"/>
    <col min="12078" max="12078" width="14.85546875" style="9" customWidth="1"/>
    <col min="12079" max="12079" width="13.42578125" style="9" customWidth="1"/>
    <col min="12080" max="12080" width="11.140625" style="9" customWidth="1"/>
    <col min="12081" max="12081" width="13.7109375" style="9" customWidth="1"/>
    <col min="12082" max="12082" width="13.42578125" style="9" customWidth="1"/>
    <col min="12083" max="12087" width="11.28515625" style="9" customWidth="1"/>
    <col min="12088" max="12088" width="13.42578125" style="9" customWidth="1"/>
    <col min="12089" max="12089" width="13.28515625" style="9" customWidth="1"/>
    <col min="12090" max="12090" width="10.85546875" style="9" customWidth="1"/>
    <col min="12091" max="12096" width="11.28515625" style="9" customWidth="1"/>
    <col min="12097" max="12097" width="12.7109375" style="9" customWidth="1"/>
    <col min="12098" max="12099" width="11.28515625" style="9" customWidth="1"/>
    <col min="12100" max="12100" width="17.7109375" style="9" customWidth="1"/>
    <col min="12101" max="12101" width="15.7109375" style="9" customWidth="1"/>
    <col min="12102" max="12102" width="11.28515625" style="9" customWidth="1"/>
    <col min="12103" max="12103" width="17.7109375" style="9" customWidth="1"/>
    <col min="12104" max="12104" width="14" style="9" customWidth="1"/>
    <col min="12105" max="12105" width="11.28515625" style="9" bestFit="1" customWidth="1"/>
    <col min="12106" max="12106" width="17.7109375" style="9" bestFit="1" customWidth="1"/>
    <col min="12107" max="12107" width="15.7109375" style="9" bestFit="1" customWidth="1"/>
    <col min="12108" max="12108" width="11.7109375" style="9" customWidth="1"/>
    <col min="12109" max="12109" width="8.28515625" style="9" customWidth="1"/>
    <col min="12110" max="12110" width="11.28515625" style="9" customWidth="1"/>
    <col min="12111" max="12111" width="12.7109375" style="9" customWidth="1"/>
    <col min="12112" max="12112" width="8.7109375" style="9" customWidth="1"/>
    <col min="12113" max="12113" width="7.7109375" style="9" customWidth="1"/>
    <col min="12114" max="12114" width="9.5703125" style="9" customWidth="1"/>
    <col min="12115" max="12115" width="11" style="9" customWidth="1"/>
    <col min="12116" max="12116" width="9" style="9" customWidth="1"/>
    <col min="12117" max="12117" width="6.7109375" style="9" customWidth="1"/>
    <col min="12118" max="12118" width="9.28515625" style="9" customWidth="1"/>
    <col min="12119" max="12119" width="8.7109375" style="9" customWidth="1"/>
    <col min="12120" max="12120" width="10.5703125" style="9" customWidth="1"/>
    <col min="12121" max="12121" width="16.7109375" style="9" customWidth="1"/>
    <col min="12122" max="12122" width="10.140625" style="9" customWidth="1"/>
    <col min="12123" max="12123" width="11" style="9" customWidth="1"/>
    <col min="12124" max="12124" width="9.42578125" style="9" customWidth="1"/>
    <col min="12125" max="12134" width="0" style="9" hidden="1" customWidth="1"/>
    <col min="12135" max="12308" width="9.140625" style="9"/>
    <col min="12309" max="12310" width="0" style="9" hidden="1" customWidth="1"/>
    <col min="12311" max="12311" width="5.42578125" style="9" customWidth="1"/>
    <col min="12312" max="12312" width="37" style="9" customWidth="1"/>
    <col min="12313" max="12315" width="0" style="9" hidden="1" customWidth="1"/>
    <col min="12316" max="12316" width="12" style="9" customWidth="1"/>
    <col min="12317" max="12317" width="13.5703125" style="9" customWidth="1"/>
    <col min="12318" max="12319" width="11.28515625" style="9" customWidth="1"/>
    <col min="12320" max="12320" width="13.42578125" style="9" customWidth="1"/>
    <col min="12321" max="12321" width="12.42578125" style="9" customWidth="1"/>
    <col min="12322" max="12322" width="8.7109375" style="9" customWidth="1"/>
    <col min="12323" max="12324" width="12.85546875" style="9" customWidth="1"/>
    <col min="12325" max="12325" width="11.7109375" style="9" customWidth="1"/>
    <col min="12326" max="12327" width="13" style="9" customWidth="1"/>
    <col min="12328" max="12328" width="11.28515625" style="9" customWidth="1"/>
    <col min="12329" max="12329" width="13.140625" style="9" customWidth="1"/>
    <col min="12330" max="12331" width="12.7109375" style="9" customWidth="1"/>
    <col min="12332" max="12332" width="13" style="9" customWidth="1"/>
    <col min="12333" max="12333" width="12.42578125" style="9" customWidth="1"/>
    <col min="12334" max="12334" width="14.85546875" style="9" customWidth="1"/>
    <col min="12335" max="12335" width="13.42578125" style="9" customWidth="1"/>
    <col min="12336" max="12336" width="11.140625" style="9" customWidth="1"/>
    <col min="12337" max="12337" width="13.7109375" style="9" customWidth="1"/>
    <col min="12338" max="12338" width="13.42578125" style="9" customWidth="1"/>
    <col min="12339" max="12343" width="11.28515625" style="9" customWidth="1"/>
    <col min="12344" max="12344" width="13.42578125" style="9" customWidth="1"/>
    <col min="12345" max="12345" width="13.28515625" style="9" customWidth="1"/>
    <col min="12346" max="12346" width="10.85546875" style="9" customWidth="1"/>
    <col min="12347" max="12352" width="11.28515625" style="9" customWidth="1"/>
    <col min="12353" max="12353" width="12.7109375" style="9" customWidth="1"/>
    <col min="12354" max="12355" width="11.28515625" style="9" customWidth="1"/>
    <col min="12356" max="12356" width="17.7109375" style="9" customWidth="1"/>
    <col min="12357" max="12357" width="15.7109375" style="9" customWidth="1"/>
    <col min="12358" max="12358" width="11.28515625" style="9" customWidth="1"/>
    <col min="12359" max="12359" width="17.7109375" style="9" customWidth="1"/>
    <col min="12360" max="12360" width="14" style="9" customWidth="1"/>
    <col min="12361" max="12361" width="11.28515625" style="9" bestFit="1" customWidth="1"/>
    <col min="12362" max="12362" width="17.7109375" style="9" bestFit="1" customWidth="1"/>
    <col min="12363" max="12363" width="15.7109375" style="9" bestFit="1" customWidth="1"/>
    <col min="12364" max="12364" width="11.7109375" style="9" customWidth="1"/>
    <col min="12365" max="12365" width="8.28515625" style="9" customWidth="1"/>
    <col min="12366" max="12366" width="11.28515625" style="9" customWidth="1"/>
    <col min="12367" max="12367" width="12.7109375" style="9" customWidth="1"/>
    <col min="12368" max="12368" width="8.7109375" style="9" customWidth="1"/>
    <col min="12369" max="12369" width="7.7109375" style="9" customWidth="1"/>
    <col min="12370" max="12370" width="9.5703125" style="9" customWidth="1"/>
    <col min="12371" max="12371" width="11" style="9" customWidth="1"/>
    <col min="12372" max="12372" width="9" style="9" customWidth="1"/>
    <col min="12373" max="12373" width="6.7109375" style="9" customWidth="1"/>
    <col min="12374" max="12374" width="9.28515625" style="9" customWidth="1"/>
    <col min="12375" max="12375" width="8.7109375" style="9" customWidth="1"/>
    <col min="12376" max="12376" width="10.5703125" style="9" customWidth="1"/>
    <col min="12377" max="12377" width="16.7109375" style="9" customWidth="1"/>
    <col min="12378" max="12378" width="10.140625" style="9" customWidth="1"/>
    <col min="12379" max="12379" width="11" style="9" customWidth="1"/>
    <col min="12380" max="12380" width="9.42578125" style="9" customWidth="1"/>
    <col min="12381" max="12390" width="0" style="9" hidden="1" customWidth="1"/>
    <col min="12391" max="12564" width="9.140625" style="9"/>
    <col min="12565" max="12566" width="0" style="9" hidden="1" customWidth="1"/>
    <col min="12567" max="12567" width="5.42578125" style="9" customWidth="1"/>
    <col min="12568" max="12568" width="37" style="9" customWidth="1"/>
    <col min="12569" max="12571" width="0" style="9" hidden="1" customWidth="1"/>
    <col min="12572" max="12572" width="12" style="9" customWidth="1"/>
    <col min="12573" max="12573" width="13.5703125" style="9" customWidth="1"/>
    <col min="12574" max="12575" width="11.28515625" style="9" customWidth="1"/>
    <col min="12576" max="12576" width="13.42578125" style="9" customWidth="1"/>
    <col min="12577" max="12577" width="12.42578125" style="9" customWidth="1"/>
    <col min="12578" max="12578" width="8.7109375" style="9" customWidth="1"/>
    <col min="12579" max="12580" width="12.85546875" style="9" customWidth="1"/>
    <col min="12581" max="12581" width="11.7109375" style="9" customWidth="1"/>
    <col min="12582" max="12583" width="13" style="9" customWidth="1"/>
    <col min="12584" max="12584" width="11.28515625" style="9" customWidth="1"/>
    <col min="12585" max="12585" width="13.140625" style="9" customWidth="1"/>
    <col min="12586" max="12587" width="12.7109375" style="9" customWidth="1"/>
    <col min="12588" max="12588" width="13" style="9" customWidth="1"/>
    <col min="12589" max="12589" width="12.42578125" style="9" customWidth="1"/>
    <col min="12590" max="12590" width="14.85546875" style="9" customWidth="1"/>
    <col min="12591" max="12591" width="13.42578125" style="9" customWidth="1"/>
    <col min="12592" max="12592" width="11.140625" style="9" customWidth="1"/>
    <col min="12593" max="12593" width="13.7109375" style="9" customWidth="1"/>
    <col min="12594" max="12594" width="13.42578125" style="9" customWidth="1"/>
    <col min="12595" max="12599" width="11.28515625" style="9" customWidth="1"/>
    <col min="12600" max="12600" width="13.42578125" style="9" customWidth="1"/>
    <col min="12601" max="12601" width="13.28515625" style="9" customWidth="1"/>
    <col min="12602" max="12602" width="10.85546875" style="9" customWidth="1"/>
    <col min="12603" max="12608" width="11.28515625" style="9" customWidth="1"/>
    <col min="12609" max="12609" width="12.7109375" style="9" customWidth="1"/>
    <col min="12610" max="12611" width="11.28515625" style="9" customWidth="1"/>
    <col min="12612" max="12612" width="17.7109375" style="9" customWidth="1"/>
    <col min="12613" max="12613" width="15.7109375" style="9" customWidth="1"/>
    <col min="12614" max="12614" width="11.28515625" style="9" customWidth="1"/>
    <col min="12615" max="12615" width="17.7109375" style="9" customWidth="1"/>
    <col min="12616" max="12616" width="14" style="9" customWidth="1"/>
    <col min="12617" max="12617" width="11.28515625" style="9" bestFit="1" customWidth="1"/>
    <col min="12618" max="12618" width="17.7109375" style="9" bestFit="1" customWidth="1"/>
    <col min="12619" max="12619" width="15.7109375" style="9" bestFit="1" customWidth="1"/>
    <col min="12620" max="12620" width="11.7109375" style="9" customWidth="1"/>
    <col min="12621" max="12621" width="8.28515625" style="9" customWidth="1"/>
    <col min="12622" max="12622" width="11.28515625" style="9" customWidth="1"/>
    <col min="12623" max="12623" width="12.7109375" style="9" customWidth="1"/>
    <col min="12624" max="12624" width="8.7109375" style="9" customWidth="1"/>
    <col min="12625" max="12625" width="7.7109375" style="9" customWidth="1"/>
    <col min="12626" max="12626" width="9.5703125" style="9" customWidth="1"/>
    <col min="12627" max="12627" width="11" style="9" customWidth="1"/>
    <col min="12628" max="12628" width="9" style="9" customWidth="1"/>
    <col min="12629" max="12629" width="6.7109375" style="9" customWidth="1"/>
    <col min="12630" max="12630" width="9.28515625" style="9" customWidth="1"/>
    <col min="12631" max="12631" width="8.7109375" style="9" customWidth="1"/>
    <col min="12632" max="12632" width="10.5703125" style="9" customWidth="1"/>
    <col min="12633" max="12633" width="16.7109375" style="9" customWidth="1"/>
    <col min="12634" max="12634" width="10.140625" style="9" customWidth="1"/>
    <col min="12635" max="12635" width="11" style="9" customWidth="1"/>
    <col min="12636" max="12636" width="9.42578125" style="9" customWidth="1"/>
    <col min="12637" max="12646" width="0" style="9" hidden="1" customWidth="1"/>
    <col min="12647" max="12820" width="9.140625" style="9"/>
    <col min="12821" max="12822" width="0" style="9" hidden="1" customWidth="1"/>
    <col min="12823" max="12823" width="5.42578125" style="9" customWidth="1"/>
    <col min="12824" max="12824" width="37" style="9" customWidth="1"/>
    <col min="12825" max="12827" width="0" style="9" hidden="1" customWidth="1"/>
    <col min="12828" max="12828" width="12" style="9" customWidth="1"/>
    <col min="12829" max="12829" width="13.5703125" style="9" customWidth="1"/>
    <col min="12830" max="12831" width="11.28515625" style="9" customWidth="1"/>
    <col min="12832" max="12832" width="13.42578125" style="9" customWidth="1"/>
    <col min="12833" max="12833" width="12.42578125" style="9" customWidth="1"/>
    <col min="12834" max="12834" width="8.7109375" style="9" customWidth="1"/>
    <col min="12835" max="12836" width="12.85546875" style="9" customWidth="1"/>
    <col min="12837" max="12837" width="11.7109375" style="9" customWidth="1"/>
    <col min="12838" max="12839" width="13" style="9" customWidth="1"/>
    <col min="12840" max="12840" width="11.28515625" style="9" customWidth="1"/>
    <col min="12841" max="12841" width="13.140625" style="9" customWidth="1"/>
    <col min="12842" max="12843" width="12.7109375" style="9" customWidth="1"/>
    <col min="12844" max="12844" width="13" style="9" customWidth="1"/>
    <col min="12845" max="12845" width="12.42578125" style="9" customWidth="1"/>
    <col min="12846" max="12846" width="14.85546875" style="9" customWidth="1"/>
    <col min="12847" max="12847" width="13.42578125" style="9" customWidth="1"/>
    <col min="12848" max="12848" width="11.140625" style="9" customWidth="1"/>
    <col min="12849" max="12849" width="13.7109375" style="9" customWidth="1"/>
    <col min="12850" max="12850" width="13.42578125" style="9" customWidth="1"/>
    <col min="12851" max="12855" width="11.28515625" style="9" customWidth="1"/>
    <col min="12856" max="12856" width="13.42578125" style="9" customWidth="1"/>
    <col min="12857" max="12857" width="13.28515625" style="9" customWidth="1"/>
    <col min="12858" max="12858" width="10.85546875" style="9" customWidth="1"/>
    <col min="12859" max="12864" width="11.28515625" style="9" customWidth="1"/>
    <col min="12865" max="12865" width="12.7109375" style="9" customWidth="1"/>
    <col min="12866" max="12867" width="11.28515625" style="9" customWidth="1"/>
    <col min="12868" max="12868" width="17.7109375" style="9" customWidth="1"/>
    <col min="12869" max="12869" width="15.7109375" style="9" customWidth="1"/>
    <col min="12870" max="12870" width="11.28515625" style="9" customWidth="1"/>
    <col min="12871" max="12871" width="17.7109375" style="9" customWidth="1"/>
    <col min="12872" max="12872" width="14" style="9" customWidth="1"/>
    <col min="12873" max="12873" width="11.28515625" style="9" bestFit="1" customWidth="1"/>
    <col min="12874" max="12874" width="17.7109375" style="9" bestFit="1" customWidth="1"/>
    <col min="12875" max="12875" width="15.7109375" style="9" bestFit="1" customWidth="1"/>
    <col min="12876" max="12876" width="11.7109375" style="9" customWidth="1"/>
    <col min="12877" max="12877" width="8.28515625" style="9" customWidth="1"/>
    <col min="12878" max="12878" width="11.28515625" style="9" customWidth="1"/>
    <col min="12879" max="12879" width="12.7109375" style="9" customWidth="1"/>
    <col min="12880" max="12880" width="8.7109375" style="9" customWidth="1"/>
    <col min="12881" max="12881" width="7.7109375" style="9" customWidth="1"/>
    <col min="12882" max="12882" width="9.5703125" style="9" customWidth="1"/>
    <col min="12883" max="12883" width="11" style="9" customWidth="1"/>
    <col min="12884" max="12884" width="9" style="9" customWidth="1"/>
    <col min="12885" max="12885" width="6.7109375" style="9" customWidth="1"/>
    <col min="12886" max="12886" width="9.28515625" style="9" customWidth="1"/>
    <col min="12887" max="12887" width="8.7109375" style="9" customWidth="1"/>
    <col min="12888" max="12888" width="10.5703125" style="9" customWidth="1"/>
    <col min="12889" max="12889" width="16.7109375" style="9" customWidth="1"/>
    <col min="12890" max="12890" width="10.140625" style="9" customWidth="1"/>
    <col min="12891" max="12891" width="11" style="9" customWidth="1"/>
    <col min="12892" max="12892" width="9.42578125" style="9" customWidth="1"/>
    <col min="12893" max="12902" width="0" style="9" hidden="1" customWidth="1"/>
    <col min="12903" max="13076" width="9.140625" style="9"/>
    <col min="13077" max="13078" width="0" style="9" hidden="1" customWidth="1"/>
    <col min="13079" max="13079" width="5.42578125" style="9" customWidth="1"/>
    <col min="13080" max="13080" width="37" style="9" customWidth="1"/>
    <col min="13081" max="13083" width="0" style="9" hidden="1" customWidth="1"/>
    <col min="13084" max="13084" width="12" style="9" customWidth="1"/>
    <col min="13085" max="13085" width="13.5703125" style="9" customWidth="1"/>
    <col min="13086" max="13087" width="11.28515625" style="9" customWidth="1"/>
    <col min="13088" max="13088" width="13.42578125" style="9" customWidth="1"/>
    <col min="13089" max="13089" width="12.42578125" style="9" customWidth="1"/>
    <col min="13090" max="13090" width="8.7109375" style="9" customWidth="1"/>
    <col min="13091" max="13092" width="12.85546875" style="9" customWidth="1"/>
    <col min="13093" max="13093" width="11.7109375" style="9" customWidth="1"/>
    <col min="13094" max="13095" width="13" style="9" customWidth="1"/>
    <col min="13096" max="13096" width="11.28515625" style="9" customWidth="1"/>
    <col min="13097" max="13097" width="13.140625" style="9" customWidth="1"/>
    <col min="13098" max="13099" width="12.7109375" style="9" customWidth="1"/>
    <col min="13100" max="13100" width="13" style="9" customWidth="1"/>
    <col min="13101" max="13101" width="12.42578125" style="9" customWidth="1"/>
    <col min="13102" max="13102" width="14.85546875" style="9" customWidth="1"/>
    <col min="13103" max="13103" width="13.42578125" style="9" customWidth="1"/>
    <col min="13104" max="13104" width="11.140625" style="9" customWidth="1"/>
    <col min="13105" max="13105" width="13.7109375" style="9" customWidth="1"/>
    <col min="13106" max="13106" width="13.42578125" style="9" customWidth="1"/>
    <col min="13107" max="13111" width="11.28515625" style="9" customWidth="1"/>
    <col min="13112" max="13112" width="13.42578125" style="9" customWidth="1"/>
    <col min="13113" max="13113" width="13.28515625" style="9" customWidth="1"/>
    <col min="13114" max="13114" width="10.85546875" style="9" customWidth="1"/>
    <col min="13115" max="13120" width="11.28515625" style="9" customWidth="1"/>
    <col min="13121" max="13121" width="12.7109375" style="9" customWidth="1"/>
    <col min="13122" max="13123" width="11.28515625" style="9" customWidth="1"/>
    <col min="13124" max="13124" width="17.7109375" style="9" customWidth="1"/>
    <col min="13125" max="13125" width="15.7109375" style="9" customWidth="1"/>
    <col min="13126" max="13126" width="11.28515625" style="9" customWidth="1"/>
    <col min="13127" max="13127" width="17.7109375" style="9" customWidth="1"/>
    <col min="13128" max="13128" width="14" style="9" customWidth="1"/>
    <col min="13129" max="13129" width="11.28515625" style="9" bestFit="1" customWidth="1"/>
    <col min="13130" max="13130" width="17.7109375" style="9" bestFit="1" customWidth="1"/>
    <col min="13131" max="13131" width="15.7109375" style="9" bestFit="1" customWidth="1"/>
    <col min="13132" max="13132" width="11.7109375" style="9" customWidth="1"/>
    <col min="13133" max="13133" width="8.28515625" style="9" customWidth="1"/>
    <col min="13134" max="13134" width="11.28515625" style="9" customWidth="1"/>
    <col min="13135" max="13135" width="12.7109375" style="9" customWidth="1"/>
    <col min="13136" max="13136" width="8.7109375" style="9" customWidth="1"/>
    <col min="13137" max="13137" width="7.7109375" style="9" customWidth="1"/>
    <col min="13138" max="13138" width="9.5703125" style="9" customWidth="1"/>
    <col min="13139" max="13139" width="11" style="9" customWidth="1"/>
    <col min="13140" max="13140" width="9" style="9" customWidth="1"/>
    <col min="13141" max="13141" width="6.7109375" style="9" customWidth="1"/>
    <col min="13142" max="13142" width="9.28515625" style="9" customWidth="1"/>
    <col min="13143" max="13143" width="8.7109375" style="9" customWidth="1"/>
    <col min="13144" max="13144" width="10.5703125" style="9" customWidth="1"/>
    <col min="13145" max="13145" width="16.7109375" style="9" customWidth="1"/>
    <col min="13146" max="13146" width="10.140625" style="9" customWidth="1"/>
    <col min="13147" max="13147" width="11" style="9" customWidth="1"/>
    <col min="13148" max="13148" width="9.42578125" style="9" customWidth="1"/>
    <col min="13149" max="13158" width="0" style="9" hidden="1" customWidth="1"/>
    <col min="13159" max="13332" width="9.140625" style="9"/>
    <col min="13333" max="13334" width="0" style="9" hidden="1" customWidth="1"/>
    <col min="13335" max="13335" width="5.42578125" style="9" customWidth="1"/>
    <col min="13336" max="13336" width="37" style="9" customWidth="1"/>
    <col min="13337" max="13339" width="0" style="9" hidden="1" customWidth="1"/>
    <col min="13340" max="13340" width="12" style="9" customWidth="1"/>
    <col min="13341" max="13341" width="13.5703125" style="9" customWidth="1"/>
    <col min="13342" max="13343" width="11.28515625" style="9" customWidth="1"/>
    <col min="13344" max="13344" width="13.42578125" style="9" customWidth="1"/>
    <col min="13345" max="13345" width="12.42578125" style="9" customWidth="1"/>
    <col min="13346" max="13346" width="8.7109375" style="9" customWidth="1"/>
    <col min="13347" max="13348" width="12.85546875" style="9" customWidth="1"/>
    <col min="13349" max="13349" width="11.7109375" style="9" customWidth="1"/>
    <col min="13350" max="13351" width="13" style="9" customWidth="1"/>
    <col min="13352" max="13352" width="11.28515625" style="9" customWidth="1"/>
    <col min="13353" max="13353" width="13.140625" style="9" customWidth="1"/>
    <col min="13354" max="13355" width="12.7109375" style="9" customWidth="1"/>
    <col min="13356" max="13356" width="13" style="9" customWidth="1"/>
    <col min="13357" max="13357" width="12.42578125" style="9" customWidth="1"/>
    <col min="13358" max="13358" width="14.85546875" style="9" customWidth="1"/>
    <col min="13359" max="13359" width="13.42578125" style="9" customWidth="1"/>
    <col min="13360" max="13360" width="11.140625" style="9" customWidth="1"/>
    <col min="13361" max="13361" width="13.7109375" style="9" customWidth="1"/>
    <col min="13362" max="13362" width="13.42578125" style="9" customWidth="1"/>
    <col min="13363" max="13367" width="11.28515625" style="9" customWidth="1"/>
    <col min="13368" max="13368" width="13.42578125" style="9" customWidth="1"/>
    <col min="13369" max="13369" width="13.28515625" style="9" customWidth="1"/>
    <col min="13370" max="13370" width="10.85546875" style="9" customWidth="1"/>
    <col min="13371" max="13376" width="11.28515625" style="9" customWidth="1"/>
    <col min="13377" max="13377" width="12.7109375" style="9" customWidth="1"/>
    <col min="13378" max="13379" width="11.28515625" style="9" customWidth="1"/>
    <col min="13380" max="13380" width="17.7109375" style="9" customWidth="1"/>
    <col min="13381" max="13381" width="15.7109375" style="9" customWidth="1"/>
    <col min="13382" max="13382" width="11.28515625" style="9" customWidth="1"/>
    <col min="13383" max="13383" width="17.7109375" style="9" customWidth="1"/>
    <col min="13384" max="13384" width="14" style="9" customWidth="1"/>
    <col min="13385" max="13385" width="11.28515625" style="9" bestFit="1" customWidth="1"/>
    <col min="13386" max="13386" width="17.7109375" style="9" bestFit="1" customWidth="1"/>
    <col min="13387" max="13387" width="15.7109375" style="9" bestFit="1" customWidth="1"/>
    <col min="13388" max="13388" width="11.7109375" style="9" customWidth="1"/>
    <col min="13389" max="13389" width="8.28515625" style="9" customWidth="1"/>
    <col min="13390" max="13390" width="11.28515625" style="9" customWidth="1"/>
    <col min="13391" max="13391" width="12.7109375" style="9" customWidth="1"/>
    <col min="13392" max="13392" width="8.7109375" style="9" customWidth="1"/>
    <col min="13393" max="13393" width="7.7109375" style="9" customWidth="1"/>
    <col min="13394" max="13394" width="9.5703125" style="9" customWidth="1"/>
    <col min="13395" max="13395" width="11" style="9" customWidth="1"/>
    <col min="13396" max="13396" width="9" style="9" customWidth="1"/>
    <col min="13397" max="13397" width="6.7109375" style="9" customWidth="1"/>
    <col min="13398" max="13398" width="9.28515625" style="9" customWidth="1"/>
    <col min="13399" max="13399" width="8.7109375" style="9" customWidth="1"/>
    <col min="13400" max="13400" width="10.5703125" style="9" customWidth="1"/>
    <col min="13401" max="13401" width="16.7109375" style="9" customWidth="1"/>
    <col min="13402" max="13402" width="10.140625" style="9" customWidth="1"/>
    <col min="13403" max="13403" width="11" style="9" customWidth="1"/>
    <col min="13404" max="13404" width="9.42578125" style="9" customWidth="1"/>
    <col min="13405" max="13414" width="0" style="9" hidden="1" customWidth="1"/>
    <col min="13415" max="13588" width="9.140625" style="9"/>
    <col min="13589" max="13590" width="0" style="9" hidden="1" customWidth="1"/>
    <col min="13591" max="13591" width="5.42578125" style="9" customWidth="1"/>
    <col min="13592" max="13592" width="37" style="9" customWidth="1"/>
    <col min="13593" max="13595" width="0" style="9" hidden="1" customWidth="1"/>
    <col min="13596" max="13596" width="12" style="9" customWidth="1"/>
    <col min="13597" max="13597" width="13.5703125" style="9" customWidth="1"/>
    <col min="13598" max="13599" width="11.28515625" style="9" customWidth="1"/>
    <col min="13600" max="13600" width="13.42578125" style="9" customWidth="1"/>
    <col min="13601" max="13601" width="12.42578125" style="9" customWidth="1"/>
    <col min="13602" max="13602" width="8.7109375" style="9" customWidth="1"/>
    <col min="13603" max="13604" width="12.85546875" style="9" customWidth="1"/>
    <col min="13605" max="13605" width="11.7109375" style="9" customWidth="1"/>
    <col min="13606" max="13607" width="13" style="9" customWidth="1"/>
    <col min="13608" max="13608" width="11.28515625" style="9" customWidth="1"/>
    <col min="13609" max="13609" width="13.140625" style="9" customWidth="1"/>
    <col min="13610" max="13611" width="12.7109375" style="9" customWidth="1"/>
    <col min="13612" max="13612" width="13" style="9" customWidth="1"/>
    <col min="13613" max="13613" width="12.42578125" style="9" customWidth="1"/>
    <col min="13614" max="13614" width="14.85546875" style="9" customWidth="1"/>
    <col min="13615" max="13615" width="13.42578125" style="9" customWidth="1"/>
    <col min="13616" max="13616" width="11.140625" style="9" customWidth="1"/>
    <col min="13617" max="13617" width="13.7109375" style="9" customWidth="1"/>
    <col min="13618" max="13618" width="13.42578125" style="9" customWidth="1"/>
    <col min="13619" max="13623" width="11.28515625" style="9" customWidth="1"/>
    <col min="13624" max="13624" width="13.42578125" style="9" customWidth="1"/>
    <col min="13625" max="13625" width="13.28515625" style="9" customWidth="1"/>
    <col min="13626" max="13626" width="10.85546875" style="9" customWidth="1"/>
    <col min="13627" max="13632" width="11.28515625" style="9" customWidth="1"/>
    <col min="13633" max="13633" width="12.7109375" style="9" customWidth="1"/>
    <col min="13634" max="13635" width="11.28515625" style="9" customWidth="1"/>
    <col min="13636" max="13636" width="17.7109375" style="9" customWidth="1"/>
    <col min="13637" max="13637" width="15.7109375" style="9" customWidth="1"/>
    <col min="13638" max="13638" width="11.28515625" style="9" customWidth="1"/>
    <col min="13639" max="13639" width="17.7109375" style="9" customWidth="1"/>
    <col min="13640" max="13640" width="14" style="9" customWidth="1"/>
    <col min="13641" max="13641" width="11.28515625" style="9" bestFit="1" customWidth="1"/>
    <col min="13642" max="13642" width="17.7109375" style="9" bestFit="1" customWidth="1"/>
    <col min="13643" max="13643" width="15.7109375" style="9" bestFit="1" customWidth="1"/>
    <col min="13644" max="13644" width="11.7109375" style="9" customWidth="1"/>
    <col min="13645" max="13645" width="8.28515625" style="9" customWidth="1"/>
    <col min="13646" max="13646" width="11.28515625" style="9" customWidth="1"/>
    <col min="13647" max="13647" width="12.7109375" style="9" customWidth="1"/>
    <col min="13648" max="13648" width="8.7109375" style="9" customWidth="1"/>
    <col min="13649" max="13649" width="7.7109375" style="9" customWidth="1"/>
    <col min="13650" max="13650" width="9.5703125" style="9" customWidth="1"/>
    <col min="13651" max="13651" width="11" style="9" customWidth="1"/>
    <col min="13652" max="13652" width="9" style="9" customWidth="1"/>
    <col min="13653" max="13653" width="6.7109375" style="9" customWidth="1"/>
    <col min="13654" max="13654" width="9.28515625" style="9" customWidth="1"/>
    <col min="13655" max="13655" width="8.7109375" style="9" customWidth="1"/>
    <col min="13656" max="13656" width="10.5703125" style="9" customWidth="1"/>
    <col min="13657" max="13657" width="16.7109375" style="9" customWidth="1"/>
    <col min="13658" max="13658" width="10.140625" style="9" customWidth="1"/>
    <col min="13659" max="13659" width="11" style="9" customWidth="1"/>
    <col min="13660" max="13660" width="9.42578125" style="9" customWidth="1"/>
    <col min="13661" max="13670" width="0" style="9" hidden="1" customWidth="1"/>
    <col min="13671" max="13844" width="9.140625" style="9"/>
    <col min="13845" max="13846" width="0" style="9" hidden="1" customWidth="1"/>
    <col min="13847" max="13847" width="5.42578125" style="9" customWidth="1"/>
    <col min="13848" max="13848" width="37" style="9" customWidth="1"/>
    <col min="13849" max="13851" width="0" style="9" hidden="1" customWidth="1"/>
    <col min="13852" max="13852" width="12" style="9" customWidth="1"/>
    <col min="13853" max="13853" width="13.5703125" style="9" customWidth="1"/>
    <col min="13854" max="13855" width="11.28515625" style="9" customWidth="1"/>
    <col min="13856" max="13856" width="13.42578125" style="9" customWidth="1"/>
    <col min="13857" max="13857" width="12.42578125" style="9" customWidth="1"/>
    <col min="13858" max="13858" width="8.7109375" style="9" customWidth="1"/>
    <col min="13859" max="13860" width="12.85546875" style="9" customWidth="1"/>
    <col min="13861" max="13861" width="11.7109375" style="9" customWidth="1"/>
    <col min="13862" max="13863" width="13" style="9" customWidth="1"/>
    <col min="13864" max="13864" width="11.28515625" style="9" customWidth="1"/>
    <col min="13865" max="13865" width="13.140625" style="9" customWidth="1"/>
    <col min="13866" max="13867" width="12.7109375" style="9" customWidth="1"/>
    <col min="13868" max="13868" width="13" style="9" customWidth="1"/>
    <col min="13869" max="13869" width="12.42578125" style="9" customWidth="1"/>
    <col min="13870" max="13870" width="14.85546875" style="9" customWidth="1"/>
    <col min="13871" max="13871" width="13.42578125" style="9" customWidth="1"/>
    <col min="13872" max="13872" width="11.140625" style="9" customWidth="1"/>
    <col min="13873" max="13873" width="13.7109375" style="9" customWidth="1"/>
    <col min="13874" max="13874" width="13.42578125" style="9" customWidth="1"/>
    <col min="13875" max="13879" width="11.28515625" style="9" customWidth="1"/>
    <col min="13880" max="13880" width="13.42578125" style="9" customWidth="1"/>
    <col min="13881" max="13881" width="13.28515625" style="9" customWidth="1"/>
    <col min="13882" max="13882" width="10.85546875" style="9" customWidth="1"/>
    <col min="13883" max="13888" width="11.28515625" style="9" customWidth="1"/>
    <col min="13889" max="13889" width="12.7109375" style="9" customWidth="1"/>
    <col min="13890" max="13891" width="11.28515625" style="9" customWidth="1"/>
    <col min="13892" max="13892" width="17.7109375" style="9" customWidth="1"/>
    <col min="13893" max="13893" width="15.7109375" style="9" customWidth="1"/>
    <col min="13894" max="13894" width="11.28515625" style="9" customWidth="1"/>
    <col min="13895" max="13895" width="17.7109375" style="9" customWidth="1"/>
    <col min="13896" max="13896" width="14" style="9" customWidth="1"/>
    <col min="13897" max="13897" width="11.28515625" style="9" bestFit="1" customWidth="1"/>
    <col min="13898" max="13898" width="17.7109375" style="9" bestFit="1" customWidth="1"/>
    <col min="13899" max="13899" width="15.7109375" style="9" bestFit="1" customWidth="1"/>
    <col min="13900" max="13900" width="11.7109375" style="9" customWidth="1"/>
    <col min="13901" max="13901" width="8.28515625" style="9" customWidth="1"/>
    <col min="13902" max="13902" width="11.28515625" style="9" customWidth="1"/>
    <col min="13903" max="13903" width="12.7109375" style="9" customWidth="1"/>
    <col min="13904" max="13904" width="8.7109375" style="9" customWidth="1"/>
    <col min="13905" max="13905" width="7.7109375" style="9" customWidth="1"/>
    <col min="13906" max="13906" width="9.5703125" style="9" customWidth="1"/>
    <col min="13907" max="13907" width="11" style="9" customWidth="1"/>
    <col min="13908" max="13908" width="9" style="9" customWidth="1"/>
    <col min="13909" max="13909" width="6.7109375" style="9" customWidth="1"/>
    <col min="13910" max="13910" width="9.28515625" style="9" customWidth="1"/>
    <col min="13911" max="13911" width="8.7109375" style="9" customWidth="1"/>
    <col min="13912" max="13912" width="10.5703125" style="9" customWidth="1"/>
    <col min="13913" max="13913" width="16.7109375" style="9" customWidth="1"/>
    <col min="13914" max="13914" width="10.140625" style="9" customWidth="1"/>
    <col min="13915" max="13915" width="11" style="9" customWidth="1"/>
    <col min="13916" max="13916" width="9.42578125" style="9" customWidth="1"/>
    <col min="13917" max="13926" width="0" style="9" hidden="1" customWidth="1"/>
    <col min="13927" max="14100" width="9.140625" style="9"/>
    <col min="14101" max="14102" width="0" style="9" hidden="1" customWidth="1"/>
    <col min="14103" max="14103" width="5.42578125" style="9" customWidth="1"/>
    <col min="14104" max="14104" width="37" style="9" customWidth="1"/>
    <col min="14105" max="14107" width="0" style="9" hidden="1" customWidth="1"/>
    <col min="14108" max="14108" width="12" style="9" customWidth="1"/>
    <col min="14109" max="14109" width="13.5703125" style="9" customWidth="1"/>
    <col min="14110" max="14111" width="11.28515625" style="9" customWidth="1"/>
    <col min="14112" max="14112" width="13.42578125" style="9" customWidth="1"/>
    <col min="14113" max="14113" width="12.42578125" style="9" customWidth="1"/>
    <col min="14114" max="14114" width="8.7109375" style="9" customWidth="1"/>
    <col min="14115" max="14116" width="12.85546875" style="9" customWidth="1"/>
    <col min="14117" max="14117" width="11.7109375" style="9" customWidth="1"/>
    <col min="14118" max="14119" width="13" style="9" customWidth="1"/>
    <col min="14120" max="14120" width="11.28515625" style="9" customWidth="1"/>
    <col min="14121" max="14121" width="13.140625" style="9" customWidth="1"/>
    <col min="14122" max="14123" width="12.7109375" style="9" customWidth="1"/>
    <col min="14124" max="14124" width="13" style="9" customWidth="1"/>
    <col min="14125" max="14125" width="12.42578125" style="9" customWidth="1"/>
    <col min="14126" max="14126" width="14.85546875" style="9" customWidth="1"/>
    <col min="14127" max="14127" width="13.42578125" style="9" customWidth="1"/>
    <col min="14128" max="14128" width="11.140625" style="9" customWidth="1"/>
    <col min="14129" max="14129" width="13.7109375" style="9" customWidth="1"/>
    <col min="14130" max="14130" width="13.42578125" style="9" customWidth="1"/>
    <col min="14131" max="14135" width="11.28515625" style="9" customWidth="1"/>
    <col min="14136" max="14136" width="13.42578125" style="9" customWidth="1"/>
    <col min="14137" max="14137" width="13.28515625" style="9" customWidth="1"/>
    <col min="14138" max="14138" width="10.85546875" style="9" customWidth="1"/>
    <col min="14139" max="14144" width="11.28515625" style="9" customWidth="1"/>
    <col min="14145" max="14145" width="12.7109375" style="9" customWidth="1"/>
    <col min="14146" max="14147" width="11.28515625" style="9" customWidth="1"/>
    <col min="14148" max="14148" width="17.7109375" style="9" customWidth="1"/>
    <col min="14149" max="14149" width="15.7109375" style="9" customWidth="1"/>
    <col min="14150" max="14150" width="11.28515625" style="9" customWidth="1"/>
    <col min="14151" max="14151" width="17.7109375" style="9" customWidth="1"/>
    <col min="14152" max="14152" width="14" style="9" customWidth="1"/>
    <col min="14153" max="14153" width="11.28515625" style="9" bestFit="1" customWidth="1"/>
    <col min="14154" max="14154" width="17.7109375" style="9" bestFit="1" customWidth="1"/>
    <col min="14155" max="14155" width="15.7109375" style="9" bestFit="1" customWidth="1"/>
    <col min="14156" max="14156" width="11.7109375" style="9" customWidth="1"/>
    <col min="14157" max="14157" width="8.28515625" style="9" customWidth="1"/>
    <col min="14158" max="14158" width="11.28515625" style="9" customWidth="1"/>
    <col min="14159" max="14159" width="12.7109375" style="9" customWidth="1"/>
    <col min="14160" max="14160" width="8.7109375" style="9" customWidth="1"/>
    <col min="14161" max="14161" width="7.7109375" style="9" customWidth="1"/>
    <col min="14162" max="14162" width="9.5703125" style="9" customWidth="1"/>
    <col min="14163" max="14163" width="11" style="9" customWidth="1"/>
    <col min="14164" max="14164" width="9" style="9" customWidth="1"/>
    <col min="14165" max="14165" width="6.7109375" style="9" customWidth="1"/>
    <col min="14166" max="14166" width="9.28515625" style="9" customWidth="1"/>
    <col min="14167" max="14167" width="8.7109375" style="9" customWidth="1"/>
    <col min="14168" max="14168" width="10.5703125" style="9" customWidth="1"/>
    <col min="14169" max="14169" width="16.7109375" style="9" customWidth="1"/>
    <col min="14170" max="14170" width="10.140625" style="9" customWidth="1"/>
    <col min="14171" max="14171" width="11" style="9" customWidth="1"/>
    <col min="14172" max="14172" width="9.42578125" style="9" customWidth="1"/>
    <col min="14173" max="14182" width="0" style="9" hidden="1" customWidth="1"/>
    <col min="14183" max="14356" width="9.140625" style="9"/>
    <col min="14357" max="14358" width="0" style="9" hidden="1" customWidth="1"/>
    <col min="14359" max="14359" width="5.42578125" style="9" customWidth="1"/>
    <col min="14360" max="14360" width="37" style="9" customWidth="1"/>
    <col min="14361" max="14363" width="0" style="9" hidden="1" customWidth="1"/>
    <col min="14364" max="14364" width="12" style="9" customWidth="1"/>
    <col min="14365" max="14365" width="13.5703125" style="9" customWidth="1"/>
    <col min="14366" max="14367" width="11.28515625" style="9" customWidth="1"/>
    <col min="14368" max="14368" width="13.42578125" style="9" customWidth="1"/>
    <col min="14369" max="14369" width="12.42578125" style="9" customWidth="1"/>
    <col min="14370" max="14370" width="8.7109375" style="9" customWidth="1"/>
    <col min="14371" max="14372" width="12.85546875" style="9" customWidth="1"/>
    <col min="14373" max="14373" width="11.7109375" style="9" customWidth="1"/>
    <col min="14374" max="14375" width="13" style="9" customWidth="1"/>
    <col min="14376" max="14376" width="11.28515625" style="9" customWidth="1"/>
    <col min="14377" max="14377" width="13.140625" style="9" customWidth="1"/>
    <col min="14378" max="14379" width="12.7109375" style="9" customWidth="1"/>
    <col min="14380" max="14380" width="13" style="9" customWidth="1"/>
    <col min="14381" max="14381" width="12.42578125" style="9" customWidth="1"/>
    <col min="14382" max="14382" width="14.85546875" style="9" customWidth="1"/>
    <col min="14383" max="14383" width="13.42578125" style="9" customWidth="1"/>
    <col min="14384" max="14384" width="11.140625" style="9" customWidth="1"/>
    <col min="14385" max="14385" width="13.7109375" style="9" customWidth="1"/>
    <col min="14386" max="14386" width="13.42578125" style="9" customWidth="1"/>
    <col min="14387" max="14391" width="11.28515625" style="9" customWidth="1"/>
    <col min="14392" max="14392" width="13.42578125" style="9" customWidth="1"/>
    <col min="14393" max="14393" width="13.28515625" style="9" customWidth="1"/>
    <col min="14394" max="14394" width="10.85546875" style="9" customWidth="1"/>
    <col min="14395" max="14400" width="11.28515625" style="9" customWidth="1"/>
    <col min="14401" max="14401" width="12.7109375" style="9" customWidth="1"/>
    <col min="14402" max="14403" width="11.28515625" style="9" customWidth="1"/>
    <col min="14404" max="14404" width="17.7109375" style="9" customWidth="1"/>
    <col min="14405" max="14405" width="15.7109375" style="9" customWidth="1"/>
    <col min="14406" max="14406" width="11.28515625" style="9" customWidth="1"/>
    <col min="14407" max="14407" width="17.7109375" style="9" customWidth="1"/>
    <col min="14408" max="14408" width="14" style="9" customWidth="1"/>
    <col min="14409" max="14409" width="11.28515625" style="9" bestFit="1" customWidth="1"/>
    <col min="14410" max="14410" width="17.7109375" style="9" bestFit="1" customWidth="1"/>
    <col min="14411" max="14411" width="15.7109375" style="9" bestFit="1" customWidth="1"/>
    <col min="14412" max="14412" width="11.7109375" style="9" customWidth="1"/>
    <col min="14413" max="14413" width="8.28515625" style="9" customWidth="1"/>
    <col min="14414" max="14414" width="11.28515625" style="9" customWidth="1"/>
    <col min="14415" max="14415" width="12.7109375" style="9" customWidth="1"/>
    <col min="14416" max="14416" width="8.7109375" style="9" customWidth="1"/>
    <col min="14417" max="14417" width="7.7109375" style="9" customWidth="1"/>
    <col min="14418" max="14418" width="9.5703125" style="9" customWidth="1"/>
    <col min="14419" max="14419" width="11" style="9" customWidth="1"/>
    <col min="14420" max="14420" width="9" style="9" customWidth="1"/>
    <col min="14421" max="14421" width="6.7109375" style="9" customWidth="1"/>
    <col min="14422" max="14422" width="9.28515625" style="9" customWidth="1"/>
    <col min="14423" max="14423" width="8.7109375" style="9" customWidth="1"/>
    <col min="14424" max="14424" width="10.5703125" style="9" customWidth="1"/>
    <col min="14425" max="14425" width="16.7109375" style="9" customWidth="1"/>
    <col min="14426" max="14426" width="10.140625" style="9" customWidth="1"/>
    <col min="14427" max="14427" width="11" style="9" customWidth="1"/>
    <col min="14428" max="14428" width="9.42578125" style="9" customWidth="1"/>
    <col min="14429" max="14438" width="0" style="9" hidden="1" customWidth="1"/>
    <col min="14439" max="14612" width="9.140625" style="9"/>
    <col min="14613" max="14614" width="0" style="9" hidden="1" customWidth="1"/>
    <col min="14615" max="14615" width="5.42578125" style="9" customWidth="1"/>
    <col min="14616" max="14616" width="37" style="9" customWidth="1"/>
    <col min="14617" max="14619" width="0" style="9" hidden="1" customWidth="1"/>
    <col min="14620" max="14620" width="12" style="9" customWidth="1"/>
    <col min="14621" max="14621" width="13.5703125" style="9" customWidth="1"/>
    <col min="14622" max="14623" width="11.28515625" style="9" customWidth="1"/>
    <col min="14624" max="14624" width="13.42578125" style="9" customWidth="1"/>
    <col min="14625" max="14625" width="12.42578125" style="9" customWidth="1"/>
    <col min="14626" max="14626" width="8.7109375" style="9" customWidth="1"/>
    <col min="14627" max="14628" width="12.85546875" style="9" customWidth="1"/>
    <col min="14629" max="14629" width="11.7109375" style="9" customWidth="1"/>
    <col min="14630" max="14631" width="13" style="9" customWidth="1"/>
    <col min="14632" max="14632" width="11.28515625" style="9" customWidth="1"/>
    <col min="14633" max="14633" width="13.140625" style="9" customWidth="1"/>
    <col min="14634" max="14635" width="12.7109375" style="9" customWidth="1"/>
    <col min="14636" max="14636" width="13" style="9" customWidth="1"/>
    <col min="14637" max="14637" width="12.42578125" style="9" customWidth="1"/>
    <col min="14638" max="14638" width="14.85546875" style="9" customWidth="1"/>
    <col min="14639" max="14639" width="13.42578125" style="9" customWidth="1"/>
    <col min="14640" max="14640" width="11.140625" style="9" customWidth="1"/>
    <col min="14641" max="14641" width="13.7109375" style="9" customWidth="1"/>
    <col min="14642" max="14642" width="13.42578125" style="9" customWidth="1"/>
    <col min="14643" max="14647" width="11.28515625" style="9" customWidth="1"/>
    <col min="14648" max="14648" width="13.42578125" style="9" customWidth="1"/>
    <col min="14649" max="14649" width="13.28515625" style="9" customWidth="1"/>
    <col min="14650" max="14650" width="10.85546875" style="9" customWidth="1"/>
    <col min="14651" max="14656" width="11.28515625" style="9" customWidth="1"/>
    <col min="14657" max="14657" width="12.7109375" style="9" customWidth="1"/>
    <col min="14658" max="14659" width="11.28515625" style="9" customWidth="1"/>
    <col min="14660" max="14660" width="17.7109375" style="9" customWidth="1"/>
    <col min="14661" max="14661" width="15.7109375" style="9" customWidth="1"/>
    <col min="14662" max="14662" width="11.28515625" style="9" customWidth="1"/>
    <col min="14663" max="14663" width="17.7109375" style="9" customWidth="1"/>
    <col min="14664" max="14664" width="14" style="9" customWidth="1"/>
    <col min="14665" max="14665" width="11.28515625" style="9" bestFit="1" customWidth="1"/>
    <col min="14666" max="14666" width="17.7109375" style="9" bestFit="1" customWidth="1"/>
    <col min="14667" max="14667" width="15.7109375" style="9" bestFit="1" customWidth="1"/>
    <col min="14668" max="14668" width="11.7109375" style="9" customWidth="1"/>
    <col min="14669" max="14669" width="8.28515625" style="9" customWidth="1"/>
    <col min="14670" max="14670" width="11.28515625" style="9" customWidth="1"/>
    <col min="14671" max="14671" width="12.7109375" style="9" customWidth="1"/>
    <col min="14672" max="14672" width="8.7109375" style="9" customWidth="1"/>
    <col min="14673" max="14673" width="7.7109375" style="9" customWidth="1"/>
    <col min="14674" max="14674" width="9.5703125" style="9" customWidth="1"/>
    <col min="14675" max="14675" width="11" style="9" customWidth="1"/>
    <col min="14676" max="14676" width="9" style="9" customWidth="1"/>
    <col min="14677" max="14677" width="6.7109375" style="9" customWidth="1"/>
    <col min="14678" max="14678" width="9.28515625" style="9" customWidth="1"/>
    <col min="14679" max="14679" width="8.7109375" style="9" customWidth="1"/>
    <col min="14680" max="14680" width="10.5703125" style="9" customWidth="1"/>
    <col min="14681" max="14681" width="16.7109375" style="9" customWidth="1"/>
    <col min="14682" max="14682" width="10.140625" style="9" customWidth="1"/>
    <col min="14683" max="14683" width="11" style="9" customWidth="1"/>
    <col min="14684" max="14684" width="9.42578125" style="9" customWidth="1"/>
    <col min="14685" max="14694" width="0" style="9" hidden="1" customWidth="1"/>
    <col min="14695" max="14868" width="9.140625" style="9"/>
    <col min="14869" max="14870" width="0" style="9" hidden="1" customWidth="1"/>
    <col min="14871" max="14871" width="5.42578125" style="9" customWidth="1"/>
    <col min="14872" max="14872" width="37" style="9" customWidth="1"/>
    <col min="14873" max="14875" width="0" style="9" hidden="1" customWidth="1"/>
    <col min="14876" max="14876" width="12" style="9" customWidth="1"/>
    <col min="14877" max="14877" width="13.5703125" style="9" customWidth="1"/>
    <col min="14878" max="14879" width="11.28515625" style="9" customWidth="1"/>
    <col min="14880" max="14880" width="13.42578125" style="9" customWidth="1"/>
    <col min="14881" max="14881" width="12.42578125" style="9" customWidth="1"/>
    <col min="14882" max="14882" width="8.7109375" style="9" customWidth="1"/>
    <col min="14883" max="14884" width="12.85546875" style="9" customWidth="1"/>
    <col min="14885" max="14885" width="11.7109375" style="9" customWidth="1"/>
    <col min="14886" max="14887" width="13" style="9" customWidth="1"/>
    <col min="14888" max="14888" width="11.28515625" style="9" customWidth="1"/>
    <col min="14889" max="14889" width="13.140625" style="9" customWidth="1"/>
    <col min="14890" max="14891" width="12.7109375" style="9" customWidth="1"/>
    <col min="14892" max="14892" width="13" style="9" customWidth="1"/>
    <col min="14893" max="14893" width="12.42578125" style="9" customWidth="1"/>
    <col min="14894" max="14894" width="14.85546875" style="9" customWidth="1"/>
    <col min="14895" max="14895" width="13.42578125" style="9" customWidth="1"/>
    <col min="14896" max="14896" width="11.140625" style="9" customWidth="1"/>
    <col min="14897" max="14897" width="13.7109375" style="9" customWidth="1"/>
    <col min="14898" max="14898" width="13.42578125" style="9" customWidth="1"/>
    <col min="14899" max="14903" width="11.28515625" style="9" customWidth="1"/>
    <col min="14904" max="14904" width="13.42578125" style="9" customWidth="1"/>
    <col min="14905" max="14905" width="13.28515625" style="9" customWidth="1"/>
    <col min="14906" max="14906" width="10.85546875" style="9" customWidth="1"/>
    <col min="14907" max="14912" width="11.28515625" style="9" customWidth="1"/>
    <col min="14913" max="14913" width="12.7109375" style="9" customWidth="1"/>
    <col min="14914" max="14915" width="11.28515625" style="9" customWidth="1"/>
    <col min="14916" max="14916" width="17.7109375" style="9" customWidth="1"/>
    <col min="14917" max="14917" width="15.7109375" style="9" customWidth="1"/>
    <col min="14918" max="14918" width="11.28515625" style="9" customWidth="1"/>
    <col min="14919" max="14919" width="17.7109375" style="9" customWidth="1"/>
    <col min="14920" max="14920" width="14" style="9" customWidth="1"/>
    <col min="14921" max="14921" width="11.28515625" style="9" bestFit="1" customWidth="1"/>
    <col min="14922" max="14922" width="17.7109375" style="9" bestFit="1" customWidth="1"/>
    <col min="14923" max="14923" width="15.7109375" style="9" bestFit="1" customWidth="1"/>
    <col min="14924" max="14924" width="11.7109375" style="9" customWidth="1"/>
    <col min="14925" max="14925" width="8.28515625" style="9" customWidth="1"/>
    <col min="14926" max="14926" width="11.28515625" style="9" customWidth="1"/>
    <col min="14927" max="14927" width="12.7109375" style="9" customWidth="1"/>
    <col min="14928" max="14928" width="8.7109375" style="9" customWidth="1"/>
    <col min="14929" max="14929" width="7.7109375" style="9" customWidth="1"/>
    <col min="14930" max="14930" width="9.5703125" style="9" customWidth="1"/>
    <col min="14931" max="14931" width="11" style="9" customWidth="1"/>
    <col min="14932" max="14932" width="9" style="9" customWidth="1"/>
    <col min="14933" max="14933" width="6.7109375" style="9" customWidth="1"/>
    <col min="14934" max="14934" width="9.28515625" style="9" customWidth="1"/>
    <col min="14935" max="14935" width="8.7109375" style="9" customWidth="1"/>
    <col min="14936" max="14936" width="10.5703125" style="9" customWidth="1"/>
    <col min="14937" max="14937" width="16.7109375" style="9" customWidth="1"/>
    <col min="14938" max="14938" width="10.140625" style="9" customWidth="1"/>
    <col min="14939" max="14939" width="11" style="9" customWidth="1"/>
    <col min="14940" max="14940" width="9.42578125" style="9" customWidth="1"/>
    <col min="14941" max="14950" width="0" style="9" hidden="1" customWidth="1"/>
    <col min="14951" max="15124" width="9.140625" style="9"/>
    <col min="15125" max="15126" width="0" style="9" hidden="1" customWidth="1"/>
    <col min="15127" max="15127" width="5.42578125" style="9" customWidth="1"/>
    <col min="15128" max="15128" width="37" style="9" customWidth="1"/>
    <col min="15129" max="15131" width="0" style="9" hidden="1" customWidth="1"/>
    <col min="15132" max="15132" width="12" style="9" customWidth="1"/>
    <col min="15133" max="15133" width="13.5703125" style="9" customWidth="1"/>
    <col min="15134" max="15135" width="11.28515625" style="9" customWidth="1"/>
    <col min="15136" max="15136" width="13.42578125" style="9" customWidth="1"/>
    <col min="15137" max="15137" width="12.42578125" style="9" customWidth="1"/>
    <col min="15138" max="15138" width="8.7109375" style="9" customWidth="1"/>
    <col min="15139" max="15140" width="12.85546875" style="9" customWidth="1"/>
    <col min="15141" max="15141" width="11.7109375" style="9" customWidth="1"/>
    <col min="15142" max="15143" width="13" style="9" customWidth="1"/>
    <col min="15144" max="15144" width="11.28515625" style="9" customWidth="1"/>
    <col min="15145" max="15145" width="13.140625" style="9" customWidth="1"/>
    <col min="15146" max="15147" width="12.7109375" style="9" customWidth="1"/>
    <col min="15148" max="15148" width="13" style="9" customWidth="1"/>
    <col min="15149" max="15149" width="12.42578125" style="9" customWidth="1"/>
    <col min="15150" max="15150" width="14.85546875" style="9" customWidth="1"/>
    <col min="15151" max="15151" width="13.42578125" style="9" customWidth="1"/>
    <col min="15152" max="15152" width="11.140625" style="9" customWidth="1"/>
    <col min="15153" max="15153" width="13.7109375" style="9" customWidth="1"/>
    <col min="15154" max="15154" width="13.42578125" style="9" customWidth="1"/>
    <col min="15155" max="15159" width="11.28515625" style="9" customWidth="1"/>
    <col min="15160" max="15160" width="13.42578125" style="9" customWidth="1"/>
    <col min="15161" max="15161" width="13.28515625" style="9" customWidth="1"/>
    <col min="15162" max="15162" width="10.85546875" style="9" customWidth="1"/>
    <col min="15163" max="15168" width="11.28515625" style="9" customWidth="1"/>
    <col min="15169" max="15169" width="12.7109375" style="9" customWidth="1"/>
    <col min="15170" max="15171" width="11.28515625" style="9" customWidth="1"/>
    <col min="15172" max="15172" width="17.7109375" style="9" customWidth="1"/>
    <col min="15173" max="15173" width="15.7109375" style="9" customWidth="1"/>
    <col min="15174" max="15174" width="11.28515625" style="9" customWidth="1"/>
    <col min="15175" max="15175" width="17.7109375" style="9" customWidth="1"/>
    <col min="15176" max="15176" width="14" style="9" customWidth="1"/>
    <col min="15177" max="15177" width="11.28515625" style="9" bestFit="1" customWidth="1"/>
    <col min="15178" max="15178" width="17.7109375" style="9" bestFit="1" customWidth="1"/>
    <col min="15179" max="15179" width="15.7109375" style="9" bestFit="1" customWidth="1"/>
    <col min="15180" max="15180" width="11.7109375" style="9" customWidth="1"/>
    <col min="15181" max="15181" width="8.28515625" style="9" customWidth="1"/>
    <col min="15182" max="15182" width="11.28515625" style="9" customWidth="1"/>
    <col min="15183" max="15183" width="12.7109375" style="9" customWidth="1"/>
    <col min="15184" max="15184" width="8.7109375" style="9" customWidth="1"/>
    <col min="15185" max="15185" width="7.7109375" style="9" customWidth="1"/>
    <col min="15186" max="15186" width="9.5703125" style="9" customWidth="1"/>
    <col min="15187" max="15187" width="11" style="9" customWidth="1"/>
    <col min="15188" max="15188" width="9" style="9" customWidth="1"/>
    <col min="15189" max="15189" width="6.7109375" style="9" customWidth="1"/>
    <col min="15190" max="15190" width="9.28515625" style="9" customWidth="1"/>
    <col min="15191" max="15191" width="8.7109375" style="9" customWidth="1"/>
    <col min="15192" max="15192" width="10.5703125" style="9" customWidth="1"/>
    <col min="15193" max="15193" width="16.7109375" style="9" customWidth="1"/>
    <col min="15194" max="15194" width="10.140625" style="9" customWidth="1"/>
    <col min="15195" max="15195" width="11" style="9" customWidth="1"/>
    <col min="15196" max="15196" width="9.42578125" style="9" customWidth="1"/>
    <col min="15197" max="15206" width="0" style="9" hidden="1" customWidth="1"/>
    <col min="15207" max="15380" width="9.140625" style="9"/>
    <col min="15381" max="15382" width="0" style="9" hidden="1" customWidth="1"/>
    <col min="15383" max="15383" width="5.42578125" style="9" customWidth="1"/>
    <col min="15384" max="15384" width="37" style="9" customWidth="1"/>
    <col min="15385" max="15387" width="0" style="9" hidden="1" customWidth="1"/>
    <col min="15388" max="15388" width="12" style="9" customWidth="1"/>
    <col min="15389" max="15389" width="13.5703125" style="9" customWidth="1"/>
    <col min="15390" max="15391" width="11.28515625" style="9" customWidth="1"/>
    <col min="15392" max="15392" width="13.42578125" style="9" customWidth="1"/>
    <col min="15393" max="15393" width="12.42578125" style="9" customWidth="1"/>
    <col min="15394" max="15394" width="8.7109375" style="9" customWidth="1"/>
    <col min="15395" max="15396" width="12.85546875" style="9" customWidth="1"/>
    <col min="15397" max="15397" width="11.7109375" style="9" customWidth="1"/>
    <col min="15398" max="15399" width="13" style="9" customWidth="1"/>
    <col min="15400" max="15400" width="11.28515625" style="9" customWidth="1"/>
    <col min="15401" max="15401" width="13.140625" style="9" customWidth="1"/>
    <col min="15402" max="15403" width="12.7109375" style="9" customWidth="1"/>
    <col min="15404" max="15404" width="13" style="9" customWidth="1"/>
    <col min="15405" max="15405" width="12.42578125" style="9" customWidth="1"/>
    <col min="15406" max="15406" width="14.85546875" style="9" customWidth="1"/>
    <col min="15407" max="15407" width="13.42578125" style="9" customWidth="1"/>
    <col min="15408" max="15408" width="11.140625" style="9" customWidth="1"/>
    <col min="15409" max="15409" width="13.7109375" style="9" customWidth="1"/>
    <col min="15410" max="15410" width="13.42578125" style="9" customWidth="1"/>
    <col min="15411" max="15415" width="11.28515625" style="9" customWidth="1"/>
    <col min="15416" max="15416" width="13.42578125" style="9" customWidth="1"/>
    <col min="15417" max="15417" width="13.28515625" style="9" customWidth="1"/>
    <col min="15418" max="15418" width="10.85546875" style="9" customWidth="1"/>
    <col min="15419" max="15424" width="11.28515625" style="9" customWidth="1"/>
    <col min="15425" max="15425" width="12.7109375" style="9" customWidth="1"/>
    <col min="15426" max="15427" width="11.28515625" style="9" customWidth="1"/>
    <col min="15428" max="15428" width="17.7109375" style="9" customWidth="1"/>
    <col min="15429" max="15429" width="15.7109375" style="9" customWidth="1"/>
    <col min="15430" max="15430" width="11.28515625" style="9" customWidth="1"/>
    <col min="15431" max="15431" width="17.7109375" style="9" customWidth="1"/>
    <col min="15432" max="15432" width="14" style="9" customWidth="1"/>
    <col min="15433" max="15433" width="11.28515625" style="9" bestFit="1" customWidth="1"/>
    <col min="15434" max="15434" width="17.7109375" style="9" bestFit="1" customWidth="1"/>
    <col min="15435" max="15435" width="15.7109375" style="9" bestFit="1" customWidth="1"/>
    <col min="15436" max="15436" width="11.7109375" style="9" customWidth="1"/>
    <col min="15437" max="15437" width="8.28515625" style="9" customWidth="1"/>
    <col min="15438" max="15438" width="11.28515625" style="9" customWidth="1"/>
    <col min="15439" max="15439" width="12.7109375" style="9" customWidth="1"/>
    <col min="15440" max="15440" width="8.7109375" style="9" customWidth="1"/>
    <col min="15441" max="15441" width="7.7109375" style="9" customWidth="1"/>
    <col min="15442" max="15442" width="9.5703125" style="9" customWidth="1"/>
    <col min="15443" max="15443" width="11" style="9" customWidth="1"/>
    <col min="15444" max="15444" width="9" style="9" customWidth="1"/>
    <col min="15445" max="15445" width="6.7109375" style="9" customWidth="1"/>
    <col min="15446" max="15446" width="9.28515625" style="9" customWidth="1"/>
    <col min="15447" max="15447" width="8.7109375" style="9" customWidth="1"/>
    <col min="15448" max="15448" width="10.5703125" style="9" customWidth="1"/>
    <col min="15449" max="15449" width="16.7109375" style="9" customWidth="1"/>
    <col min="15450" max="15450" width="10.140625" style="9" customWidth="1"/>
    <col min="15451" max="15451" width="11" style="9" customWidth="1"/>
    <col min="15452" max="15452" width="9.42578125" style="9" customWidth="1"/>
    <col min="15453" max="15462" width="0" style="9" hidden="1" customWidth="1"/>
    <col min="15463" max="15636" width="9.140625" style="9"/>
    <col min="15637" max="15638" width="0" style="9" hidden="1" customWidth="1"/>
    <col min="15639" max="15639" width="5.42578125" style="9" customWidth="1"/>
    <col min="15640" max="15640" width="37" style="9" customWidth="1"/>
    <col min="15641" max="15643" width="0" style="9" hidden="1" customWidth="1"/>
    <col min="15644" max="15644" width="12" style="9" customWidth="1"/>
    <col min="15645" max="15645" width="13.5703125" style="9" customWidth="1"/>
    <col min="15646" max="15647" width="11.28515625" style="9" customWidth="1"/>
    <col min="15648" max="15648" width="13.42578125" style="9" customWidth="1"/>
    <col min="15649" max="15649" width="12.42578125" style="9" customWidth="1"/>
    <col min="15650" max="15650" width="8.7109375" style="9" customWidth="1"/>
    <col min="15651" max="15652" width="12.85546875" style="9" customWidth="1"/>
    <col min="15653" max="15653" width="11.7109375" style="9" customWidth="1"/>
    <col min="15654" max="15655" width="13" style="9" customWidth="1"/>
    <col min="15656" max="15656" width="11.28515625" style="9" customWidth="1"/>
    <col min="15657" max="15657" width="13.140625" style="9" customWidth="1"/>
    <col min="15658" max="15659" width="12.7109375" style="9" customWidth="1"/>
    <col min="15660" max="15660" width="13" style="9" customWidth="1"/>
    <col min="15661" max="15661" width="12.42578125" style="9" customWidth="1"/>
    <col min="15662" max="15662" width="14.85546875" style="9" customWidth="1"/>
    <col min="15663" max="15663" width="13.42578125" style="9" customWidth="1"/>
    <col min="15664" max="15664" width="11.140625" style="9" customWidth="1"/>
    <col min="15665" max="15665" width="13.7109375" style="9" customWidth="1"/>
    <col min="15666" max="15666" width="13.42578125" style="9" customWidth="1"/>
    <col min="15667" max="15671" width="11.28515625" style="9" customWidth="1"/>
    <col min="15672" max="15672" width="13.42578125" style="9" customWidth="1"/>
    <col min="15673" max="15673" width="13.28515625" style="9" customWidth="1"/>
    <col min="15674" max="15674" width="10.85546875" style="9" customWidth="1"/>
    <col min="15675" max="15680" width="11.28515625" style="9" customWidth="1"/>
    <col min="15681" max="15681" width="12.7109375" style="9" customWidth="1"/>
    <col min="15682" max="15683" width="11.28515625" style="9" customWidth="1"/>
    <col min="15684" max="15684" width="17.7109375" style="9" customWidth="1"/>
    <col min="15685" max="15685" width="15.7109375" style="9" customWidth="1"/>
    <col min="15686" max="15686" width="11.28515625" style="9" customWidth="1"/>
    <col min="15687" max="15687" width="17.7109375" style="9" customWidth="1"/>
    <col min="15688" max="15688" width="14" style="9" customWidth="1"/>
    <col min="15689" max="15689" width="11.28515625" style="9" bestFit="1" customWidth="1"/>
    <col min="15690" max="15690" width="17.7109375" style="9" bestFit="1" customWidth="1"/>
    <col min="15691" max="15691" width="15.7109375" style="9" bestFit="1" customWidth="1"/>
    <col min="15692" max="15692" width="11.7109375" style="9" customWidth="1"/>
    <col min="15693" max="15693" width="8.28515625" style="9" customWidth="1"/>
    <col min="15694" max="15694" width="11.28515625" style="9" customWidth="1"/>
    <col min="15695" max="15695" width="12.7109375" style="9" customWidth="1"/>
    <col min="15696" max="15696" width="8.7109375" style="9" customWidth="1"/>
    <col min="15697" max="15697" width="7.7109375" style="9" customWidth="1"/>
    <col min="15698" max="15698" width="9.5703125" style="9" customWidth="1"/>
    <col min="15699" max="15699" width="11" style="9" customWidth="1"/>
    <col min="15700" max="15700" width="9" style="9" customWidth="1"/>
    <col min="15701" max="15701" width="6.7109375" style="9" customWidth="1"/>
    <col min="15702" max="15702" width="9.28515625" style="9" customWidth="1"/>
    <col min="15703" max="15703" width="8.7109375" style="9" customWidth="1"/>
    <col min="15704" max="15704" width="10.5703125" style="9" customWidth="1"/>
    <col min="15705" max="15705" width="16.7109375" style="9" customWidth="1"/>
    <col min="15706" max="15706" width="10.140625" style="9" customWidth="1"/>
    <col min="15707" max="15707" width="11" style="9" customWidth="1"/>
    <col min="15708" max="15708" width="9.42578125" style="9" customWidth="1"/>
    <col min="15709" max="15718" width="0" style="9" hidden="1" customWidth="1"/>
    <col min="15719" max="15892" width="9.140625" style="9"/>
    <col min="15893" max="15894" width="0" style="9" hidden="1" customWidth="1"/>
    <col min="15895" max="15895" width="5.42578125" style="9" customWidth="1"/>
    <col min="15896" max="15896" width="37" style="9" customWidth="1"/>
    <col min="15897" max="15899" width="0" style="9" hidden="1" customWidth="1"/>
    <col min="15900" max="15900" width="12" style="9" customWidth="1"/>
    <col min="15901" max="15901" width="13.5703125" style="9" customWidth="1"/>
    <col min="15902" max="15903" width="11.28515625" style="9" customWidth="1"/>
    <col min="15904" max="15904" width="13.42578125" style="9" customWidth="1"/>
    <col min="15905" max="15905" width="12.42578125" style="9" customWidth="1"/>
    <col min="15906" max="15906" width="8.7109375" style="9" customWidth="1"/>
    <col min="15907" max="15908" width="12.85546875" style="9" customWidth="1"/>
    <col min="15909" max="15909" width="11.7109375" style="9" customWidth="1"/>
    <col min="15910" max="15911" width="13" style="9" customWidth="1"/>
    <col min="15912" max="15912" width="11.28515625" style="9" customWidth="1"/>
    <col min="15913" max="15913" width="13.140625" style="9" customWidth="1"/>
    <col min="15914" max="15915" width="12.7109375" style="9" customWidth="1"/>
    <col min="15916" max="15916" width="13" style="9" customWidth="1"/>
    <col min="15917" max="15917" width="12.42578125" style="9" customWidth="1"/>
    <col min="15918" max="15918" width="14.85546875" style="9" customWidth="1"/>
    <col min="15919" max="15919" width="13.42578125" style="9" customWidth="1"/>
    <col min="15920" max="15920" width="11.140625" style="9" customWidth="1"/>
    <col min="15921" max="15921" width="13.7109375" style="9" customWidth="1"/>
    <col min="15922" max="15922" width="13.42578125" style="9" customWidth="1"/>
    <col min="15923" max="15927" width="11.28515625" style="9" customWidth="1"/>
    <col min="15928" max="15928" width="13.42578125" style="9" customWidth="1"/>
    <col min="15929" max="15929" width="13.28515625" style="9" customWidth="1"/>
    <col min="15930" max="15930" width="10.85546875" style="9" customWidth="1"/>
    <col min="15931" max="15936" width="11.28515625" style="9" customWidth="1"/>
    <col min="15937" max="15937" width="12.7109375" style="9" customWidth="1"/>
    <col min="15938" max="15939" width="11.28515625" style="9" customWidth="1"/>
    <col min="15940" max="15940" width="17.7109375" style="9" customWidth="1"/>
    <col min="15941" max="15941" width="15.7109375" style="9" customWidth="1"/>
    <col min="15942" max="15942" width="11.28515625" style="9" customWidth="1"/>
    <col min="15943" max="15943" width="17.7109375" style="9" customWidth="1"/>
    <col min="15944" max="15944" width="14" style="9" customWidth="1"/>
    <col min="15945" max="15945" width="11.28515625" style="9" bestFit="1" customWidth="1"/>
    <col min="15946" max="15946" width="17.7109375" style="9" bestFit="1" customWidth="1"/>
    <col min="15947" max="15947" width="15.7109375" style="9" bestFit="1" customWidth="1"/>
    <col min="15948" max="15948" width="11.7109375" style="9" customWidth="1"/>
    <col min="15949" max="15949" width="8.28515625" style="9" customWidth="1"/>
    <col min="15950" max="15950" width="11.28515625" style="9" customWidth="1"/>
    <col min="15951" max="15951" width="12.7109375" style="9" customWidth="1"/>
    <col min="15952" max="15952" width="8.7109375" style="9" customWidth="1"/>
    <col min="15953" max="15953" width="7.7109375" style="9" customWidth="1"/>
    <col min="15954" max="15954" width="9.5703125" style="9" customWidth="1"/>
    <col min="15955" max="15955" width="11" style="9" customWidth="1"/>
    <col min="15956" max="15956" width="9" style="9" customWidth="1"/>
    <col min="15957" max="15957" width="6.7109375" style="9" customWidth="1"/>
    <col min="15958" max="15958" width="9.28515625" style="9" customWidth="1"/>
    <col min="15959" max="15959" width="8.7109375" style="9" customWidth="1"/>
    <col min="15960" max="15960" width="10.5703125" style="9" customWidth="1"/>
    <col min="15961" max="15961" width="16.7109375" style="9" customWidth="1"/>
    <col min="15962" max="15962" width="10.140625" style="9" customWidth="1"/>
    <col min="15963" max="15963" width="11" style="9" customWidth="1"/>
    <col min="15964" max="15964" width="9.42578125" style="9" customWidth="1"/>
    <col min="15965" max="15974" width="0" style="9" hidden="1" customWidth="1"/>
    <col min="15975" max="16148" width="9.140625" style="9"/>
    <col min="16149" max="16150" width="0" style="9" hidden="1" customWidth="1"/>
    <col min="16151" max="16151" width="5.42578125" style="9" customWidth="1"/>
    <col min="16152" max="16152" width="37" style="9" customWidth="1"/>
    <col min="16153" max="16155" width="0" style="9" hidden="1" customWidth="1"/>
    <col min="16156" max="16156" width="12" style="9" customWidth="1"/>
    <col min="16157" max="16157" width="13.5703125" style="9" customWidth="1"/>
    <col min="16158" max="16159" width="11.28515625" style="9" customWidth="1"/>
    <col min="16160" max="16160" width="13.42578125" style="9" customWidth="1"/>
    <col min="16161" max="16161" width="12.42578125" style="9" customWidth="1"/>
    <col min="16162" max="16162" width="8.7109375" style="9" customWidth="1"/>
    <col min="16163" max="16164" width="12.85546875" style="9" customWidth="1"/>
    <col min="16165" max="16165" width="11.7109375" style="9" customWidth="1"/>
    <col min="16166" max="16167" width="13" style="9" customWidth="1"/>
    <col min="16168" max="16168" width="11.28515625" style="9" customWidth="1"/>
    <col min="16169" max="16169" width="13.140625" style="9" customWidth="1"/>
    <col min="16170" max="16171" width="12.7109375" style="9" customWidth="1"/>
    <col min="16172" max="16172" width="13" style="9" customWidth="1"/>
    <col min="16173" max="16173" width="12.42578125" style="9" customWidth="1"/>
    <col min="16174" max="16174" width="14.85546875" style="9" customWidth="1"/>
    <col min="16175" max="16175" width="13.42578125" style="9" customWidth="1"/>
    <col min="16176" max="16176" width="11.140625" style="9" customWidth="1"/>
    <col min="16177" max="16177" width="13.7109375" style="9" customWidth="1"/>
    <col min="16178" max="16178" width="13.42578125" style="9" customWidth="1"/>
    <col min="16179" max="16183" width="11.28515625" style="9" customWidth="1"/>
    <col min="16184" max="16184" width="13.42578125" style="9" customWidth="1"/>
    <col min="16185" max="16185" width="13.28515625" style="9" customWidth="1"/>
    <col min="16186" max="16186" width="10.85546875" style="9" customWidth="1"/>
    <col min="16187" max="16192" width="11.28515625" style="9" customWidth="1"/>
    <col min="16193" max="16193" width="12.7109375" style="9" customWidth="1"/>
    <col min="16194" max="16195" width="11.28515625" style="9" customWidth="1"/>
    <col min="16196" max="16196" width="17.7109375" style="9" customWidth="1"/>
    <col min="16197" max="16197" width="15.7109375" style="9" customWidth="1"/>
    <col min="16198" max="16198" width="11.28515625" style="9" customWidth="1"/>
    <col min="16199" max="16199" width="17.7109375" style="9" customWidth="1"/>
    <col min="16200" max="16200" width="14" style="9" customWidth="1"/>
    <col min="16201" max="16201" width="11.28515625" style="9" bestFit="1" customWidth="1"/>
    <col min="16202" max="16202" width="17.7109375" style="9" bestFit="1" customWidth="1"/>
    <col min="16203" max="16203" width="15.7109375" style="9" bestFit="1" customWidth="1"/>
    <col min="16204" max="16204" width="11.7109375" style="9" customWidth="1"/>
    <col min="16205" max="16205" width="8.28515625" style="9" customWidth="1"/>
    <col min="16206" max="16206" width="11.28515625" style="9" customWidth="1"/>
    <col min="16207" max="16207" width="12.7109375" style="9" customWidth="1"/>
    <col min="16208" max="16208" width="8.7109375" style="9" customWidth="1"/>
    <col min="16209" max="16209" width="7.7109375" style="9" customWidth="1"/>
    <col min="16210" max="16210" width="9.5703125" style="9" customWidth="1"/>
    <col min="16211" max="16211" width="11" style="9" customWidth="1"/>
    <col min="16212" max="16212" width="9" style="9" customWidth="1"/>
    <col min="16213" max="16213" width="6.7109375" style="9" customWidth="1"/>
    <col min="16214" max="16214" width="9.28515625" style="9" customWidth="1"/>
    <col min="16215" max="16215" width="8.7109375" style="9" customWidth="1"/>
    <col min="16216" max="16216" width="10.5703125" style="9" customWidth="1"/>
    <col min="16217" max="16217" width="16.7109375" style="9" customWidth="1"/>
    <col min="16218" max="16218" width="10.140625" style="9" customWidth="1"/>
    <col min="16219" max="16219" width="11" style="9" customWidth="1"/>
    <col min="16220" max="16220" width="9.42578125" style="9" customWidth="1"/>
    <col min="16221" max="16230" width="0" style="9" hidden="1" customWidth="1"/>
    <col min="16231" max="16384" width="9.140625" style="9"/>
  </cols>
  <sheetData>
    <row r="1" spans="1:100" ht="33.75" customHeight="1" x14ac:dyDescent="0.25">
      <c r="A1" s="1"/>
      <c r="B1" s="1"/>
      <c r="C1" s="1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3"/>
      <c r="AL1" s="3"/>
      <c r="AM1" s="3"/>
      <c r="AN1" s="3"/>
      <c r="AO1" s="3"/>
      <c r="AP1" s="5"/>
      <c r="AQ1" s="6"/>
      <c r="AR1" s="6"/>
      <c r="AS1" s="6"/>
      <c r="AT1" s="7"/>
      <c r="AU1" s="6"/>
      <c r="AV1" s="6"/>
      <c r="AW1" s="6"/>
      <c r="AX1" s="7"/>
      <c r="AY1" s="6"/>
      <c r="AZ1" s="6"/>
      <c r="BA1" s="6"/>
      <c r="BB1" s="7"/>
      <c r="BC1" s="6"/>
      <c r="BD1" s="6"/>
      <c r="BE1" s="6"/>
      <c r="BF1" s="7"/>
      <c r="BG1" s="6"/>
      <c r="BH1" s="6"/>
      <c r="BI1" s="6"/>
      <c r="BJ1" s="7"/>
      <c r="BK1" s="6"/>
      <c r="BL1" s="6"/>
      <c r="BM1" s="6"/>
      <c r="BN1" s="7"/>
      <c r="BO1" s="6"/>
      <c r="BP1" s="6"/>
      <c r="BQ1" s="6"/>
      <c r="BR1" s="7"/>
      <c r="BS1" s="6"/>
      <c r="BT1" s="6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8"/>
      <c r="CO1" s="8"/>
      <c r="CP1" s="8"/>
      <c r="CQ1" s="8"/>
      <c r="CR1" s="8"/>
      <c r="CS1" s="8"/>
      <c r="CT1" s="8"/>
      <c r="CU1" s="8"/>
      <c r="CV1" s="8"/>
    </row>
    <row r="2" spans="1:100" ht="35.25" customHeight="1" x14ac:dyDescent="0.25">
      <c r="A2" s="10"/>
      <c r="B2" s="10"/>
      <c r="C2" s="11"/>
      <c r="D2" s="12" t="s">
        <v>0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4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5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</row>
    <row r="3" spans="1:100" ht="75.75" customHeight="1" x14ac:dyDescent="0.25">
      <c r="A3" s="17" t="s">
        <v>1</v>
      </c>
      <c r="B3" s="10"/>
      <c r="C3" s="10"/>
      <c r="D3" s="18"/>
      <c r="E3" s="19" t="s">
        <v>2</v>
      </c>
      <c r="F3" s="20"/>
      <c r="G3" s="20"/>
      <c r="H3" s="20"/>
      <c r="I3" s="20"/>
      <c r="J3" s="21" t="s">
        <v>3</v>
      </c>
      <c r="K3" s="22"/>
      <c r="L3" s="22"/>
      <c r="M3" s="22"/>
      <c r="N3" s="23"/>
      <c r="O3" s="21" t="s">
        <v>4</v>
      </c>
      <c r="P3" s="22"/>
      <c r="Q3" s="22"/>
      <c r="R3" s="22"/>
      <c r="S3" s="23"/>
      <c r="T3" s="24" t="s">
        <v>5</v>
      </c>
      <c r="U3" s="25"/>
      <c r="V3" s="25"/>
      <c r="W3" s="25"/>
      <c r="X3" s="24" t="s">
        <v>6</v>
      </c>
      <c r="Y3" s="25"/>
      <c r="Z3" s="25"/>
      <c r="AA3" s="25"/>
      <c r="AB3" s="24" t="s">
        <v>7</v>
      </c>
      <c r="AC3" s="25"/>
      <c r="AD3" s="25"/>
      <c r="AE3" s="25"/>
      <c r="AF3" s="24" t="s">
        <v>8</v>
      </c>
      <c r="AG3" s="25"/>
      <c r="AH3" s="25"/>
      <c r="AI3" s="25"/>
      <c r="AJ3" s="26" t="s">
        <v>9</v>
      </c>
      <c r="AK3" s="26"/>
      <c r="AL3" s="26"/>
      <c r="AM3" s="26"/>
      <c r="AN3" s="26"/>
      <c r="AO3" s="24" t="s">
        <v>10</v>
      </c>
      <c r="AP3" s="24"/>
      <c r="AQ3" s="24"/>
      <c r="AR3" s="24"/>
      <c r="AS3" s="24" t="s">
        <v>11</v>
      </c>
      <c r="AT3" s="27"/>
      <c r="AU3" s="24"/>
      <c r="AV3" s="24"/>
      <c r="AW3" s="24" t="s">
        <v>12</v>
      </c>
      <c r="AX3" s="24"/>
      <c r="AY3" s="24"/>
      <c r="AZ3" s="24"/>
      <c r="BA3" s="24" t="s">
        <v>13</v>
      </c>
      <c r="BB3" s="24"/>
      <c r="BC3" s="24"/>
      <c r="BD3" s="24"/>
      <c r="BE3" s="24" t="s">
        <v>14</v>
      </c>
      <c r="BF3" s="24"/>
      <c r="BG3" s="24"/>
      <c r="BH3" s="24"/>
      <c r="BI3" s="24" t="s">
        <v>15</v>
      </c>
      <c r="BJ3" s="24"/>
      <c r="BK3" s="24"/>
      <c r="BL3" s="24"/>
      <c r="BM3" s="24" t="s">
        <v>16</v>
      </c>
      <c r="BN3" s="24"/>
      <c r="BO3" s="24"/>
      <c r="BP3" s="24"/>
      <c r="BQ3" s="24" t="s">
        <v>17</v>
      </c>
      <c r="BR3" s="24"/>
      <c r="BS3" s="24"/>
      <c r="BT3" s="24"/>
    </row>
    <row r="4" spans="1:100" ht="96" customHeight="1" x14ac:dyDescent="0.25">
      <c r="A4" s="29"/>
      <c r="B4" s="10"/>
      <c r="C4" s="10"/>
      <c r="D4" s="18"/>
      <c r="E4" s="30" t="s">
        <v>18</v>
      </c>
      <c r="F4" s="30" t="s">
        <v>19</v>
      </c>
      <c r="G4" s="30" t="s">
        <v>20</v>
      </c>
      <c r="H4" s="30" t="s">
        <v>21</v>
      </c>
      <c r="I4" s="30" t="s">
        <v>22</v>
      </c>
      <c r="J4" s="31" t="s">
        <v>18</v>
      </c>
      <c r="K4" s="31" t="s">
        <v>19</v>
      </c>
      <c r="L4" s="31" t="s">
        <v>23</v>
      </c>
      <c r="M4" s="31" t="s">
        <v>21</v>
      </c>
      <c r="N4" s="31" t="s">
        <v>22</v>
      </c>
      <c r="O4" s="31" t="s">
        <v>18</v>
      </c>
      <c r="P4" s="31" t="s">
        <v>19</v>
      </c>
      <c r="Q4" s="31" t="s">
        <v>20</v>
      </c>
      <c r="R4" s="31" t="s">
        <v>21</v>
      </c>
      <c r="S4" s="31" t="s">
        <v>22</v>
      </c>
      <c r="T4" s="32" t="s">
        <v>18</v>
      </c>
      <c r="U4" s="32" t="s">
        <v>19</v>
      </c>
      <c r="V4" s="32" t="s">
        <v>20</v>
      </c>
      <c r="W4" s="32" t="s">
        <v>21</v>
      </c>
      <c r="X4" s="32" t="s">
        <v>18</v>
      </c>
      <c r="Y4" s="32" t="s">
        <v>19</v>
      </c>
      <c r="Z4" s="32" t="s">
        <v>20</v>
      </c>
      <c r="AA4" s="32" t="s">
        <v>21</v>
      </c>
      <c r="AB4" s="32" t="s">
        <v>18</v>
      </c>
      <c r="AC4" s="32" t="s">
        <v>19</v>
      </c>
      <c r="AD4" s="32" t="s">
        <v>20</v>
      </c>
      <c r="AE4" s="32" t="s">
        <v>21</v>
      </c>
      <c r="AF4" s="32" t="s">
        <v>18</v>
      </c>
      <c r="AG4" s="32" t="s">
        <v>19</v>
      </c>
      <c r="AH4" s="32" t="s">
        <v>20</v>
      </c>
      <c r="AI4" s="32" t="s">
        <v>21</v>
      </c>
      <c r="AJ4" s="33" t="s">
        <v>18</v>
      </c>
      <c r="AK4" s="33" t="s">
        <v>19</v>
      </c>
      <c r="AL4" s="33"/>
      <c r="AM4" s="33"/>
      <c r="AN4" s="33" t="s">
        <v>22</v>
      </c>
      <c r="AO4" s="32" t="s">
        <v>18</v>
      </c>
      <c r="AP4" s="34" t="s">
        <v>19</v>
      </c>
      <c r="AQ4" s="32"/>
      <c r="AR4" s="32" t="s">
        <v>22</v>
      </c>
      <c r="AS4" s="32" t="s">
        <v>18</v>
      </c>
      <c r="AT4" s="34" t="s">
        <v>19</v>
      </c>
      <c r="AU4" s="32"/>
      <c r="AV4" s="32" t="s">
        <v>22</v>
      </c>
      <c r="AW4" s="32" t="s">
        <v>18</v>
      </c>
      <c r="AX4" s="34" t="s">
        <v>19</v>
      </c>
      <c r="AY4" s="32"/>
      <c r="AZ4" s="32" t="s">
        <v>22</v>
      </c>
      <c r="BA4" s="32" t="s">
        <v>18</v>
      </c>
      <c r="BB4" s="34" t="s">
        <v>19</v>
      </c>
      <c r="BC4" s="32"/>
      <c r="BD4" s="32" t="s">
        <v>22</v>
      </c>
      <c r="BE4" s="32" t="s">
        <v>18</v>
      </c>
      <c r="BF4" s="34" t="s">
        <v>19</v>
      </c>
      <c r="BG4" s="32"/>
      <c r="BH4" s="32" t="s">
        <v>22</v>
      </c>
      <c r="BI4" s="32" t="s">
        <v>18</v>
      </c>
      <c r="BJ4" s="34" t="s">
        <v>19</v>
      </c>
      <c r="BK4" s="32"/>
      <c r="BL4" s="32" t="s">
        <v>22</v>
      </c>
      <c r="BM4" s="32" t="s">
        <v>18</v>
      </c>
      <c r="BN4" s="34" t="s">
        <v>19</v>
      </c>
      <c r="BO4" s="32"/>
      <c r="BP4" s="32" t="s">
        <v>22</v>
      </c>
      <c r="BQ4" s="32" t="s">
        <v>18</v>
      </c>
      <c r="BR4" s="34" t="s">
        <v>19</v>
      </c>
      <c r="BS4" s="32"/>
      <c r="BT4" s="32" t="s">
        <v>22</v>
      </c>
    </row>
    <row r="5" spans="1:100" x14ac:dyDescent="0.25">
      <c r="A5" s="35"/>
      <c r="B5" s="10"/>
      <c r="C5" s="10"/>
      <c r="D5" s="18"/>
      <c r="E5" s="36">
        <v>1</v>
      </c>
      <c r="F5" s="36">
        <v>2</v>
      </c>
      <c r="G5" s="36"/>
      <c r="H5" s="36"/>
      <c r="I5" s="36">
        <v>3</v>
      </c>
      <c r="J5" s="37">
        <v>1</v>
      </c>
      <c r="K5" s="37">
        <v>2</v>
      </c>
      <c r="L5" s="37"/>
      <c r="M5" s="37">
        <v>3</v>
      </c>
      <c r="N5" s="37"/>
      <c r="O5" s="37">
        <v>1</v>
      </c>
      <c r="P5" s="37">
        <v>2</v>
      </c>
      <c r="Q5" s="37"/>
      <c r="R5" s="37"/>
      <c r="S5" s="37">
        <v>3</v>
      </c>
      <c r="T5" s="38">
        <v>1</v>
      </c>
      <c r="U5" s="38">
        <v>2</v>
      </c>
      <c r="V5" s="38"/>
      <c r="W5" s="38">
        <v>3</v>
      </c>
      <c r="X5" s="38">
        <v>1</v>
      </c>
      <c r="Y5" s="38">
        <v>2</v>
      </c>
      <c r="Z5" s="38"/>
      <c r="AA5" s="38">
        <v>3</v>
      </c>
      <c r="AB5" s="38">
        <v>1</v>
      </c>
      <c r="AC5" s="38">
        <v>2</v>
      </c>
      <c r="AD5" s="38"/>
      <c r="AE5" s="38">
        <v>3</v>
      </c>
      <c r="AF5" s="38">
        <v>1</v>
      </c>
      <c r="AG5" s="38">
        <v>2</v>
      </c>
      <c r="AH5" s="38"/>
      <c r="AI5" s="38">
        <v>3</v>
      </c>
      <c r="AJ5" s="33">
        <v>1</v>
      </c>
      <c r="AK5" s="39">
        <v>2</v>
      </c>
      <c r="AL5" s="39"/>
      <c r="AM5" s="39"/>
      <c r="AN5" s="39">
        <v>3</v>
      </c>
      <c r="AO5" s="38">
        <v>1</v>
      </c>
      <c r="AP5" s="40">
        <v>2</v>
      </c>
      <c r="AQ5" s="38"/>
      <c r="AR5" s="38">
        <v>3</v>
      </c>
      <c r="AS5" s="38">
        <v>1</v>
      </c>
      <c r="AT5" s="40">
        <v>2</v>
      </c>
      <c r="AU5" s="38"/>
      <c r="AV5" s="38">
        <v>3</v>
      </c>
      <c r="AW5" s="38">
        <v>1</v>
      </c>
      <c r="AX5" s="40">
        <v>2</v>
      </c>
      <c r="AY5" s="38"/>
      <c r="AZ5" s="38">
        <v>3</v>
      </c>
      <c r="BA5" s="38">
        <v>1</v>
      </c>
      <c r="BB5" s="40">
        <v>2</v>
      </c>
      <c r="BC5" s="38"/>
      <c r="BD5" s="38">
        <v>3</v>
      </c>
      <c r="BE5" s="38">
        <v>1</v>
      </c>
      <c r="BF5" s="40">
        <v>2</v>
      </c>
      <c r="BG5" s="38"/>
      <c r="BH5" s="38">
        <v>3</v>
      </c>
      <c r="BI5" s="38">
        <v>1</v>
      </c>
      <c r="BJ5" s="40">
        <v>2</v>
      </c>
      <c r="BK5" s="38"/>
      <c r="BL5" s="38">
        <v>3</v>
      </c>
      <c r="BM5" s="38">
        <v>1</v>
      </c>
      <c r="BN5" s="40">
        <v>2</v>
      </c>
      <c r="BO5" s="38"/>
      <c r="BP5" s="38">
        <v>3</v>
      </c>
      <c r="BQ5" s="38">
        <v>1</v>
      </c>
      <c r="BR5" s="40">
        <v>2</v>
      </c>
      <c r="BS5" s="38"/>
      <c r="BT5" s="38">
        <v>3</v>
      </c>
    </row>
    <row r="6" spans="1:100" x14ac:dyDescent="0.25">
      <c r="A6" s="41" t="s">
        <v>24</v>
      </c>
      <c r="B6" s="10">
        <v>1</v>
      </c>
      <c r="C6" s="10" t="s">
        <v>25</v>
      </c>
      <c r="D6" s="18" t="s">
        <v>26</v>
      </c>
      <c r="E6" s="42">
        <f t="shared" ref="E6:E69" si="0">J6+O6+AJ6</f>
        <v>0</v>
      </c>
      <c r="F6" s="43"/>
      <c r="G6" s="44">
        <f>MIN(L6,Q6,AL6)</f>
        <v>0</v>
      </c>
      <c r="H6" s="44">
        <f>MIN(M6,R6,AM6)</f>
        <v>0</v>
      </c>
      <c r="I6" s="45" t="str">
        <f>CONCATENATE(G6, "-",H6)</f>
        <v>0-0</v>
      </c>
      <c r="J6" s="46">
        <f>[1]Фармация!E8</f>
        <v>0</v>
      </c>
      <c r="K6" s="47">
        <f>[1]Фармация!E9</f>
        <v>0</v>
      </c>
      <c r="L6" s="47">
        <f>[1]Фармация!E6</f>
        <v>0</v>
      </c>
      <c r="M6" s="48">
        <f>[1]Фармация!E7</f>
        <v>0</v>
      </c>
      <c r="N6" s="18" t="str">
        <f>CONCATENATE(L6, "-",M6)</f>
        <v>0-0</v>
      </c>
      <c r="O6" s="49">
        <f t="shared" ref="O6:O72" si="1">T6+X6+AB6+AF6</f>
        <v>0</v>
      </c>
      <c r="P6" s="31"/>
      <c r="Q6" s="50">
        <f>MIN(V6,Z6,AD6,AH6)</f>
        <v>0</v>
      </c>
      <c r="R6" s="50">
        <f>MAX(W6,AA6,AE6,AI6)</f>
        <v>0</v>
      </c>
      <c r="S6" s="51" t="str">
        <f>CONCATENATE(Q6, "-",R6)</f>
        <v>0-0</v>
      </c>
      <c r="T6" s="52"/>
      <c r="U6" s="52"/>
      <c r="V6" s="53"/>
      <c r="W6" s="54"/>
      <c r="X6" s="52"/>
      <c r="Y6" s="52"/>
      <c r="Z6" s="53"/>
      <c r="AA6" s="54"/>
      <c r="AB6" s="55"/>
      <c r="AC6" s="52"/>
      <c r="AD6" s="56"/>
      <c r="AE6" s="57"/>
      <c r="AF6" s="58"/>
      <c r="AG6" s="47"/>
      <c r="AH6" s="57"/>
      <c r="AI6" s="57"/>
      <c r="AJ6" s="59">
        <f t="shared" ref="AJ6:AJ72" si="2">AO6+AS6+AW6+BA6+BE6+BI6+BM6+BQ6</f>
        <v>0</v>
      </c>
      <c r="AK6" s="39"/>
      <c r="AL6" s="60">
        <f>MIN(AQ6,AU6,AY6,BC6,BG6,BK6,BO6,BS6)</f>
        <v>0</v>
      </c>
      <c r="AM6" s="60">
        <f>MAX(AR6,AV6,AZ6,BD6,BH6,BL6,BP6,BT6)</f>
        <v>0</v>
      </c>
      <c r="AN6" s="39" t="str">
        <f>CONCATENATE(AL6, "-",AM6)</f>
        <v>0-0</v>
      </c>
      <c r="AO6" s="34"/>
      <c r="AP6" s="34"/>
      <c r="AQ6" s="61"/>
      <c r="AR6" s="61"/>
      <c r="AS6" s="34"/>
      <c r="AT6" s="34"/>
      <c r="AU6" s="61"/>
      <c r="AV6" s="61"/>
      <c r="AW6" s="34"/>
      <c r="AX6" s="34"/>
      <c r="AY6" s="61"/>
      <c r="AZ6" s="61"/>
      <c r="BA6" s="40"/>
      <c r="BB6" s="40"/>
      <c r="BC6" s="62"/>
      <c r="BD6" s="62"/>
      <c r="BE6" s="34"/>
      <c r="BF6" s="34"/>
      <c r="BG6" s="61"/>
      <c r="BH6" s="61"/>
      <c r="BI6" s="34"/>
      <c r="BJ6" s="34"/>
      <c r="BK6" s="61"/>
      <c r="BL6" s="61"/>
      <c r="BM6" s="34"/>
      <c r="BN6" s="34"/>
      <c r="BO6" s="61"/>
      <c r="BP6" s="61"/>
      <c r="BQ6" s="34"/>
      <c r="BR6" s="34"/>
      <c r="BS6" s="61"/>
      <c r="BT6" s="61"/>
    </row>
    <row r="7" spans="1:100" x14ac:dyDescent="0.25">
      <c r="A7" s="41"/>
      <c r="B7" s="10">
        <v>2</v>
      </c>
      <c r="C7" s="10" t="s">
        <v>27</v>
      </c>
      <c r="D7" s="18" t="s">
        <v>28</v>
      </c>
      <c r="E7" s="42">
        <f t="shared" si="0"/>
        <v>0</v>
      </c>
      <c r="F7" s="43"/>
      <c r="G7" s="44">
        <f t="shared" ref="G7:H70" si="3">MIN(L7,Q7,AL7)</f>
        <v>0</v>
      </c>
      <c r="H7" s="44">
        <f t="shared" si="3"/>
        <v>0</v>
      </c>
      <c r="I7" s="45" t="str">
        <f t="shared" ref="I7:I70" si="4">CONCATENATE(G7, "-",H7)</f>
        <v>0-0</v>
      </c>
      <c r="J7" s="46">
        <f>[1]Фармация!E12</f>
        <v>0</v>
      </c>
      <c r="K7" s="47">
        <f>[1]Фармация!E13</f>
        <v>0</v>
      </c>
      <c r="L7" s="47">
        <f>[1]Фармация!E10</f>
        <v>0</v>
      </c>
      <c r="M7" s="48">
        <f>[1]Фармация!E11</f>
        <v>0</v>
      </c>
      <c r="N7" s="18" t="str">
        <f t="shared" ref="N7:N70" si="5">CONCATENATE(L7, "-",M7)</f>
        <v>0-0</v>
      </c>
      <c r="O7" s="49">
        <f t="shared" si="1"/>
        <v>0</v>
      </c>
      <c r="P7" s="31"/>
      <c r="Q7" s="50">
        <f t="shared" ref="Q7:Q70" si="6">MIN(V7,Z7,AD7,AH7)</f>
        <v>0</v>
      </c>
      <c r="R7" s="50">
        <f>MAX(W7,AA7,AE7,AI7)</f>
        <v>0</v>
      </c>
      <c r="S7" s="51" t="str">
        <f t="shared" ref="S7:S70" si="7">CONCATENATE(Q7, "-",R7)</f>
        <v>0-0</v>
      </c>
      <c r="T7" s="52"/>
      <c r="U7" s="52"/>
      <c r="V7" s="53"/>
      <c r="W7" s="54"/>
      <c r="X7" s="52"/>
      <c r="Y7" s="52"/>
      <c r="Z7" s="53"/>
      <c r="AA7" s="54"/>
      <c r="AB7" s="55"/>
      <c r="AC7" s="52"/>
      <c r="AD7" s="56"/>
      <c r="AE7" s="57"/>
      <c r="AF7" s="58"/>
      <c r="AG7" s="47"/>
      <c r="AH7" s="57"/>
      <c r="AI7" s="57"/>
      <c r="AJ7" s="59">
        <f t="shared" si="2"/>
        <v>0</v>
      </c>
      <c r="AK7" s="33"/>
      <c r="AL7" s="39">
        <f t="shared" ref="AL7:AL71" si="8">MIN(AQ7,AU7,AY7,BC7,BG7,BK7,BO7,BS7)</f>
        <v>0</v>
      </c>
      <c r="AM7" s="60">
        <f t="shared" ref="AM7:AM72" si="9">MAX(AR7,AV7,AZ7,BD7,BH7,BL7,BP7,BT7)</f>
        <v>0</v>
      </c>
      <c r="AN7" s="39" t="str">
        <f t="shared" ref="AN7:AN70" si="10">CONCATENATE(AL7, "-",AM7)</f>
        <v>0-0</v>
      </c>
      <c r="AO7" s="34"/>
      <c r="AP7" s="34"/>
      <c r="AQ7" s="61"/>
      <c r="AR7" s="61"/>
      <c r="AS7" s="34"/>
      <c r="AT7" s="34"/>
      <c r="AU7" s="61"/>
      <c r="AV7" s="61"/>
      <c r="AW7" s="34"/>
      <c r="AX7" s="34"/>
      <c r="AY7" s="61"/>
      <c r="AZ7" s="61"/>
      <c r="BA7" s="34"/>
      <c r="BB7" s="34"/>
      <c r="BC7" s="61"/>
      <c r="BD7" s="61"/>
      <c r="BE7" s="40"/>
      <c r="BF7" s="40"/>
      <c r="BG7" s="62"/>
      <c r="BH7" s="62"/>
      <c r="BI7" s="34"/>
      <c r="BJ7" s="34"/>
      <c r="BK7" s="61"/>
      <c r="BL7" s="61"/>
      <c r="BM7" s="34"/>
      <c r="BN7" s="34"/>
      <c r="BO7" s="61"/>
      <c r="BP7" s="61"/>
      <c r="BQ7" s="34"/>
      <c r="BR7" s="34"/>
      <c r="BS7" s="61"/>
      <c r="BT7" s="61"/>
    </row>
    <row r="8" spans="1:100" ht="30" x14ac:dyDescent="0.25">
      <c r="A8" s="41"/>
      <c r="B8" s="10">
        <v>3</v>
      </c>
      <c r="C8" s="10" t="s">
        <v>29</v>
      </c>
      <c r="D8" s="18" t="s">
        <v>30</v>
      </c>
      <c r="E8" s="42">
        <f t="shared" si="0"/>
        <v>0</v>
      </c>
      <c r="F8" s="63"/>
      <c r="G8" s="44">
        <f t="shared" si="3"/>
        <v>0</v>
      </c>
      <c r="H8" s="44">
        <f t="shared" si="3"/>
        <v>0</v>
      </c>
      <c r="I8" s="45" t="str">
        <f t="shared" si="4"/>
        <v>0-0</v>
      </c>
      <c r="J8" s="46">
        <f>[1]Фармация!E16</f>
        <v>0</v>
      </c>
      <c r="K8" s="47">
        <f>[1]Фармация!E17</f>
        <v>0</v>
      </c>
      <c r="L8" s="47">
        <f>[1]Фармация!E14</f>
        <v>0</v>
      </c>
      <c r="M8" s="48">
        <f>[1]Фармация!E15</f>
        <v>0</v>
      </c>
      <c r="N8" s="18" t="str">
        <f t="shared" si="5"/>
        <v>0-0</v>
      </c>
      <c r="O8" s="49">
        <f t="shared" si="1"/>
        <v>0</v>
      </c>
      <c r="P8" s="31"/>
      <c r="Q8" s="50">
        <f t="shared" si="6"/>
        <v>0</v>
      </c>
      <c r="R8" s="50">
        <f t="shared" ref="R8:R71" si="11">MAX(W8,AA8,AE8,AI8)</f>
        <v>0</v>
      </c>
      <c r="S8" s="51" t="str">
        <f t="shared" si="7"/>
        <v>0-0</v>
      </c>
      <c r="T8" s="52"/>
      <c r="U8" s="52"/>
      <c r="V8" s="53"/>
      <c r="W8" s="54"/>
      <c r="X8" s="52"/>
      <c r="Y8" s="52"/>
      <c r="Z8" s="53"/>
      <c r="AA8" s="54"/>
      <c r="AB8" s="55"/>
      <c r="AC8" s="52"/>
      <c r="AD8" s="56"/>
      <c r="AE8" s="57"/>
      <c r="AF8" s="58"/>
      <c r="AG8" s="47"/>
      <c r="AH8" s="57"/>
      <c r="AI8" s="57"/>
      <c r="AJ8" s="59">
        <f t="shared" si="2"/>
        <v>0</v>
      </c>
      <c r="AK8" s="33"/>
      <c r="AL8" s="39">
        <f t="shared" si="8"/>
        <v>0</v>
      </c>
      <c r="AM8" s="60">
        <f t="shared" si="9"/>
        <v>0</v>
      </c>
      <c r="AN8" s="39" t="str">
        <f t="shared" si="10"/>
        <v>0-0</v>
      </c>
      <c r="AO8" s="34"/>
      <c r="AP8" s="34"/>
      <c r="AQ8" s="61"/>
      <c r="AR8" s="61"/>
      <c r="AS8" s="34"/>
      <c r="AT8" s="34"/>
      <c r="AU8" s="61"/>
      <c r="AV8" s="61"/>
      <c r="AW8" s="34"/>
      <c r="AX8" s="34"/>
      <c r="AY8" s="61"/>
      <c r="AZ8" s="61"/>
      <c r="BA8" s="34"/>
      <c r="BB8" s="34"/>
      <c r="BC8" s="61"/>
      <c r="BD8" s="61"/>
      <c r="BE8" s="34"/>
      <c r="BF8" s="34"/>
      <c r="BG8" s="61"/>
      <c r="BH8" s="61"/>
      <c r="BI8" s="34"/>
      <c r="BJ8" s="34"/>
      <c r="BK8" s="61"/>
      <c r="BL8" s="61"/>
      <c r="BM8" s="34"/>
      <c r="BN8" s="34"/>
      <c r="BO8" s="61"/>
      <c r="BP8" s="61"/>
      <c r="BQ8" s="34"/>
      <c r="BR8" s="34"/>
      <c r="BS8" s="61"/>
      <c r="BT8" s="61"/>
    </row>
    <row r="9" spans="1:100" ht="30" x14ac:dyDescent="0.25">
      <c r="A9" s="41"/>
      <c r="B9" s="10">
        <v>4</v>
      </c>
      <c r="C9" s="10" t="s">
        <v>31</v>
      </c>
      <c r="D9" s="18" t="s">
        <v>32</v>
      </c>
      <c r="E9" s="42">
        <f t="shared" si="0"/>
        <v>0</v>
      </c>
      <c r="F9" s="63"/>
      <c r="G9" s="44">
        <f t="shared" si="3"/>
        <v>0</v>
      </c>
      <c r="H9" s="44">
        <f t="shared" si="3"/>
        <v>0</v>
      </c>
      <c r="I9" s="45" t="str">
        <f t="shared" si="4"/>
        <v>0-0</v>
      </c>
      <c r="J9" s="46">
        <f>[1]Фармация!E20</f>
        <v>0</v>
      </c>
      <c r="K9" s="47">
        <f>[1]Фармация!E21</f>
        <v>0</v>
      </c>
      <c r="L9" s="47">
        <f>[1]Фармация!E18</f>
        <v>0</v>
      </c>
      <c r="M9" s="48">
        <f>[1]Фармация!E19</f>
        <v>0</v>
      </c>
      <c r="N9" s="18" t="str">
        <f t="shared" si="5"/>
        <v>0-0</v>
      </c>
      <c r="O9" s="49">
        <f t="shared" si="1"/>
        <v>0</v>
      </c>
      <c r="P9" s="31"/>
      <c r="Q9" s="50">
        <f t="shared" si="6"/>
        <v>0</v>
      </c>
      <c r="R9" s="50">
        <f t="shared" si="11"/>
        <v>0</v>
      </c>
      <c r="S9" s="51" t="str">
        <f t="shared" si="7"/>
        <v>0-0</v>
      </c>
      <c r="T9" s="52"/>
      <c r="U9" s="52"/>
      <c r="V9" s="53"/>
      <c r="W9" s="54"/>
      <c r="X9" s="52"/>
      <c r="Y9" s="52"/>
      <c r="Z9" s="53"/>
      <c r="AA9" s="54"/>
      <c r="AB9" s="55"/>
      <c r="AC9" s="52"/>
      <c r="AD9" s="56"/>
      <c r="AE9" s="57"/>
      <c r="AF9" s="58"/>
      <c r="AG9" s="47"/>
      <c r="AH9" s="57"/>
      <c r="AI9" s="57"/>
      <c r="AJ9" s="59">
        <f t="shared" si="2"/>
        <v>0</v>
      </c>
      <c r="AK9" s="33"/>
      <c r="AL9" s="39">
        <f t="shared" si="8"/>
        <v>0</v>
      </c>
      <c r="AM9" s="60">
        <f t="shared" si="9"/>
        <v>0</v>
      </c>
      <c r="AN9" s="39" t="str">
        <f t="shared" si="10"/>
        <v>0-0</v>
      </c>
      <c r="AO9" s="34"/>
      <c r="AP9" s="34"/>
      <c r="AQ9" s="61"/>
      <c r="AR9" s="61"/>
      <c r="AS9" s="34"/>
      <c r="AT9" s="34"/>
      <c r="AU9" s="61"/>
      <c r="AV9" s="61"/>
      <c r="AW9" s="34"/>
      <c r="AX9" s="34"/>
      <c r="AY9" s="61"/>
      <c r="AZ9" s="61"/>
      <c r="BA9" s="34"/>
      <c r="BB9" s="34"/>
      <c r="BC9" s="61"/>
      <c r="BD9" s="61"/>
      <c r="BE9" s="34"/>
      <c r="BF9" s="34"/>
      <c r="BG9" s="61"/>
      <c r="BH9" s="61"/>
      <c r="BI9" s="34"/>
      <c r="BJ9" s="34"/>
      <c r="BK9" s="61"/>
      <c r="BL9" s="61"/>
      <c r="BM9" s="34"/>
      <c r="BN9" s="34"/>
      <c r="BO9" s="61"/>
      <c r="BP9" s="61"/>
      <c r="BQ9" s="34"/>
      <c r="BR9" s="34"/>
      <c r="BS9" s="61"/>
      <c r="BT9" s="61"/>
    </row>
    <row r="10" spans="1:100" ht="30" x14ac:dyDescent="0.25">
      <c r="A10" s="41"/>
      <c r="B10" s="10">
        <v>5</v>
      </c>
      <c r="C10" s="10" t="s">
        <v>33</v>
      </c>
      <c r="D10" s="18" t="s">
        <v>34</v>
      </c>
      <c r="E10" s="42">
        <f t="shared" si="0"/>
        <v>0</v>
      </c>
      <c r="F10" s="43"/>
      <c r="G10" s="44">
        <f t="shared" si="3"/>
        <v>0</v>
      </c>
      <c r="H10" s="44">
        <f t="shared" si="3"/>
        <v>0</v>
      </c>
      <c r="I10" s="45" t="str">
        <f t="shared" si="4"/>
        <v>0-0</v>
      </c>
      <c r="J10" s="46">
        <f>[1]Фармация!E24</f>
        <v>0</v>
      </c>
      <c r="K10" s="47">
        <f>[1]Фармация!E25</f>
        <v>0</v>
      </c>
      <c r="L10" s="47">
        <f>[1]Фармация!E22</f>
        <v>0</v>
      </c>
      <c r="M10" s="48">
        <f>[1]Фармация!E23</f>
        <v>0</v>
      </c>
      <c r="N10" s="18" t="str">
        <f t="shared" si="5"/>
        <v>0-0</v>
      </c>
      <c r="O10" s="49">
        <f t="shared" si="1"/>
        <v>0</v>
      </c>
      <c r="P10" s="31"/>
      <c r="Q10" s="50">
        <f t="shared" si="6"/>
        <v>0</v>
      </c>
      <c r="R10" s="50">
        <f t="shared" si="11"/>
        <v>0</v>
      </c>
      <c r="S10" s="51" t="str">
        <f t="shared" si="7"/>
        <v>0-0</v>
      </c>
      <c r="T10" s="52"/>
      <c r="U10" s="52"/>
      <c r="V10" s="53"/>
      <c r="W10" s="54"/>
      <c r="X10" s="52"/>
      <c r="Y10" s="52"/>
      <c r="Z10" s="53"/>
      <c r="AA10" s="54"/>
      <c r="AB10" s="55"/>
      <c r="AC10" s="52"/>
      <c r="AD10" s="56"/>
      <c r="AE10" s="57"/>
      <c r="AF10" s="58"/>
      <c r="AG10" s="47"/>
      <c r="AH10" s="57"/>
      <c r="AI10" s="57"/>
      <c r="AJ10" s="59">
        <f t="shared" si="2"/>
        <v>0</v>
      </c>
      <c r="AK10" s="33"/>
      <c r="AL10" s="39">
        <f t="shared" si="8"/>
        <v>0</v>
      </c>
      <c r="AM10" s="60">
        <f t="shared" si="9"/>
        <v>0</v>
      </c>
      <c r="AN10" s="39" t="str">
        <f t="shared" si="10"/>
        <v>0-0</v>
      </c>
      <c r="AO10" s="34"/>
      <c r="AP10" s="34"/>
      <c r="AQ10" s="61"/>
      <c r="AR10" s="61"/>
      <c r="AS10" s="34"/>
      <c r="AT10" s="34"/>
      <c r="AU10" s="61"/>
      <c r="AV10" s="61"/>
      <c r="AW10" s="34"/>
      <c r="AX10" s="34"/>
      <c r="AY10" s="61"/>
      <c r="AZ10" s="61"/>
      <c r="BA10" s="34"/>
      <c r="BB10" s="34"/>
      <c r="BC10" s="61"/>
      <c r="BD10" s="61"/>
      <c r="BE10" s="34"/>
      <c r="BF10" s="34"/>
      <c r="BG10" s="61"/>
      <c r="BH10" s="61"/>
      <c r="BI10" s="34"/>
      <c r="BJ10" s="34"/>
      <c r="BK10" s="61"/>
      <c r="BL10" s="61"/>
      <c r="BM10" s="34"/>
      <c r="BN10" s="34"/>
      <c r="BO10" s="61"/>
      <c r="BP10" s="61"/>
      <c r="BQ10" s="34"/>
      <c r="BR10" s="34"/>
      <c r="BS10" s="61"/>
      <c r="BT10" s="61"/>
    </row>
    <row r="11" spans="1:100" ht="30" x14ac:dyDescent="0.25">
      <c r="A11" s="41"/>
      <c r="B11" s="10">
        <v>6</v>
      </c>
      <c r="C11" s="10" t="s">
        <v>35</v>
      </c>
      <c r="D11" s="18" t="s">
        <v>36</v>
      </c>
      <c r="E11" s="42">
        <f t="shared" si="0"/>
        <v>0</v>
      </c>
      <c r="F11" s="43"/>
      <c r="G11" s="44">
        <f t="shared" si="3"/>
        <v>0</v>
      </c>
      <c r="H11" s="44">
        <f t="shared" si="3"/>
        <v>0</v>
      </c>
      <c r="I11" s="45" t="str">
        <f t="shared" si="4"/>
        <v>0-0</v>
      </c>
      <c r="J11" s="46">
        <f>[1]Фармация!E28</f>
        <v>0</v>
      </c>
      <c r="K11" s="47">
        <f>[1]Фармация!E29</f>
        <v>0</v>
      </c>
      <c r="L11" s="47">
        <f>[1]Фармация!E26</f>
        <v>0</v>
      </c>
      <c r="M11" s="48">
        <f>[1]Фармация!E27</f>
        <v>0</v>
      </c>
      <c r="N11" s="18" t="str">
        <f t="shared" si="5"/>
        <v>0-0</v>
      </c>
      <c r="O11" s="49">
        <f t="shared" si="1"/>
        <v>0</v>
      </c>
      <c r="P11" s="31"/>
      <c r="Q11" s="50">
        <f t="shared" si="6"/>
        <v>0</v>
      </c>
      <c r="R11" s="50">
        <f t="shared" si="11"/>
        <v>0</v>
      </c>
      <c r="S11" s="51" t="str">
        <f t="shared" si="7"/>
        <v>0-0</v>
      </c>
      <c r="T11" s="52"/>
      <c r="U11" s="52"/>
      <c r="V11" s="53"/>
      <c r="W11" s="54"/>
      <c r="X11" s="52"/>
      <c r="Y11" s="52"/>
      <c r="Z11" s="53"/>
      <c r="AA11" s="54"/>
      <c r="AB11" s="55"/>
      <c r="AC11" s="52"/>
      <c r="AD11" s="56"/>
      <c r="AE11" s="57"/>
      <c r="AF11" s="58"/>
      <c r="AG11" s="47"/>
      <c r="AH11" s="57"/>
      <c r="AI11" s="57"/>
      <c r="AJ11" s="59">
        <f t="shared" si="2"/>
        <v>0</v>
      </c>
      <c r="AK11" s="33"/>
      <c r="AL11" s="39">
        <f t="shared" si="8"/>
        <v>0</v>
      </c>
      <c r="AM11" s="60">
        <f t="shared" si="9"/>
        <v>0</v>
      </c>
      <c r="AN11" s="39" t="str">
        <f t="shared" si="10"/>
        <v>0-0</v>
      </c>
      <c r="AO11" s="34"/>
      <c r="AP11" s="34"/>
      <c r="AQ11" s="61"/>
      <c r="AR11" s="61"/>
      <c r="AS11" s="34"/>
      <c r="AT11" s="34"/>
      <c r="AU11" s="61"/>
      <c r="AV11" s="61"/>
      <c r="AW11" s="34"/>
      <c r="AX11" s="34"/>
      <c r="AY11" s="61"/>
      <c r="AZ11" s="61"/>
      <c r="BA11" s="34"/>
      <c r="BB11" s="34"/>
      <c r="BC11" s="61"/>
      <c r="BD11" s="61"/>
      <c r="BE11" s="34"/>
      <c r="BF11" s="34"/>
      <c r="BG11" s="61"/>
      <c r="BH11" s="61"/>
      <c r="BI11" s="34"/>
      <c r="BJ11" s="34"/>
      <c r="BK11" s="61"/>
      <c r="BL11" s="61"/>
      <c r="BM11" s="34"/>
      <c r="BN11" s="34"/>
      <c r="BO11" s="61"/>
      <c r="BP11" s="61"/>
      <c r="BQ11" s="34"/>
      <c r="BR11" s="34"/>
      <c r="BS11" s="61"/>
      <c r="BT11" s="61"/>
    </row>
    <row r="12" spans="1:100" ht="30" x14ac:dyDescent="0.25">
      <c r="A12" s="41"/>
      <c r="B12" s="10">
        <v>7</v>
      </c>
      <c r="C12" s="10" t="s">
        <v>37</v>
      </c>
      <c r="D12" s="18" t="s">
        <v>38</v>
      </c>
      <c r="E12" s="42">
        <f t="shared" si="0"/>
        <v>0</v>
      </c>
      <c r="F12" s="43"/>
      <c r="G12" s="44">
        <f t="shared" si="3"/>
        <v>0</v>
      </c>
      <c r="H12" s="44">
        <f t="shared" si="3"/>
        <v>0</v>
      </c>
      <c r="I12" s="45" t="str">
        <f t="shared" si="4"/>
        <v>0-0</v>
      </c>
      <c r="J12" s="46">
        <f>[1]Фармация!E32</f>
        <v>0</v>
      </c>
      <c r="K12" s="47">
        <f>[1]Фармация!E33</f>
        <v>0</v>
      </c>
      <c r="L12" s="47">
        <f>[1]Фармация!E30</f>
        <v>0</v>
      </c>
      <c r="M12" s="48">
        <f>[1]Фармация!E31</f>
        <v>0</v>
      </c>
      <c r="N12" s="18" t="str">
        <f t="shared" si="5"/>
        <v>0-0</v>
      </c>
      <c r="O12" s="49">
        <f t="shared" si="1"/>
        <v>0</v>
      </c>
      <c r="P12" s="31"/>
      <c r="Q12" s="50">
        <f t="shared" si="6"/>
        <v>0</v>
      </c>
      <c r="R12" s="50">
        <f t="shared" si="11"/>
        <v>0</v>
      </c>
      <c r="S12" s="51" t="str">
        <f t="shared" si="7"/>
        <v>0-0</v>
      </c>
      <c r="T12" s="52"/>
      <c r="U12" s="52"/>
      <c r="V12" s="53"/>
      <c r="W12" s="54"/>
      <c r="X12" s="52"/>
      <c r="Y12" s="52"/>
      <c r="Z12" s="53"/>
      <c r="AA12" s="54"/>
      <c r="AB12" s="55"/>
      <c r="AC12" s="52"/>
      <c r="AD12" s="56"/>
      <c r="AE12" s="57"/>
      <c r="AF12" s="58"/>
      <c r="AG12" s="47"/>
      <c r="AH12" s="57"/>
      <c r="AI12" s="57"/>
      <c r="AJ12" s="59">
        <f t="shared" si="2"/>
        <v>0</v>
      </c>
      <c r="AK12" s="33"/>
      <c r="AL12" s="39">
        <f t="shared" si="8"/>
        <v>0</v>
      </c>
      <c r="AM12" s="60">
        <f t="shared" si="9"/>
        <v>0</v>
      </c>
      <c r="AN12" s="39" t="str">
        <f t="shared" si="10"/>
        <v>0-0</v>
      </c>
      <c r="AO12" s="34"/>
      <c r="AP12" s="34"/>
      <c r="AQ12" s="61"/>
      <c r="AR12" s="61"/>
      <c r="AS12" s="34"/>
      <c r="AT12" s="34"/>
      <c r="AU12" s="61"/>
      <c r="AV12" s="61"/>
      <c r="AW12" s="34"/>
      <c r="AX12" s="34"/>
      <c r="AY12" s="61"/>
      <c r="AZ12" s="61"/>
      <c r="BA12" s="34"/>
      <c r="BB12" s="34"/>
      <c r="BC12" s="61"/>
      <c r="BD12" s="61"/>
      <c r="BE12" s="34"/>
      <c r="BF12" s="34"/>
      <c r="BG12" s="61"/>
      <c r="BH12" s="61"/>
      <c r="BI12" s="34"/>
      <c r="BJ12" s="34"/>
      <c r="BK12" s="61"/>
      <c r="BL12" s="61"/>
      <c r="BM12" s="34"/>
      <c r="BN12" s="34"/>
      <c r="BO12" s="61"/>
      <c r="BP12" s="61"/>
      <c r="BQ12" s="34"/>
      <c r="BR12" s="34"/>
      <c r="BS12" s="61"/>
      <c r="BT12" s="61"/>
    </row>
    <row r="13" spans="1:100" ht="45" x14ac:dyDescent="0.25">
      <c r="A13" s="41"/>
      <c r="B13" s="10">
        <v>8</v>
      </c>
      <c r="C13" s="10" t="s">
        <v>39</v>
      </c>
      <c r="D13" s="18" t="s">
        <v>40</v>
      </c>
      <c r="E13" s="42">
        <f t="shared" si="0"/>
        <v>0</v>
      </c>
      <c r="F13" s="43"/>
      <c r="G13" s="44">
        <f t="shared" si="3"/>
        <v>0</v>
      </c>
      <c r="H13" s="44">
        <f t="shared" si="3"/>
        <v>0</v>
      </c>
      <c r="I13" s="45" t="str">
        <f t="shared" si="4"/>
        <v>0-0</v>
      </c>
      <c r="J13" s="46">
        <f>[1]Фармация!E36</f>
        <v>0</v>
      </c>
      <c r="K13" s="47">
        <f>[1]Фармация!E37</f>
        <v>0</v>
      </c>
      <c r="L13" s="47">
        <f>[1]Фармация!E34</f>
        <v>0</v>
      </c>
      <c r="M13" s="48">
        <f>[1]Фармация!E35</f>
        <v>0</v>
      </c>
      <c r="N13" s="18" t="str">
        <f t="shared" si="5"/>
        <v>0-0</v>
      </c>
      <c r="O13" s="49">
        <f t="shared" si="1"/>
        <v>0</v>
      </c>
      <c r="P13" s="31"/>
      <c r="Q13" s="50">
        <f t="shared" si="6"/>
        <v>0</v>
      </c>
      <c r="R13" s="50">
        <f t="shared" si="11"/>
        <v>0</v>
      </c>
      <c r="S13" s="51" t="str">
        <f t="shared" si="7"/>
        <v>0-0</v>
      </c>
      <c r="T13" s="52"/>
      <c r="U13" s="52"/>
      <c r="V13" s="53"/>
      <c r="W13" s="54"/>
      <c r="X13" s="52"/>
      <c r="Y13" s="52"/>
      <c r="Z13" s="53"/>
      <c r="AA13" s="54"/>
      <c r="AB13" s="55"/>
      <c r="AC13" s="52"/>
      <c r="AD13" s="56"/>
      <c r="AE13" s="57"/>
      <c r="AF13" s="58"/>
      <c r="AG13" s="47"/>
      <c r="AH13" s="57"/>
      <c r="AI13" s="57"/>
      <c r="AJ13" s="59">
        <f t="shared" si="2"/>
        <v>0</v>
      </c>
      <c r="AK13" s="33"/>
      <c r="AL13" s="39">
        <f t="shared" si="8"/>
        <v>0</v>
      </c>
      <c r="AM13" s="60">
        <f t="shared" si="9"/>
        <v>0</v>
      </c>
      <c r="AN13" s="39" t="str">
        <f t="shared" si="10"/>
        <v>0-0</v>
      </c>
      <c r="AO13" s="34"/>
      <c r="AP13" s="34"/>
      <c r="AQ13" s="61"/>
      <c r="AR13" s="61"/>
      <c r="AS13" s="34"/>
      <c r="AT13" s="34"/>
      <c r="AU13" s="61"/>
      <c r="AV13" s="61"/>
      <c r="AW13" s="34"/>
      <c r="AX13" s="34"/>
      <c r="AY13" s="61"/>
      <c r="AZ13" s="61"/>
      <c r="BA13" s="34"/>
      <c r="BB13" s="34"/>
      <c r="BC13" s="61"/>
      <c r="BD13" s="61"/>
      <c r="BE13" s="34"/>
      <c r="BF13" s="34"/>
      <c r="BG13" s="61"/>
      <c r="BH13" s="61"/>
      <c r="BI13" s="34"/>
      <c r="BJ13" s="34"/>
      <c r="BK13" s="61"/>
      <c r="BL13" s="61"/>
      <c r="BM13" s="34"/>
      <c r="BN13" s="34"/>
      <c r="BO13" s="61"/>
      <c r="BP13" s="61"/>
      <c r="BQ13" s="34"/>
      <c r="BR13" s="34"/>
      <c r="BS13" s="61"/>
      <c r="BT13" s="61"/>
    </row>
    <row r="14" spans="1:100" ht="45" x14ac:dyDescent="0.25">
      <c r="A14" s="41"/>
      <c r="B14" s="10">
        <v>9</v>
      </c>
      <c r="C14" s="10" t="s">
        <v>41</v>
      </c>
      <c r="D14" s="18" t="s">
        <v>42</v>
      </c>
      <c r="E14" s="42">
        <f t="shared" si="0"/>
        <v>0</v>
      </c>
      <c r="F14" s="43"/>
      <c r="G14" s="44">
        <f t="shared" si="3"/>
        <v>0</v>
      </c>
      <c r="H14" s="44">
        <f t="shared" si="3"/>
        <v>0</v>
      </c>
      <c r="I14" s="45" t="str">
        <f t="shared" si="4"/>
        <v>0-0</v>
      </c>
      <c r="J14" s="46">
        <f>[1]Фармация!E40</f>
        <v>0</v>
      </c>
      <c r="K14" s="47">
        <f>[1]Фармация!E41</f>
        <v>0</v>
      </c>
      <c r="L14" s="47">
        <f>[1]Фармация!E38</f>
        <v>0</v>
      </c>
      <c r="M14" s="48">
        <f>[1]Фармация!E39</f>
        <v>0</v>
      </c>
      <c r="N14" s="18" t="str">
        <f t="shared" si="5"/>
        <v>0-0</v>
      </c>
      <c r="O14" s="49">
        <f t="shared" si="1"/>
        <v>0</v>
      </c>
      <c r="P14" s="31"/>
      <c r="Q14" s="50">
        <f t="shared" si="6"/>
        <v>0</v>
      </c>
      <c r="R14" s="50">
        <f t="shared" si="11"/>
        <v>0</v>
      </c>
      <c r="S14" s="51" t="str">
        <f t="shared" si="7"/>
        <v>0-0</v>
      </c>
      <c r="T14" s="52"/>
      <c r="U14" s="52"/>
      <c r="V14" s="53"/>
      <c r="W14" s="54"/>
      <c r="X14" s="52"/>
      <c r="Y14" s="52"/>
      <c r="Z14" s="53"/>
      <c r="AA14" s="54"/>
      <c r="AB14" s="55"/>
      <c r="AC14" s="52"/>
      <c r="AD14" s="56"/>
      <c r="AE14" s="57"/>
      <c r="AF14" s="58"/>
      <c r="AG14" s="47"/>
      <c r="AH14" s="57"/>
      <c r="AI14" s="57"/>
      <c r="AJ14" s="59">
        <f t="shared" si="2"/>
        <v>0</v>
      </c>
      <c r="AK14" s="33"/>
      <c r="AL14" s="39">
        <f t="shared" si="8"/>
        <v>0</v>
      </c>
      <c r="AM14" s="60">
        <f t="shared" si="9"/>
        <v>0</v>
      </c>
      <c r="AN14" s="39" t="str">
        <f t="shared" si="10"/>
        <v>0-0</v>
      </c>
      <c r="AO14" s="34"/>
      <c r="AP14" s="34"/>
      <c r="AQ14" s="61"/>
      <c r="AR14" s="61"/>
      <c r="AS14" s="34"/>
      <c r="AT14" s="34"/>
      <c r="AU14" s="61"/>
      <c r="AV14" s="61"/>
      <c r="AW14" s="34"/>
      <c r="AX14" s="34"/>
      <c r="AY14" s="61"/>
      <c r="AZ14" s="61"/>
      <c r="BA14" s="34"/>
      <c r="BB14" s="34"/>
      <c r="BC14" s="61"/>
      <c r="BD14" s="61"/>
      <c r="BE14" s="34"/>
      <c r="BF14" s="34"/>
      <c r="BG14" s="61"/>
      <c r="BH14" s="61"/>
      <c r="BI14" s="34"/>
      <c r="BJ14" s="34"/>
      <c r="BK14" s="61"/>
      <c r="BL14" s="61"/>
      <c r="BM14" s="34"/>
      <c r="BN14" s="34"/>
      <c r="BO14" s="61"/>
      <c r="BP14" s="61"/>
      <c r="BQ14" s="34"/>
      <c r="BR14" s="34"/>
      <c r="BS14" s="61"/>
      <c r="BT14" s="61"/>
    </row>
    <row r="15" spans="1:100" ht="45" x14ac:dyDescent="0.25">
      <c r="A15" s="41"/>
      <c r="B15" s="10">
        <v>10</v>
      </c>
      <c r="C15" s="10" t="s">
        <v>43</v>
      </c>
      <c r="D15" s="18" t="s">
        <v>44</v>
      </c>
      <c r="E15" s="42">
        <f t="shared" si="0"/>
        <v>0</v>
      </c>
      <c r="F15" s="43"/>
      <c r="G15" s="44">
        <f t="shared" si="3"/>
        <v>0</v>
      </c>
      <c r="H15" s="44">
        <f t="shared" si="3"/>
        <v>0</v>
      </c>
      <c r="I15" s="45" t="str">
        <f t="shared" si="4"/>
        <v>0-0</v>
      </c>
      <c r="J15" s="46">
        <f>[1]Фармация!E44</f>
        <v>0</v>
      </c>
      <c r="K15" s="47">
        <f>[1]Фармация!E45</f>
        <v>0</v>
      </c>
      <c r="L15" s="47">
        <f>[1]Фармация!E42</f>
        <v>0</v>
      </c>
      <c r="M15" s="48">
        <f>[1]Фармация!E43</f>
        <v>0</v>
      </c>
      <c r="N15" s="18" t="str">
        <f t="shared" si="5"/>
        <v>0-0</v>
      </c>
      <c r="O15" s="49">
        <f t="shared" si="1"/>
        <v>0</v>
      </c>
      <c r="P15" s="31"/>
      <c r="Q15" s="50">
        <f t="shared" si="6"/>
        <v>0</v>
      </c>
      <c r="R15" s="50">
        <f t="shared" si="11"/>
        <v>0</v>
      </c>
      <c r="S15" s="51" t="str">
        <f t="shared" si="7"/>
        <v>0-0</v>
      </c>
      <c r="T15" s="52"/>
      <c r="U15" s="52"/>
      <c r="V15" s="53"/>
      <c r="W15" s="54"/>
      <c r="X15" s="52"/>
      <c r="Y15" s="52"/>
      <c r="Z15" s="53"/>
      <c r="AA15" s="54"/>
      <c r="AB15" s="52"/>
      <c r="AC15" s="52"/>
      <c r="AD15" s="56"/>
      <c r="AE15" s="57"/>
      <c r="AF15" s="58"/>
      <c r="AG15" s="47"/>
      <c r="AH15" s="57"/>
      <c r="AI15" s="57"/>
      <c r="AJ15" s="59">
        <f t="shared" si="2"/>
        <v>0</v>
      </c>
      <c r="AK15" s="33"/>
      <c r="AL15" s="39">
        <f t="shared" si="8"/>
        <v>0</v>
      </c>
      <c r="AM15" s="60">
        <f t="shared" si="9"/>
        <v>0</v>
      </c>
      <c r="AN15" s="39" t="str">
        <f t="shared" si="10"/>
        <v>0-0</v>
      </c>
      <c r="AO15" s="34"/>
      <c r="AP15" s="34"/>
      <c r="AQ15" s="61"/>
      <c r="AR15" s="61"/>
      <c r="AS15" s="34"/>
      <c r="AT15" s="34"/>
      <c r="AU15" s="61"/>
      <c r="AV15" s="61"/>
      <c r="AW15" s="34"/>
      <c r="AX15" s="34"/>
      <c r="AY15" s="61"/>
      <c r="AZ15" s="61"/>
      <c r="BA15" s="34"/>
      <c r="BB15" s="34"/>
      <c r="BC15" s="61"/>
      <c r="BD15" s="61"/>
      <c r="BE15" s="34"/>
      <c r="BF15" s="34"/>
      <c r="BG15" s="61"/>
      <c r="BH15" s="61"/>
      <c r="BI15" s="34"/>
      <c r="BJ15" s="34"/>
      <c r="BK15" s="61"/>
      <c r="BL15" s="61"/>
      <c r="BM15" s="34"/>
      <c r="BN15" s="34"/>
      <c r="BO15" s="61"/>
      <c r="BP15" s="61"/>
      <c r="BQ15" s="34"/>
      <c r="BR15" s="34"/>
      <c r="BS15" s="61"/>
      <c r="BT15" s="61"/>
    </row>
    <row r="16" spans="1:100" x14ac:dyDescent="0.25">
      <c r="A16" s="41"/>
      <c r="B16" s="10">
        <v>11</v>
      </c>
      <c r="C16" s="10" t="s">
        <v>45</v>
      </c>
      <c r="D16" s="18" t="s">
        <v>46</v>
      </c>
      <c r="E16" s="42">
        <f t="shared" si="0"/>
        <v>0</v>
      </c>
      <c r="F16" s="43"/>
      <c r="G16" s="44">
        <f t="shared" si="3"/>
        <v>0</v>
      </c>
      <c r="H16" s="44">
        <f t="shared" si="3"/>
        <v>0</v>
      </c>
      <c r="I16" s="45" t="str">
        <f t="shared" si="4"/>
        <v>0-0</v>
      </c>
      <c r="J16" s="46">
        <f>[1]Фармация!E48</f>
        <v>0</v>
      </c>
      <c r="K16" s="47">
        <f>[1]Фармация!E49</f>
        <v>0</v>
      </c>
      <c r="L16" s="47">
        <f>[1]Фармация!E46</f>
        <v>0</v>
      </c>
      <c r="M16" s="48">
        <f>[1]Фармация!E47</f>
        <v>0</v>
      </c>
      <c r="N16" s="18" t="str">
        <f t="shared" si="5"/>
        <v>0-0</v>
      </c>
      <c r="O16" s="49">
        <f t="shared" si="1"/>
        <v>0</v>
      </c>
      <c r="P16" s="31"/>
      <c r="Q16" s="50">
        <f t="shared" si="6"/>
        <v>0</v>
      </c>
      <c r="R16" s="50">
        <f t="shared" si="11"/>
        <v>0</v>
      </c>
      <c r="S16" s="51" t="str">
        <f t="shared" si="7"/>
        <v>0-0</v>
      </c>
      <c r="T16" s="52"/>
      <c r="U16" s="52"/>
      <c r="V16" s="53"/>
      <c r="W16" s="54"/>
      <c r="X16" s="52"/>
      <c r="Y16" s="52"/>
      <c r="Z16" s="53"/>
      <c r="AA16" s="54"/>
      <c r="AB16" s="55"/>
      <c r="AC16" s="52"/>
      <c r="AD16" s="56"/>
      <c r="AE16" s="57"/>
      <c r="AF16" s="58"/>
      <c r="AG16" s="47"/>
      <c r="AH16" s="57"/>
      <c r="AI16" s="57"/>
      <c r="AJ16" s="59">
        <f t="shared" si="2"/>
        <v>0</v>
      </c>
      <c r="AK16" s="33"/>
      <c r="AL16" s="39">
        <f t="shared" si="8"/>
        <v>0</v>
      </c>
      <c r="AM16" s="60">
        <f t="shared" si="9"/>
        <v>0</v>
      </c>
      <c r="AN16" s="39" t="str">
        <f t="shared" si="10"/>
        <v>0-0</v>
      </c>
      <c r="AO16" s="34"/>
      <c r="AP16" s="34"/>
      <c r="AQ16" s="61"/>
      <c r="AR16" s="61"/>
      <c r="AS16" s="34"/>
      <c r="AT16" s="34"/>
      <c r="AU16" s="61"/>
      <c r="AV16" s="61"/>
      <c r="AW16" s="34"/>
      <c r="AX16" s="34"/>
      <c r="AY16" s="61"/>
      <c r="AZ16" s="61"/>
      <c r="BA16" s="34"/>
      <c r="BB16" s="34"/>
      <c r="BC16" s="61"/>
      <c r="BD16" s="61"/>
      <c r="BE16" s="34"/>
      <c r="BF16" s="34"/>
      <c r="BG16" s="61"/>
      <c r="BH16" s="61"/>
      <c r="BI16" s="34"/>
      <c r="BJ16" s="34"/>
      <c r="BK16" s="61"/>
      <c r="BL16" s="61"/>
      <c r="BM16" s="34"/>
      <c r="BN16" s="34"/>
      <c r="BO16" s="61"/>
      <c r="BP16" s="61"/>
      <c r="BQ16" s="34"/>
      <c r="BR16" s="34"/>
      <c r="BS16" s="61"/>
      <c r="BT16" s="61"/>
    </row>
    <row r="17" spans="1:72" x14ac:dyDescent="0.25">
      <c r="A17" s="41"/>
      <c r="B17" s="10">
        <v>12</v>
      </c>
      <c r="C17" s="10" t="s">
        <v>47</v>
      </c>
      <c r="D17" s="18" t="s">
        <v>48</v>
      </c>
      <c r="E17" s="42">
        <f t="shared" si="0"/>
        <v>0</v>
      </c>
      <c r="F17" s="43"/>
      <c r="G17" s="44">
        <f t="shared" si="3"/>
        <v>0</v>
      </c>
      <c r="H17" s="44">
        <f t="shared" si="3"/>
        <v>0</v>
      </c>
      <c r="I17" s="45" t="str">
        <f t="shared" si="4"/>
        <v>0-0</v>
      </c>
      <c r="J17" s="46">
        <f>[1]Фармация!E52</f>
        <v>0</v>
      </c>
      <c r="K17" s="47">
        <f>[1]Фармация!E53</f>
        <v>0</v>
      </c>
      <c r="L17" s="47">
        <f>[1]Фармация!E50</f>
        <v>0</v>
      </c>
      <c r="M17" s="48">
        <f>[1]Фармация!E51</f>
        <v>0</v>
      </c>
      <c r="N17" s="18" t="str">
        <f t="shared" si="5"/>
        <v>0-0</v>
      </c>
      <c r="O17" s="49">
        <f t="shared" si="1"/>
        <v>0</v>
      </c>
      <c r="P17" s="31"/>
      <c r="Q17" s="50">
        <f t="shared" si="6"/>
        <v>0</v>
      </c>
      <c r="R17" s="50">
        <f t="shared" si="11"/>
        <v>0</v>
      </c>
      <c r="S17" s="51" t="str">
        <f t="shared" si="7"/>
        <v>0-0</v>
      </c>
      <c r="T17" s="52"/>
      <c r="U17" s="52"/>
      <c r="V17" s="53"/>
      <c r="W17" s="54"/>
      <c r="X17" s="52"/>
      <c r="Y17" s="52"/>
      <c r="Z17" s="53"/>
      <c r="AA17" s="54"/>
      <c r="AB17" s="55"/>
      <c r="AC17" s="52"/>
      <c r="AD17" s="56"/>
      <c r="AE17" s="57"/>
      <c r="AF17" s="58"/>
      <c r="AG17" s="47"/>
      <c r="AH17" s="57"/>
      <c r="AI17" s="57"/>
      <c r="AJ17" s="59">
        <f t="shared" si="2"/>
        <v>0</v>
      </c>
      <c r="AK17" s="33"/>
      <c r="AL17" s="39">
        <f t="shared" si="8"/>
        <v>0</v>
      </c>
      <c r="AM17" s="60">
        <f t="shared" si="9"/>
        <v>0</v>
      </c>
      <c r="AN17" s="39" t="str">
        <f t="shared" si="10"/>
        <v>0-0</v>
      </c>
      <c r="AO17" s="34"/>
      <c r="AP17" s="34"/>
      <c r="AQ17" s="61"/>
      <c r="AR17" s="61"/>
      <c r="AS17" s="34"/>
      <c r="AT17" s="34"/>
      <c r="AU17" s="61"/>
      <c r="AV17" s="61"/>
      <c r="AW17" s="34"/>
      <c r="AX17" s="34"/>
      <c r="AY17" s="61"/>
      <c r="AZ17" s="61"/>
      <c r="BA17" s="34"/>
      <c r="BB17" s="34"/>
      <c r="BC17" s="61"/>
      <c r="BD17" s="61"/>
      <c r="BE17" s="34"/>
      <c r="BF17" s="34"/>
      <c r="BG17" s="61"/>
      <c r="BH17" s="61"/>
      <c r="BI17" s="34"/>
      <c r="BJ17" s="34"/>
      <c r="BK17" s="61"/>
      <c r="BL17" s="61"/>
      <c r="BM17" s="34"/>
      <c r="BN17" s="34"/>
      <c r="BO17" s="61"/>
      <c r="BP17" s="61"/>
      <c r="BQ17" s="34"/>
      <c r="BR17" s="34"/>
      <c r="BS17" s="61"/>
      <c r="BT17" s="61"/>
    </row>
    <row r="18" spans="1:72" x14ac:dyDescent="0.25">
      <c r="A18" s="41" t="s">
        <v>49</v>
      </c>
      <c r="B18" s="10">
        <v>13</v>
      </c>
      <c r="C18" s="10" t="s">
        <v>50</v>
      </c>
      <c r="D18" s="18" t="s">
        <v>51</v>
      </c>
      <c r="E18" s="42">
        <f t="shared" si="0"/>
        <v>0</v>
      </c>
      <c r="F18" s="43"/>
      <c r="G18" s="44">
        <f t="shared" si="3"/>
        <v>0</v>
      </c>
      <c r="H18" s="44">
        <f t="shared" si="3"/>
        <v>0</v>
      </c>
      <c r="I18" s="45" t="str">
        <f t="shared" si="4"/>
        <v>0-0</v>
      </c>
      <c r="J18" s="46">
        <f>[1]Фармация!E57</f>
        <v>0</v>
      </c>
      <c r="K18" s="47">
        <f>[1]Фармация!E57</f>
        <v>0</v>
      </c>
      <c r="L18" s="47">
        <f>[1]Фармация!E54</f>
        <v>0</v>
      </c>
      <c r="M18" s="48">
        <f>[1]Фармация!E55</f>
        <v>0</v>
      </c>
      <c r="N18" s="18" t="str">
        <f t="shared" si="5"/>
        <v>0-0</v>
      </c>
      <c r="O18" s="49">
        <f t="shared" si="1"/>
        <v>0</v>
      </c>
      <c r="P18" s="31"/>
      <c r="Q18" s="50">
        <f t="shared" si="6"/>
        <v>0</v>
      </c>
      <c r="R18" s="50">
        <f t="shared" si="11"/>
        <v>0</v>
      </c>
      <c r="S18" s="51" t="str">
        <f t="shared" si="7"/>
        <v>0-0</v>
      </c>
      <c r="T18" s="52"/>
      <c r="U18" s="52"/>
      <c r="V18" s="53"/>
      <c r="W18" s="54"/>
      <c r="X18" s="52"/>
      <c r="Y18" s="52"/>
      <c r="Z18" s="53"/>
      <c r="AA18" s="54"/>
      <c r="AB18" s="55"/>
      <c r="AC18" s="52"/>
      <c r="AD18" s="56"/>
      <c r="AE18" s="57"/>
      <c r="AF18" s="58"/>
      <c r="AG18" s="47"/>
      <c r="AH18" s="57"/>
      <c r="AI18" s="57"/>
      <c r="AJ18" s="59">
        <f t="shared" si="2"/>
        <v>0</v>
      </c>
      <c r="AK18" s="33"/>
      <c r="AL18" s="39">
        <f t="shared" si="8"/>
        <v>0</v>
      </c>
      <c r="AM18" s="60">
        <f t="shared" si="9"/>
        <v>0</v>
      </c>
      <c r="AN18" s="39" t="str">
        <f t="shared" si="10"/>
        <v>0-0</v>
      </c>
      <c r="AO18" s="34"/>
      <c r="AP18" s="34"/>
      <c r="AQ18" s="61"/>
      <c r="AR18" s="61"/>
      <c r="AS18" s="34"/>
      <c r="AT18" s="34"/>
      <c r="AU18" s="61"/>
      <c r="AV18" s="61"/>
      <c r="AW18" s="34"/>
      <c r="AX18" s="34"/>
      <c r="AY18" s="61"/>
      <c r="AZ18" s="61"/>
      <c r="BA18" s="34"/>
      <c r="BB18" s="34"/>
      <c r="BC18" s="61"/>
      <c r="BD18" s="61"/>
      <c r="BE18" s="34"/>
      <c r="BF18" s="34"/>
      <c r="BG18" s="61"/>
      <c r="BH18" s="61"/>
      <c r="BI18" s="34"/>
      <c r="BJ18" s="34"/>
      <c r="BK18" s="61"/>
      <c r="BL18" s="61"/>
      <c r="BM18" s="34"/>
      <c r="BN18" s="34"/>
      <c r="BO18" s="61"/>
      <c r="BP18" s="61"/>
      <c r="BQ18" s="34"/>
      <c r="BR18" s="34"/>
      <c r="BS18" s="61"/>
      <c r="BT18" s="61"/>
    </row>
    <row r="19" spans="1:72" ht="30" x14ac:dyDescent="0.25">
      <c r="A19" s="41"/>
      <c r="B19" s="10">
        <v>14</v>
      </c>
      <c r="C19" s="10" t="s">
        <v>52</v>
      </c>
      <c r="D19" s="64" t="s">
        <v>53</v>
      </c>
      <c r="E19" s="42">
        <f t="shared" si="0"/>
        <v>0</v>
      </c>
      <c r="F19" s="43" t="s">
        <v>54</v>
      </c>
      <c r="G19" s="44">
        <f t="shared" si="3"/>
        <v>0</v>
      </c>
      <c r="H19" s="44">
        <f t="shared" si="3"/>
        <v>0</v>
      </c>
      <c r="I19" s="45" t="str">
        <f t="shared" si="4"/>
        <v>0-0</v>
      </c>
      <c r="J19" s="46">
        <f>[1]Фармация!E60</f>
        <v>0</v>
      </c>
      <c r="K19" s="47" t="str">
        <f>[1]Фармация!E61</f>
        <v>лиоф. пор. д/приг. р-ра</v>
      </c>
      <c r="L19" s="47">
        <f>[1]Фармация!E58</f>
        <v>0</v>
      </c>
      <c r="M19" s="48">
        <f>[1]Фармация!E59</f>
        <v>0</v>
      </c>
      <c r="N19" s="18" t="str">
        <f t="shared" si="5"/>
        <v>0-0</v>
      </c>
      <c r="O19" s="49">
        <f t="shared" si="1"/>
        <v>0</v>
      </c>
      <c r="P19" s="31"/>
      <c r="Q19" s="50">
        <f t="shared" si="6"/>
        <v>0</v>
      </c>
      <c r="R19" s="50">
        <f t="shared" si="11"/>
        <v>0</v>
      </c>
      <c r="S19" s="51" t="str">
        <f t="shared" si="7"/>
        <v>0-0</v>
      </c>
      <c r="T19" s="52"/>
      <c r="U19" s="52"/>
      <c r="V19" s="53"/>
      <c r="W19" s="54"/>
      <c r="X19" s="52"/>
      <c r="Y19" s="52"/>
      <c r="Z19" s="53"/>
      <c r="AA19" s="54"/>
      <c r="AB19" s="55"/>
      <c r="AC19" s="52"/>
      <c r="AD19" s="56"/>
      <c r="AE19" s="57"/>
      <c r="AF19" s="58"/>
      <c r="AG19" s="47"/>
      <c r="AH19" s="57"/>
      <c r="AI19" s="57"/>
      <c r="AJ19" s="59">
        <f t="shared" si="2"/>
        <v>0</v>
      </c>
      <c r="AK19" s="33"/>
      <c r="AL19" s="39">
        <f t="shared" si="8"/>
        <v>0</v>
      </c>
      <c r="AM19" s="60">
        <f t="shared" si="9"/>
        <v>0</v>
      </c>
      <c r="AN19" s="39" t="str">
        <f t="shared" si="10"/>
        <v>0-0</v>
      </c>
      <c r="AO19" s="34"/>
      <c r="AP19" s="34"/>
      <c r="AQ19" s="61"/>
      <c r="AR19" s="61"/>
      <c r="AS19" s="34"/>
      <c r="AT19" s="34"/>
      <c r="AU19" s="61"/>
      <c r="AV19" s="61"/>
      <c r="AW19" s="34"/>
      <c r="AX19" s="34"/>
      <c r="AY19" s="61"/>
      <c r="AZ19" s="61"/>
      <c r="BA19" s="34"/>
      <c r="BB19" s="34"/>
      <c r="BC19" s="61"/>
      <c r="BD19" s="61"/>
      <c r="BE19" s="34"/>
      <c r="BF19" s="34"/>
      <c r="BG19" s="61"/>
      <c r="BH19" s="61"/>
      <c r="BI19" s="34"/>
      <c r="BJ19" s="34"/>
      <c r="BK19" s="61"/>
      <c r="BL19" s="61"/>
      <c r="BM19" s="34"/>
      <c r="BN19" s="34"/>
      <c r="BO19" s="61"/>
      <c r="BP19" s="61"/>
      <c r="BQ19" s="34"/>
      <c r="BR19" s="34"/>
      <c r="BS19" s="61"/>
      <c r="BT19" s="61"/>
    </row>
    <row r="20" spans="1:72" x14ac:dyDescent="0.25">
      <c r="A20" s="41" t="s">
        <v>55</v>
      </c>
      <c r="B20" s="10">
        <v>15</v>
      </c>
      <c r="C20" s="10" t="s">
        <v>56</v>
      </c>
      <c r="D20" s="18" t="s">
        <v>57</v>
      </c>
      <c r="E20" s="42">
        <f t="shared" si="0"/>
        <v>0</v>
      </c>
      <c r="F20" s="43"/>
      <c r="G20" s="44">
        <f t="shared" si="3"/>
        <v>0</v>
      </c>
      <c r="H20" s="44">
        <f t="shared" si="3"/>
        <v>0</v>
      </c>
      <c r="I20" s="45" t="str">
        <f t="shared" si="4"/>
        <v>0-0</v>
      </c>
      <c r="J20" s="46">
        <f>[1]Фармация!E64</f>
        <v>0</v>
      </c>
      <c r="K20" s="47">
        <f>[1]Фармация!E65</f>
        <v>0</v>
      </c>
      <c r="L20" s="47">
        <f>[1]Фармация!E62</f>
        <v>0</v>
      </c>
      <c r="M20" s="48">
        <f>[1]Фармация!E63</f>
        <v>0</v>
      </c>
      <c r="N20" s="18" t="str">
        <f t="shared" si="5"/>
        <v>0-0</v>
      </c>
      <c r="O20" s="49">
        <f t="shared" si="1"/>
        <v>0</v>
      </c>
      <c r="P20" s="31"/>
      <c r="Q20" s="50">
        <f t="shared" si="6"/>
        <v>0</v>
      </c>
      <c r="R20" s="50">
        <f t="shared" si="11"/>
        <v>0</v>
      </c>
      <c r="S20" s="51" t="str">
        <f t="shared" si="7"/>
        <v>0-0</v>
      </c>
      <c r="T20" s="52"/>
      <c r="U20" s="52"/>
      <c r="V20" s="53"/>
      <c r="W20" s="54"/>
      <c r="X20" s="52"/>
      <c r="Y20" s="52"/>
      <c r="Z20" s="53"/>
      <c r="AA20" s="54"/>
      <c r="AB20" s="55"/>
      <c r="AC20" s="52"/>
      <c r="AD20" s="56"/>
      <c r="AE20" s="57"/>
      <c r="AF20" s="58"/>
      <c r="AG20" s="47"/>
      <c r="AH20" s="57"/>
      <c r="AI20" s="57"/>
      <c r="AJ20" s="59">
        <f t="shared" si="2"/>
        <v>0</v>
      </c>
      <c r="AK20" s="33"/>
      <c r="AL20" s="39">
        <f t="shared" si="8"/>
        <v>0</v>
      </c>
      <c r="AM20" s="60">
        <f t="shared" si="9"/>
        <v>0</v>
      </c>
      <c r="AN20" s="39" t="str">
        <f t="shared" si="10"/>
        <v>0-0</v>
      </c>
      <c r="AO20" s="34"/>
      <c r="AP20" s="34"/>
      <c r="AQ20" s="61"/>
      <c r="AR20" s="61"/>
      <c r="AS20" s="34"/>
      <c r="AT20" s="34"/>
      <c r="AU20" s="61"/>
      <c r="AV20" s="61"/>
      <c r="AW20" s="34"/>
      <c r="AX20" s="34"/>
      <c r="AY20" s="61"/>
      <c r="AZ20" s="61"/>
      <c r="BA20" s="34"/>
      <c r="BB20" s="34"/>
      <c r="BC20" s="61"/>
      <c r="BD20" s="61"/>
      <c r="BE20" s="34"/>
      <c r="BF20" s="34"/>
      <c r="BG20" s="61"/>
      <c r="BH20" s="61"/>
      <c r="BI20" s="34"/>
      <c r="BJ20" s="34"/>
      <c r="BK20" s="61"/>
      <c r="BL20" s="61"/>
      <c r="BM20" s="34"/>
      <c r="BN20" s="34"/>
      <c r="BO20" s="61"/>
      <c r="BP20" s="61"/>
      <c r="BQ20" s="34"/>
      <c r="BR20" s="34"/>
      <c r="BS20" s="61"/>
      <c r="BT20" s="61"/>
    </row>
    <row r="21" spans="1:72" ht="75" x14ac:dyDescent="0.25">
      <c r="A21" s="41"/>
      <c r="B21" s="10">
        <v>16</v>
      </c>
      <c r="C21" s="10" t="s">
        <v>58</v>
      </c>
      <c r="D21" s="18" t="s">
        <v>59</v>
      </c>
      <c r="E21" s="42">
        <f t="shared" si="0"/>
        <v>70</v>
      </c>
      <c r="F21" s="63" t="s">
        <v>60</v>
      </c>
      <c r="G21" s="44">
        <f t="shared" si="3"/>
        <v>219</v>
      </c>
      <c r="H21" s="44">
        <f t="shared" si="3"/>
        <v>391</v>
      </c>
      <c r="I21" s="45" t="str">
        <f t="shared" si="4"/>
        <v>219-391</v>
      </c>
      <c r="J21" s="46">
        <f>[1]Фармация!E68</f>
        <v>3</v>
      </c>
      <c r="K21" s="47" t="str">
        <f>[1]Фармация!E69</f>
        <v>Суппозитории ректальные</v>
      </c>
      <c r="L21" s="47">
        <f>[1]Фармация!E66</f>
        <v>391</v>
      </c>
      <c r="M21" s="48">
        <f>[1]Фармация!E67</f>
        <v>391</v>
      </c>
      <c r="N21" s="18" t="str">
        <f t="shared" si="5"/>
        <v>391-391</v>
      </c>
      <c r="O21" s="49">
        <f t="shared" si="1"/>
        <v>16</v>
      </c>
      <c r="P21" s="33" t="s">
        <v>61</v>
      </c>
      <c r="Q21" s="50">
        <f t="shared" si="6"/>
        <v>371.7</v>
      </c>
      <c r="R21" s="50">
        <f t="shared" si="11"/>
        <v>753.6</v>
      </c>
      <c r="S21" s="51" t="str">
        <f t="shared" si="7"/>
        <v>371,7-753,6</v>
      </c>
      <c r="T21" s="52">
        <v>3</v>
      </c>
      <c r="U21" s="52" t="s">
        <v>62</v>
      </c>
      <c r="V21" s="53">
        <v>371.7</v>
      </c>
      <c r="W21" s="54">
        <v>753.6</v>
      </c>
      <c r="X21" s="52">
        <v>3</v>
      </c>
      <c r="Y21" s="52" t="s">
        <v>63</v>
      </c>
      <c r="Z21" s="54">
        <v>389.4</v>
      </c>
      <c r="AA21" s="54">
        <v>389.4</v>
      </c>
      <c r="AB21" s="52">
        <v>6</v>
      </c>
      <c r="AC21" s="52" t="s">
        <v>64</v>
      </c>
      <c r="AD21" s="56">
        <v>383.4</v>
      </c>
      <c r="AE21" s="57">
        <v>541.79999999999995</v>
      </c>
      <c r="AF21" s="58">
        <v>4</v>
      </c>
      <c r="AG21" s="47" t="s">
        <v>65</v>
      </c>
      <c r="AH21" s="57">
        <v>389.4</v>
      </c>
      <c r="AI21" s="57">
        <v>536.4</v>
      </c>
      <c r="AJ21" s="59">
        <f t="shared" si="2"/>
        <v>51</v>
      </c>
      <c r="AK21" s="31" t="s">
        <v>66</v>
      </c>
      <c r="AL21" s="39">
        <f t="shared" si="8"/>
        <v>219</v>
      </c>
      <c r="AM21" s="60">
        <v>1238</v>
      </c>
      <c r="AN21" s="39" t="str">
        <f t="shared" si="10"/>
        <v>219-1238</v>
      </c>
      <c r="AO21" s="34">
        <f>SUM([1]Ригла!E112:E114)</f>
        <v>10</v>
      </c>
      <c r="AP21" s="34" t="s">
        <v>66</v>
      </c>
      <c r="AQ21" s="61">
        <f>MIN([1]Ригла!F112:F114)</f>
        <v>219</v>
      </c>
      <c r="AR21" s="61">
        <f>MAX([1]Ригла!G112:G114)</f>
        <v>1248</v>
      </c>
      <c r="AS21" s="34">
        <f>SUM([1]Ригла!E19:E21)</f>
        <v>6</v>
      </c>
      <c r="AT21" s="34" t="s">
        <v>66</v>
      </c>
      <c r="AU21" s="61">
        <f>MIN([1]Ригла!F19:F21)</f>
        <v>233</v>
      </c>
      <c r="AV21" s="61">
        <f>MAX([1]Ригла!G19:G21)</f>
        <v>662</v>
      </c>
      <c r="AW21" s="34">
        <f>SUM([1]Ригла!E69:E71)</f>
        <v>3</v>
      </c>
      <c r="AX21" s="34" t="s">
        <v>66</v>
      </c>
      <c r="AY21" s="61">
        <f>MIN([1]Ригла!F69:F71)</f>
        <v>383</v>
      </c>
      <c r="AZ21" s="61">
        <f>MAX([1]Ригла!G69:G71)</f>
        <v>1319</v>
      </c>
      <c r="BA21" s="34"/>
      <c r="BB21" s="34"/>
      <c r="BC21" s="61"/>
      <c r="BD21" s="61"/>
      <c r="BE21" s="34">
        <f>SUM([1]Ригла!E258:E260)</f>
        <v>9</v>
      </c>
      <c r="BF21" s="34" t="s">
        <v>66</v>
      </c>
      <c r="BG21" s="61">
        <f>MIN([1]Ригла!F258:F260)</f>
        <v>258</v>
      </c>
      <c r="BH21" s="61">
        <f>MAX([1]Ригла!G258:G260)</f>
        <v>768</v>
      </c>
      <c r="BI21" s="34">
        <f>SUM([1]Ригла!E213:E215)</f>
        <v>8</v>
      </c>
      <c r="BJ21" s="34" t="s">
        <v>67</v>
      </c>
      <c r="BK21" s="61">
        <f>MIN([1]Ригла!F213:F215)</f>
        <v>256</v>
      </c>
      <c r="BL21" s="61">
        <f>MAX([1]Ригла!G213:G215)</f>
        <v>717</v>
      </c>
      <c r="BM21" s="34">
        <f>SUM([1]Ригла!E301:E302)</f>
        <v>6</v>
      </c>
      <c r="BN21" s="34" t="s">
        <v>67</v>
      </c>
      <c r="BO21" s="61">
        <f>MIN([1]Ригла!F301:F302)</f>
        <v>222</v>
      </c>
      <c r="BP21" s="61">
        <f>MAX([1]Ригла!G301:G302)</f>
        <v>717</v>
      </c>
      <c r="BQ21" s="34">
        <f>SUM([1]Ригла!E165:E167)</f>
        <v>9</v>
      </c>
      <c r="BR21" s="34" t="s">
        <v>66</v>
      </c>
      <c r="BS21" s="61">
        <f>MIN([1]Ригла!F165:F167)</f>
        <v>249</v>
      </c>
      <c r="BT21" s="61">
        <f>MAX([1]Ригла!G165:G167)</f>
        <v>717</v>
      </c>
    </row>
    <row r="22" spans="1:72" x14ac:dyDescent="0.25">
      <c r="A22" s="41"/>
      <c r="B22" s="10">
        <v>17</v>
      </c>
      <c r="C22" s="10" t="s">
        <v>68</v>
      </c>
      <c r="D22" s="18" t="s">
        <v>69</v>
      </c>
      <c r="E22" s="42">
        <f t="shared" si="0"/>
        <v>0</v>
      </c>
      <c r="F22" s="43"/>
      <c r="G22" s="44">
        <f t="shared" si="3"/>
        <v>0</v>
      </c>
      <c r="H22" s="44">
        <f t="shared" si="3"/>
        <v>0</v>
      </c>
      <c r="I22" s="45" t="str">
        <f t="shared" si="4"/>
        <v>0-0</v>
      </c>
      <c r="J22" s="46">
        <f>[1]Фармация!E72</f>
        <v>0</v>
      </c>
      <c r="K22" s="47">
        <f>[1]Фармация!E73</f>
        <v>0</v>
      </c>
      <c r="L22" s="47">
        <f>[1]Фармация!E70</f>
        <v>0</v>
      </c>
      <c r="M22" s="48">
        <f>[1]Фармация!E71</f>
        <v>0</v>
      </c>
      <c r="N22" s="18" t="str">
        <f t="shared" si="5"/>
        <v>0-0</v>
      </c>
      <c r="O22" s="49">
        <f t="shared" si="1"/>
        <v>0</v>
      </c>
      <c r="P22" s="31"/>
      <c r="Q22" s="50">
        <f t="shared" si="6"/>
        <v>0</v>
      </c>
      <c r="R22" s="50">
        <f t="shared" si="11"/>
        <v>0</v>
      </c>
      <c r="S22" s="51" t="str">
        <f t="shared" si="7"/>
        <v>0-0</v>
      </c>
      <c r="T22" s="52"/>
      <c r="U22" s="52"/>
      <c r="V22" s="53"/>
      <c r="W22" s="54"/>
      <c r="X22" s="52"/>
      <c r="Y22" s="52"/>
      <c r="Z22" s="54"/>
      <c r="AA22" s="54"/>
      <c r="AB22" s="55"/>
      <c r="AC22" s="52"/>
      <c r="AD22" s="56"/>
      <c r="AE22" s="57"/>
      <c r="AF22" s="58"/>
      <c r="AG22" s="47"/>
      <c r="AH22" s="57"/>
      <c r="AI22" s="57"/>
      <c r="AJ22" s="59">
        <f t="shared" si="2"/>
        <v>0</v>
      </c>
      <c r="AK22" s="33"/>
      <c r="AL22" s="39">
        <f t="shared" si="8"/>
        <v>0</v>
      </c>
      <c r="AM22" s="60">
        <f t="shared" si="9"/>
        <v>0</v>
      </c>
      <c r="AN22" s="39" t="str">
        <f t="shared" si="10"/>
        <v>0-0</v>
      </c>
      <c r="AO22" s="34"/>
      <c r="AP22" s="34"/>
      <c r="AQ22" s="61"/>
      <c r="AR22" s="61"/>
      <c r="AS22" s="34"/>
      <c r="AT22" s="34"/>
      <c r="AU22" s="61"/>
      <c r="AV22" s="61"/>
      <c r="AW22" s="34"/>
      <c r="AX22" s="34"/>
      <c r="AY22" s="61"/>
      <c r="AZ22" s="61"/>
      <c r="BA22" s="34"/>
      <c r="BB22" s="34"/>
      <c r="BC22" s="61"/>
      <c r="BD22" s="61"/>
      <c r="BE22" s="34"/>
      <c r="BF22" s="34"/>
      <c r="BG22" s="61"/>
      <c r="BH22" s="61"/>
      <c r="BI22" s="34"/>
      <c r="BJ22" s="34"/>
      <c r="BK22" s="61"/>
      <c r="BL22" s="61"/>
      <c r="BM22" s="34"/>
      <c r="BN22" s="34"/>
      <c r="BO22" s="61"/>
      <c r="BP22" s="61"/>
      <c r="BQ22" s="34"/>
      <c r="BR22" s="34"/>
      <c r="BS22" s="61"/>
      <c r="BT22" s="61"/>
    </row>
    <row r="23" spans="1:72" ht="30" x14ac:dyDescent="0.25">
      <c r="A23" s="41" t="s">
        <v>70</v>
      </c>
      <c r="B23" s="10">
        <v>18</v>
      </c>
      <c r="C23" s="10" t="s">
        <v>71</v>
      </c>
      <c r="D23" s="18" t="s">
        <v>72</v>
      </c>
      <c r="E23" s="42">
        <f t="shared" si="0"/>
        <v>114</v>
      </c>
      <c r="F23" s="43" t="s">
        <v>73</v>
      </c>
      <c r="G23" s="44">
        <f t="shared" si="3"/>
        <v>276</v>
      </c>
      <c r="H23" s="44">
        <f t="shared" si="3"/>
        <v>352.9</v>
      </c>
      <c r="I23" s="45" t="str">
        <f t="shared" si="4"/>
        <v>276-352,9</v>
      </c>
      <c r="J23" s="46">
        <f>[1]Фармация!E76</f>
        <v>6</v>
      </c>
      <c r="K23" s="47" t="str">
        <f>[1]Фармация!E77</f>
        <v>спрей</v>
      </c>
      <c r="L23" s="47">
        <f>[1]Фармация!E74</f>
        <v>354</v>
      </c>
      <c r="M23" s="48">
        <f>[1]Фармация!E75</f>
        <v>355</v>
      </c>
      <c r="N23" s="18" t="str">
        <f t="shared" si="5"/>
        <v>354-355</v>
      </c>
      <c r="O23" s="49">
        <f t="shared" si="1"/>
        <v>28</v>
      </c>
      <c r="P23" s="31" t="s">
        <v>73</v>
      </c>
      <c r="Q23" s="50">
        <f t="shared" si="6"/>
        <v>350.9</v>
      </c>
      <c r="R23" s="50">
        <f t="shared" si="11"/>
        <v>352.9</v>
      </c>
      <c r="S23" s="51" t="str">
        <f t="shared" si="7"/>
        <v>350,9-352,9</v>
      </c>
      <c r="T23" s="52">
        <v>6</v>
      </c>
      <c r="U23" s="52" t="s">
        <v>74</v>
      </c>
      <c r="V23" s="53">
        <v>352.7</v>
      </c>
      <c r="W23" s="54">
        <v>352.7</v>
      </c>
      <c r="X23" s="52">
        <v>2</v>
      </c>
      <c r="Y23" s="52" t="s">
        <v>74</v>
      </c>
      <c r="Z23" s="54">
        <v>350.9</v>
      </c>
      <c r="AA23" s="54">
        <v>350.9</v>
      </c>
      <c r="AB23" s="65">
        <v>14</v>
      </c>
      <c r="AC23" s="52" t="s">
        <v>74</v>
      </c>
      <c r="AD23" s="56">
        <v>351.4</v>
      </c>
      <c r="AE23" s="57">
        <v>351.4</v>
      </c>
      <c r="AF23" s="58">
        <v>6</v>
      </c>
      <c r="AG23" s="47" t="s">
        <v>74</v>
      </c>
      <c r="AH23" s="57">
        <v>352.9</v>
      </c>
      <c r="AI23" s="57">
        <v>352.9</v>
      </c>
      <c r="AJ23" s="59">
        <f t="shared" si="2"/>
        <v>80</v>
      </c>
      <c r="AK23" s="33" t="s">
        <v>73</v>
      </c>
      <c r="AL23" s="39">
        <f t="shared" si="8"/>
        <v>276</v>
      </c>
      <c r="AM23" s="60">
        <v>689</v>
      </c>
      <c r="AN23" s="39" t="str">
        <f t="shared" si="10"/>
        <v>276-689</v>
      </c>
      <c r="AO23" s="34">
        <f>[1]Ригла!E115</f>
        <v>6</v>
      </c>
      <c r="AP23" s="34" t="str">
        <f>[1]Ригла!D115</f>
        <v>Капли</v>
      </c>
      <c r="AQ23" s="61">
        <f>[1]Ригла!F115</f>
        <v>284</v>
      </c>
      <c r="AR23" s="61">
        <f>[1]Ригла!G115</f>
        <v>285</v>
      </c>
      <c r="AS23" s="34">
        <f>[1]Ригла!E22</f>
        <v>11</v>
      </c>
      <c r="AT23" s="34" t="str">
        <f>[1]Ригла!D22</f>
        <v>Капли</v>
      </c>
      <c r="AU23" s="61">
        <f>[1]Ригла!F22</f>
        <v>276</v>
      </c>
      <c r="AV23" s="61">
        <f>[1]Ригла!G22</f>
        <v>355</v>
      </c>
      <c r="AW23" s="34">
        <f>[1]Ригла!E72</f>
        <v>13</v>
      </c>
      <c r="AX23" s="34" t="str">
        <f>[1]Ригла!D72</f>
        <v>Капли</v>
      </c>
      <c r="AY23" s="61">
        <f>[1]Ригла!F72</f>
        <v>342</v>
      </c>
      <c r="AZ23" s="61">
        <f>[1]Ригла!G72</f>
        <v>344</v>
      </c>
      <c r="BA23" s="34"/>
      <c r="BB23" s="34"/>
      <c r="BC23" s="61"/>
      <c r="BD23" s="61"/>
      <c r="BE23" s="34">
        <f>[1]Ригла!E261</f>
        <v>13</v>
      </c>
      <c r="BF23" s="34" t="s">
        <v>74</v>
      </c>
      <c r="BG23" s="61">
        <f>[1]Ригла!F261</f>
        <v>355</v>
      </c>
      <c r="BH23" s="61">
        <f>[1]Ригла!G261</f>
        <v>355</v>
      </c>
      <c r="BI23" s="34">
        <f>[1]Ригла!E216</f>
        <v>3</v>
      </c>
      <c r="BJ23" s="34" t="s">
        <v>74</v>
      </c>
      <c r="BK23" s="61">
        <f>[1]Ригла!F216</f>
        <v>321</v>
      </c>
      <c r="BL23" s="61">
        <f>[1]Ригла!G216</f>
        <v>326</v>
      </c>
      <c r="BM23" s="34">
        <f>SUM([1]Ригла!E303:E304)</f>
        <v>23</v>
      </c>
      <c r="BN23" s="34" t="s">
        <v>73</v>
      </c>
      <c r="BO23" s="61">
        <f>MIN([1]Ригла!F303:F304)</f>
        <v>299</v>
      </c>
      <c r="BP23" s="61">
        <f>MAX([1]Ригла!G303:G304)</f>
        <v>355</v>
      </c>
      <c r="BQ23" s="34">
        <f>[1]Ригла!E168</f>
        <v>11</v>
      </c>
      <c r="BR23" s="34" t="str">
        <f>[1]Ригла!D168</f>
        <v>Капли</v>
      </c>
      <c r="BS23" s="61">
        <f>[1]Ригла!F168</f>
        <v>329</v>
      </c>
      <c r="BT23" s="61">
        <f>[1]Ригла!G168</f>
        <v>330</v>
      </c>
    </row>
    <row r="24" spans="1:72" x14ac:dyDescent="0.25">
      <c r="A24" s="41"/>
      <c r="B24" s="10">
        <v>19</v>
      </c>
      <c r="C24" s="10" t="s">
        <v>75</v>
      </c>
      <c r="D24" s="18" t="s">
        <v>76</v>
      </c>
      <c r="E24" s="42">
        <f t="shared" si="0"/>
        <v>0</v>
      </c>
      <c r="F24" s="43"/>
      <c r="G24" s="44">
        <f t="shared" si="3"/>
        <v>0</v>
      </c>
      <c r="H24" s="44">
        <f t="shared" si="3"/>
        <v>0</v>
      </c>
      <c r="I24" s="45" t="str">
        <f t="shared" si="4"/>
        <v>0-0</v>
      </c>
      <c r="J24" s="46">
        <f>[1]Фармация!E80</f>
        <v>0</v>
      </c>
      <c r="K24" s="47">
        <f>[1]Фармация!E81</f>
        <v>0</v>
      </c>
      <c r="L24" s="47">
        <f>[1]Фармация!E78</f>
        <v>0</v>
      </c>
      <c r="M24" s="48">
        <f>[1]Фармация!E79</f>
        <v>0</v>
      </c>
      <c r="N24" s="18" t="str">
        <f t="shared" si="5"/>
        <v>0-0</v>
      </c>
      <c r="O24" s="49">
        <f t="shared" si="1"/>
        <v>0</v>
      </c>
      <c r="P24" s="31"/>
      <c r="Q24" s="50">
        <f t="shared" si="6"/>
        <v>0</v>
      </c>
      <c r="R24" s="50">
        <f t="shared" si="11"/>
        <v>0</v>
      </c>
      <c r="S24" s="51" t="str">
        <f t="shared" si="7"/>
        <v>0-0</v>
      </c>
      <c r="T24" s="52"/>
      <c r="U24" s="52"/>
      <c r="V24" s="53"/>
      <c r="W24" s="54"/>
      <c r="X24" s="52"/>
      <c r="Y24" s="52"/>
      <c r="Z24" s="53"/>
      <c r="AA24" s="54"/>
      <c r="AB24" s="55"/>
      <c r="AC24" s="52"/>
      <c r="AD24" s="56"/>
      <c r="AE24" s="57"/>
      <c r="AF24" s="58"/>
      <c r="AG24" s="47"/>
      <c r="AH24" s="57"/>
      <c r="AI24" s="57"/>
      <c r="AJ24" s="59">
        <f t="shared" si="2"/>
        <v>0</v>
      </c>
      <c r="AK24" s="33"/>
      <c r="AL24" s="39">
        <f t="shared" si="8"/>
        <v>0</v>
      </c>
      <c r="AM24" s="60">
        <f t="shared" si="9"/>
        <v>0</v>
      </c>
      <c r="AN24" s="39" t="str">
        <f t="shared" si="10"/>
        <v>0-0</v>
      </c>
      <c r="AO24" s="34"/>
      <c r="AP24" s="34"/>
      <c r="AQ24" s="61"/>
      <c r="AR24" s="61"/>
      <c r="AS24" s="34"/>
      <c r="AT24" s="34"/>
      <c r="AU24" s="61"/>
      <c r="AV24" s="61"/>
      <c r="AW24" s="34"/>
      <c r="AX24" s="34"/>
      <c r="AY24" s="61"/>
      <c r="AZ24" s="61"/>
      <c r="BA24" s="34"/>
      <c r="BB24" s="34"/>
      <c r="BC24" s="61"/>
      <c r="BD24" s="61"/>
      <c r="BE24" s="34"/>
      <c r="BF24" s="34"/>
      <c r="BG24" s="61"/>
      <c r="BH24" s="61"/>
      <c r="BI24" s="34"/>
      <c r="BJ24" s="34"/>
      <c r="BK24" s="61"/>
      <c r="BL24" s="61"/>
      <c r="BM24" s="34"/>
      <c r="BN24" s="34"/>
      <c r="BO24" s="61"/>
      <c r="BP24" s="61"/>
      <c r="BQ24" s="34"/>
      <c r="BR24" s="34"/>
      <c r="BS24" s="61"/>
      <c r="BT24" s="61"/>
    </row>
    <row r="25" spans="1:72" ht="13.5" customHeight="1" x14ac:dyDescent="0.25">
      <c r="A25" s="41"/>
      <c r="B25" s="10">
        <v>20</v>
      </c>
      <c r="C25" s="10" t="s">
        <v>77</v>
      </c>
      <c r="D25" s="18" t="s">
        <v>78</v>
      </c>
      <c r="E25" s="42">
        <f t="shared" si="0"/>
        <v>0</v>
      </c>
      <c r="F25" s="43"/>
      <c r="G25" s="44">
        <f t="shared" si="3"/>
        <v>0</v>
      </c>
      <c r="H25" s="44">
        <f t="shared" si="3"/>
        <v>0</v>
      </c>
      <c r="I25" s="45" t="str">
        <f t="shared" si="4"/>
        <v>0-0</v>
      </c>
      <c r="J25" s="46">
        <f>[1]Фармация!E84</f>
        <v>0</v>
      </c>
      <c r="K25" s="47">
        <f>[1]Фармация!E85</f>
        <v>0</v>
      </c>
      <c r="L25" s="47">
        <f>[1]Фармация!E82</f>
        <v>0</v>
      </c>
      <c r="M25" s="48">
        <f>[1]Фармация!E83</f>
        <v>0</v>
      </c>
      <c r="N25" s="18" t="str">
        <f t="shared" si="5"/>
        <v>0-0</v>
      </c>
      <c r="O25" s="49">
        <f t="shared" si="1"/>
        <v>0</v>
      </c>
      <c r="P25" s="31"/>
      <c r="Q25" s="50">
        <f t="shared" si="6"/>
        <v>0</v>
      </c>
      <c r="R25" s="50">
        <f t="shared" si="11"/>
        <v>0</v>
      </c>
      <c r="S25" s="51" t="str">
        <f t="shared" si="7"/>
        <v>0-0</v>
      </c>
      <c r="T25" s="52"/>
      <c r="U25" s="52"/>
      <c r="V25" s="53"/>
      <c r="W25" s="54"/>
      <c r="X25" s="52"/>
      <c r="Y25" s="52"/>
      <c r="Z25" s="53"/>
      <c r="AA25" s="54"/>
      <c r="AB25" s="55"/>
      <c r="AC25" s="52"/>
      <c r="AD25" s="56"/>
      <c r="AE25" s="57"/>
      <c r="AF25" s="58"/>
      <c r="AG25" s="47"/>
      <c r="AH25" s="57"/>
      <c r="AI25" s="57"/>
      <c r="AJ25" s="59">
        <f t="shared" si="2"/>
        <v>0</v>
      </c>
      <c r="AK25" s="33"/>
      <c r="AL25" s="39">
        <f t="shared" si="8"/>
        <v>0</v>
      </c>
      <c r="AM25" s="60">
        <f t="shared" si="9"/>
        <v>0</v>
      </c>
      <c r="AN25" s="39" t="str">
        <f t="shared" si="10"/>
        <v>0-0</v>
      </c>
      <c r="AO25" s="34"/>
      <c r="AP25" s="34"/>
      <c r="AQ25" s="61"/>
      <c r="AR25" s="61"/>
      <c r="AS25" s="34"/>
      <c r="AT25" s="34"/>
      <c r="AU25" s="61"/>
      <c r="AV25" s="61"/>
      <c r="AW25" s="34"/>
      <c r="AX25" s="34"/>
      <c r="AY25" s="61"/>
      <c r="AZ25" s="61"/>
      <c r="BA25" s="34"/>
      <c r="BB25" s="34"/>
      <c r="BC25" s="61"/>
      <c r="BD25" s="61"/>
      <c r="BE25" s="34"/>
      <c r="BF25" s="34"/>
      <c r="BG25" s="61"/>
      <c r="BH25" s="61"/>
      <c r="BI25" s="34"/>
      <c r="BJ25" s="34"/>
      <c r="BK25" s="61"/>
      <c r="BL25" s="61"/>
      <c r="BM25" s="34"/>
      <c r="BN25" s="34"/>
      <c r="BO25" s="61"/>
      <c r="BP25" s="61"/>
      <c r="BQ25" s="34"/>
      <c r="BR25" s="34"/>
      <c r="BS25" s="61"/>
      <c r="BT25" s="61"/>
    </row>
    <row r="26" spans="1:72" x14ac:dyDescent="0.25">
      <c r="A26" s="41"/>
      <c r="B26" s="10">
        <v>21</v>
      </c>
      <c r="C26" s="10" t="s">
        <v>79</v>
      </c>
      <c r="D26" s="18" t="s">
        <v>80</v>
      </c>
      <c r="E26" s="42">
        <f t="shared" si="0"/>
        <v>0</v>
      </c>
      <c r="F26" s="43" t="s">
        <v>81</v>
      </c>
      <c r="G26" s="44">
        <f t="shared" si="3"/>
        <v>0</v>
      </c>
      <c r="H26" s="44">
        <f t="shared" si="3"/>
        <v>0</v>
      </c>
      <c r="I26" s="45" t="str">
        <f t="shared" si="4"/>
        <v>0-0</v>
      </c>
      <c r="J26" s="46">
        <f>[1]Фармация!E82</f>
        <v>0</v>
      </c>
      <c r="K26" s="47">
        <f>[1]Фармация!E83</f>
        <v>0</v>
      </c>
      <c r="L26" s="47">
        <f>[1]Фармация!E86</f>
        <v>0</v>
      </c>
      <c r="M26" s="48">
        <f>[1]Фармация!E87</f>
        <v>0</v>
      </c>
      <c r="N26" s="18" t="str">
        <f t="shared" si="5"/>
        <v>0-0</v>
      </c>
      <c r="O26" s="49">
        <f t="shared" si="1"/>
        <v>0</v>
      </c>
      <c r="P26" s="31"/>
      <c r="Q26" s="50">
        <f t="shared" si="6"/>
        <v>0</v>
      </c>
      <c r="R26" s="50">
        <f t="shared" si="11"/>
        <v>0</v>
      </c>
      <c r="S26" s="51" t="str">
        <f t="shared" si="7"/>
        <v>0-0</v>
      </c>
      <c r="T26" s="52"/>
      <c r="U26" s="52"/>
      <c r="V26" s="53"/>
      <c r="W26" s="54"/>
      <c r="X26" s="52"/>
      <c r="Y26" s="52"/>
      <c r="Z26" s="53"/>
      <c r="AA26" s="54"/>
      <c r="AB26" s="55"/>
      <c r="AC26" s="52"/>
      <c r="AD26" s="56"/>
      <c r="AE26" s="57"/>
      <c r="AF26" s="58"/>
      <c r="AG26" s="47"/>
      <c r="AH26" s="57"/>
      <c r="AI26" s="57"/>
      <c r="AJ26" s="59">
        <f t="shared" si="2"/>
        <v>0</v>
      </c>
      <c r="AK26" s="33"/>
      <c r="AL26" s="39">
        <f t="shared" si="8"/>
        <v>0</v>
      </c>
      <c r="AM26" s="60">
        <f t="shared" si="9"/>
        <v>0</v>
      </c>
      <c r="AN26" s="39" t="str">
        <f t="shared" si="10"/>
        <v>0-0</v>
      </c>
      <c r="AO26" s="34"/>
      <c r="AP26" s="34"/>
      <c r="AQ26" s="61"/>
      <c r="AR26" s="61"/>
      <c r="AS26" s="34"/>
      <c r="AT26" s="34"/>
      <c r="AU26" s="61"/>
      <c r="AV26" s="61"/>
      <c r="AW26" s="34"/>
      <c r="AX26" s="34"/>
      <c r="AY26" s="61"/>
      <c r="AZ26" s="61"/>
      <c r="BA26" s="34"/>
      <c r="BB26" s="34"/>
      <c r="BC26" s="61"/>
      <c r="BD26" s="61"/>
      <c r="BE26" s="34"/>
      <c r="BF26" s="34"/>
      <c r="BG26" s="61"/>
      <c r="BH26" s="61"/>
      <c r="BI26" s="34"/>
      <c r="BJ26" s="34"/>
      <c r="BK26" s="61"/>
      <c r="BL26" s="61"/>
      <c r="BM26" s="34"/>
      <c r="BN26" s="34"/>
      <c r="BO26" s="61"/>
      <c r="BP26" s="61"/>
      <c r="BQ26" s="34"/>
      <c r="BR26" s="34"/>
      <c r="BS26" s="61"/>
      <c r="BT26" s="61"/>
    </row>
    <row r="27" spans="1:72" x14ac:dyDescent="0.25">
      <c r="A27" s="41"/>
      <c r="B27" s="10">
        <v>22</v>
      </c>
      <c r="C27" s="10" t="s">
        <v>82</v>
      </c>
      <c r="D27" s="18" t="s">
        <v>83</v>
      </c>
      <c r="E27" s="42">
        <f t="shared" si="0"/>
        <v>0</v>
      </c>
      <c r="F27" s="43"/>
      <c r="G27" s="44">
        <f t="shared" si="3"/>
        <v>0</v>
      </c>
      <c r="H27" s="44">
        <f t="shared" si="3"/>
        <v>0</v>
      </c>
      <c r="I27" s="45" t="str">
        <f t="shared" si="4"/>
        <v>0-0</v>
      </c>
      <c r="J27" s="46">
        <f>[1]Фармация!E92</f>
        <v>0</v>
      </c>
      <c r="K27" s="47">
        <f>[1]Фармация!E93</f>
        <v>0</v>
      </c>
      <c r="L27" s="47">
        <f>[1]Фармация!E90</f>
        <v>0</v>
      </c>
      <c r="M27" s="48">
        <f>[1]Фармация!E91</f>
        <v>0</v>
      </c>
      <c r="N27" s="18" t="str">
        <f t="shared" si="5"/>
        <v>0-0</v>
      </c>
      <c r="O27" s="49">
        <f t="shared" si="1"/>
        <v>0</v>
      </c>
      <c r="P27" s="31"/>
      <c r="Q27" s="50">
        <f t="shared" si="6"/>
        <v>0</v>
      </c>
      <c r="R27" s="50">
        <f t="shared" si="11"/>
        <v>0</v>
      </c>
      <c r="S27" s="51" t="str">
        <f t="shared" si="7"/>
        <v>0-0</v>
      </c>
      <c r="T27" s="52"/>
      <c r="U27" s="52"/>
      <c r="V27" s="53"/>
      <c r="W27" s="54"/>
      <c r="X27" s="52"/>
      <c r="Y27" s="52"/>
      <c r="Z27" s="53"/>
      <c r="AA27" s="54"/>
      <c r="AB27" s="55"/>
      <c r="AC27" s="52"/>
      <c r="AD27" s="56"/>
      <c r="AE27" s="57"/>
      <c r="AF27" s="58"/>
      <c r="AG27" s="47"/>
      <c r="AH27" s="57"/>
      <c r="AI27" s="57"/>
      <c r="AJ27" s="59">
        <f t="shared" si="2"/>
        <v>0</v>
      </c>
      <c r="AK27" s="33"/>
      <c r="AL27" s="39">
        <f t="shared" si="8"/>
        <v>0</v>
      </c>
      <c r="AM27" s="60">
        <f t="shared" si="9"/>
        <v>0</v>
      </c>
      <c r="AN27" s="39" t="str">
        <f t="shared" si="10"/>
        <v>0-0</v>
      </c>
      <c r="AO27" s="34"/>
      <c r="AP27" s="34"/>
      <c r="AQ27" s="61"/>
      <c r="AR27" s="61"/>
      <c r="AS27" s="34"/>
      <c r="AT27" s="34"/>
      <c r="AU27" s="61"/>
      <c r="AV27" s="61"/>
      <c r="AW27" s="34"/>
      <c r="AX27" s="34"/>
      <c r="AY27" s="61"/>
      <c r="AZ27" s="61"/>
      <c r="BA27" s="34"/>
      <c r="BB27" s="34"/>
      <c r="BC27" s="61"/>
      <c r="BD27" s="61"/>
      <c r="BE27" s="34"/>
      <c r="BF27" s="34"/>
      <c r="BG27" s="61"/>
      <c r="BH27" s="61"/>
      <c r="BI27" s="34"/>
      <c r="BJ27" s="34"/>
      <c r="BK27" s="61"/>
      <c r="BL27" s="61"/>
      <c r="BM27" s="34"/>
      <c r="BN27" s="34"/>
      <c r="BO27" s="61"/>
      <c r="BP27" s="61"/>
      <c r="BQ27" s="34"/>
      <c r="BR27" s="34"/>
      <c r="BS27" s="61"/>
      <c r="BT27" s="61"/>
    </row>
    <row r="28" spans="1:72" x14ac:dyDescent="0.25">
      <c r="A28" s="41"/>
      <c r="B28" s="10">
        <v>23</v>
      </c>
      <c r="C28" s="10" t="s">
        <v>84</v>
      </c>
      <c r="D28" s="18" t="s">
        <v>85</v>
      </c>
      <c r="E28" s="42">
        <f t="shared" si="0"/>
        <v>2</v>
      </c>
      <c r="F28" s="43" t="s">
        <v>86</v>
      </c>
      <c r="G28" s="44">
        <f t="shared" si="3"/>
        <v>0</v>
      </c>
      <c r="H28" s="44">
        <f t="shared" si="3"/>
        <v>0</v>
      </c>
      <c r="I28" s="45" t="str">
        <f t="shared" si="4"/>
        <v>0-0</v>
      </c>
      <c r="J28" s="46">
        <f>[1]Фармация!E96</f>
        <v>0</v>
      </c>
      <c r="K28" s="47">
        <f>[1]Фармация!E97</f>
        <v>0</v>
      </c>
      <c r="L28" s="47">
        <f>[1]Фармация!E94</f>
        <v>0</v>
      </c>
      <c r="M28" s="48">
        <f>[1]Фармация!E95</f>
        <v>0</v>
      </c>
      <c r="N28" s="18" t="str">
        <f t="shared" si="5"/>
        <v>0-0</v>
      </c>
      <c r="O28" s="49">
        <f t="shared" si="1"/>
        <v>0</v>
      </c>
      <c r="P28" s="31"/>
      <c r="Q28" s="50">
        <f t="shared" si="6"/>
        <v>0</v>
      </c>
      <c r="R28" s="50">
        <f t="shared" si="11"/>
        <v>0</v>
      </c>
      <c r="S28" s="51" t="str">
        <f t="shared" si="7"/>
        <v>0-0</v>
      </c>
      <c r="T28" s="52"/>
      <c r="U28" s="52"/>
      <c r="V28" s="53"/>
      <c r="W28" s="54"/>
      <c r="X28" s="52"/>
      <c r="Y28" s="52"/>
      <c r="Z28" s="53"/>
      <c r="AA28" s="54"/>
      <c r="AB28" s="55"/>
      <c r="AC28" s="52"/>
      <c r="AD28" s="56"/>
      <c r="AE28" s="57"/>
      <c r="AF28" s="58"/>
      <c r="AG28" s="47"/>
      <c r="AH28" s="57"/>
      <c r="AI28" s="57"/>
      <c r="AJ28" s="59">
        <f t="shared" si="2"/>
        <v>2</v>
      </c>
      <c r="AK28" s="33" t="s">
        <v>86</v>
      </c>
      <c r="AL28" s="39">
        <f t="shared" si="8"/>
        <v>872</v>
      </c>
      <c r="AM28" s="60">
        <f t="shared" si="9"/>
        <v>974</v>
      </c>
      <c r="AN28" s="39" t="str">
        <f t="shared" si="10"/>
        <v>872-974</v>
      </c>
      <c r="AO28" s="34"/>
      <c r="AP28" s="34"/>
      <c r="AQ28" s="61"/>
      <c r="AR28" s="61"/>
      <c r="AS28" s="34"/>
      <c r="AT28" s="34"/>
      <c r="AU28" s="61"/>
      <c r="AV28" s="61"/>
      <c r="AW28" s="34">
        <f>[1]Ригла!E73</f>
        <v>2</v>
      </c>
      <c r="AX28" s="34" t="str">
        <f>[1]Ригла!D73</f>
        <v>Порошок</v>
      </c>
      <c r="AY28" s="61">
        <f>[1]Ригла!F73</f>
        <v>872</v>
      </c>
      <c r="AZ28" s="61">
        <f>[1]Ригла!G73</f>
        <v>974</v>
      </c>
      <c r="BA28" s="34"/>
      <c r="BB28" s="34"/>
      <c r="BC28" s="61"/>
      <c r="BD28" s="61"/>
      <c r="BE28" s="34"/>
      <c r="BF28" s="34"/>
      <c r="BG28" s="61"/>
      <c r="BH28" s="61"/>
      <c r="BI28" s="34"/>
      <c r="BJ28" s="34"/>
      <c r="BK28" s="61"/>
      <c r="BL28" s="61"/>
      <c r="BM28" s="34"/>
      <c r="BN28" s="34"/>
      <c r="BO28" s="61"/>
      <c r="BP28" s="61"/>
      <c r="BQ28" s="34"/>
      <c r="BR28" s="34"/>
      <c r="BS28" s="61"/>
      <c r="BT28" s="61"/>
    </row>
    <row r="29" spans="1:72" x14ac:dyDescent="0.25">
      <c r="A29" s="41"/>
      <c r="B29" s="10">
        <v>24</v>
      </c>
      <c r="C29" s="10" t="s">
        <v>87</v>
      </c>
      <c r="D29" s="18" t="s">
        <v>88</v>
      </c>
      <c r="E29" s="42">
        <f t="shared" si="0"/>
        <v>0</v>
      </c>
      <c r="F29" s="43"/>
      <c r="G29" s="44">
        <f t="shared" si="3"/>
        <v>0</v>
      </c>
      <c r="H29" s="44">
        <f t="shared" si="3"/>
        <v>0</v>
      </c>
      <c r="I29" s="45" t="str">
        <f t="shared" si="4"/>
        <v>0-0</v>
      </c>
      <c r="J29" s="46">
        <f>[1]Фармация!E100</f>
        <v>0</v>
      </c>
      <c r="K29" s="47">
        <f>[1]Фармация!E101</f>
        <v>0</v>
      </c>
      <c r="L29" s="47">
        <f>[1]Фармация!E98</f>
        <v>0</v>
      </c>
      <c r="M29" s="48">
        <f>[1]Фармация!E99</f>
        <v>0</v>
      </c>
      <c r="N29" s="18" t="str">
        <f t="shared" si="5"/>
        <v>0-0</v>
      </c>
      <c r="O29" s="49">
        <f t="shared" si="1"/>
        <v>0</v>
      </c>
      <c r="P29" s="31"/>
      <c r="Q29" s="50">
        <f t="shared" si="6"/>
        <v>0</v>
      </c>
      <c r="R29" s="50">
        <f t="shared" si="11"/>
        <v>0</v>
      </c>
      <c r="S29" s="51" t="str">
        <f t="shared" si="7"/>
        <v>0-0</v>
      </c>
      <c r="T29" s="52"/>
      <c r="U29" s="52"/>
      <c r="V29" s="53"/>
      <c r="W29" s="54"/>
      <c r="X29" s="52"/>
      <c r="Y29" s="52"/>
      <c r="Z29" s="53"/>
      <c r="AA29" s="54"/>
      <c r="AB29" s="55"/>
      <c r="AC29" s="52"/>
      <c r="AD29" s="56"/>
      <c r="AE29" s="57"/>
      <c r="AF29" s="58"/>
      <c r="AG29" s="47"/>
      <c r="AH29" s="57"/>
      <c r="AI29" s="57"/>
      <c r="AJ29" s="59">
        <f t="shared" si="2"/>
        <v>0</v>
      </c>
      <c r="AK29" s="33"/>
      <c r="AL29" s="39">
        <f t="shared" si="8"/>
        <v>0</v>
      </c>
      <c r="AM29" s="60">
        <f t="shared" si="9"/>
        <v>0</v>
      </c>
      <c r="AN29" s="39" t="str">
        <f t="shared" si="10"/>
        <v>0-0</v>
      </c>
      <c r="AO29" s="34"/>
      <c r="AP29" s="34"/>
      <c r="AQ29" s="61"/>
      <c r="AR29" s="61"/>
      <c r="AS29" s="34"/>
      <c r="AT29" s="34"/>
      <c r="AU29" s="61"/>
      <c r="AV29" s="61"/>
      <c r="AW29" s="34"/>
      <c r="AX29" s="34"/>
      <c r="AY29" s="61"/>
      <c r="AZ29" s="61"/>
      <c r="BA29" s="34"/>
      <c r="BB29" s="34"/>
      <c r="BC29" s="61"/>
      <c r="BD29" s="61"/>
      <c r="BE29" s="34"/>
      <c r="BF29" s="34"/>
      <c r="BG29" s="61"/>
      <c r="BH29" s="61"/>
      <c r="BI29" s="34"/>
      <c r="BJ29" s="34"/>
      <c r="BK29" s="61"/>
      <c r="BL29" s="61"/>
      <c r="BM29" s="34"/>
      <c r="BN29" s="34"/>
      <c r="BO29" s="61"/>
      <c r="BP29" s="61"/>
      <c r="BQ29" s="34"/>
      <c r="BR29" s="34"/>
      <c r="BS29" s="61"/>
      <c r="BT29" s="61"/>
    </row>
    <row r="30" spans="1:72" x14ac:dyDescent="0.25">
      <c r="A30" s="41"/>
      <c r="B30" s="10">
        <v>25</v>
      </c>
      <c r="C30" s="10" t="s">
        <v>89</v>
      </c>
      <c r="D30" s="18" t="s">
        <v>76</v>
      </c>
      <c r="E30" s="42">
        <f t="shared" si="0"/>
        <v>0</v>
      </c>
      <c r="F30" s="43"/>
      <c r="G30" s="44">
        <f t="shared" si="3"/>
        <v>0</v>
      </c>
      <c r="H30" s="44">
        <f t="shared" si="3"/>
        <v>0</v>
      </c>
      <c r="I30" s="45" t="str">
        <f t="shared" si="4"/>
        <v>0-0</v>
      </c>
      <c r="J30" s="46">
        <f>[1]Фармация!E104</f>
        <v>0</v>
      </c>
      <c r="K30" s="47">
        <f>[1]Фармация!E105</f>
        <v>0</v>
      </c>
      <c r="L30" s="47">
        <f>[1]Фармация!E102</f>
        <v>0</v>
      </c>
      <c r="M30" s="48">
        <f>[1]Фармация!E103</f>
        <v>0</v>
      </c>
      <c r="N30" s="18" t="str">
        <f t="shared" si="5"/>
        <v>0-0</v>
      </c>
      <c r="O30" s="49">
        <f t="shared" si="1"/>
        <v>0</v>
      </c>
      <c r="P30" s="31"/>
      <c r="Q30" s="50">
        <f t="shared" si="6"/>
        <v>0</v>
      </c>
      <c r="R30" s="50">
        <f t="shared" si="11"/>
        <v>0</v>
      </c>
      <c r="S30" s="51" t="str">
        <f t="shared" si="7"/>
        <v>0-0</v>
      </c>
      <c r="T30" s="52"/>
      <c r="U30" s="52"/>
      <c r="V30" s="53"/>
      <c r="W30" s="54"/>
      <c r="X30" s="52"/>
      <c r="Y30" s="52"/>
      <c r="Z30" s="53"/>
      <c r="AA30" s="54"/>
      <c r="AB30" s="55"/>
      <c r="AC30" s="52"/>
      <c r="AD30" s="56"/>
      <c r="AE30" s="57"/>
      <c r="AF30" s="58"/>
      <c r="AG30" s="47"/>
      <c r="AH30" s="57"/>
      <c r="AI30" s="57"/>
      <c r="AJ30" s="59">
        <f t="shared" si="2"/>
        <v>0</v>
      </c>
      <c r="AK30" s="33"/>
      <c r="AL30" s="39">
        <f t="shared" si="8"/>
        <v>0</v>
      </c>
      <c r="AM30" s="60">
        <f t="shared" si="9"/>
        <v>0</v>
      </c>
      <c r="AN30" s="39" t="str">
        <f t="shared" si="10"/>
        <v>0-0</v>
      </c>
      <c r="AO30" s="34"/>
      <c r="AP30" s="34"/>
      <c r="AQ30" s="61"/>
      <c r="AR30" s="61"/>
      <c r="AS30" s="34"/>
      <c r="AT30" s="34"/>
      <c r="AU30" s="61"/>
      <c r="AV30" s="61"/>
      <c r="AW30" s="34"/>
      <c r="AX30" s="34"/>
      <c r="AY30" s="61"/>
      <c r="AZ30" s="61"/>
      <c r="BA30" s="34"/>
      <c r="BB30" s="34"/>
      <c r="BC30" s="61"/>
      <c r="BD30" s="61"/>
      <c r="BE30" s="34"/>
      <c r="BF30" s="34"/>
      <c r="BG30" s="61"/>
      <c r="BH30" s="61"/>
      <c r="BI30" s="34"/>
      <c r="BJ30" s="34"/>
      <c r="BK30" s="61"/>
      <c r="BL30" s="61"/>
      <c r="BM30" s="34"/>
      <c r="BN30" s="34"/>
      <c r="BO30" s="61"/>
      <c r="BP30" s="61"/>
      <c r="BQ30" s="34"/>
      <c r="BR30" s="34"/>
      <c r="BS30" s="61"/>
      <c r="BT30" s="61"/>
    </row>
    <row r="31" spans="1:72" ht="30" x14ac:dyDescent="0.25">
      <c r="A31" s="41"/>
      <c r="B31" s="10">
        <v>26</v>
      </c>
      <c r="C31" s="10" t="s">
        <v>90</v>
      </c>
      <c r="D31" s="18" t="s">
        <v>91</v>
      </c>
      <c r="E31" s="42">
        <f t="shared" si="0"/>
        <v>1</v>
      </c>
      <c r="F31" s="43" t="s">
        <v>92</v>
      </c>
      <c r="G31" s="44">
        <f t="shared" si="3"/>
        <v>0</v>
      </c>
      <c r="H31" s="44">
        <f t="shared" si="3"/>
        <v>0</v>
      </c>
      <c r="I31" s="45" t="str">
        <f t="shared" si="4"/>
        <v>0-0</v>
      </c>
      <c r="J31" s="46">
        <f>[1]Фармация!E108</f>
        <v>0</v>
      </c>
      <c r="K31" s="47">
        <f>[1]Фармация!E109</f>
        <v>0</v>
      </c>
      <c r="L31" s="47">
        <f>[1]Фармация!E106</f>
        <v>0</v>
      </c>
      <c r="M31" s="48">
        <f>[1]Фармация!E107</f>
        <v>0</v>
      </c>
      <c r="N31" s="18" t="str">
        <f t="shared" si="5"/>
        <v>0-0</v>
      </c>
      <c r="O31" s="49">
        <f t="shared" si="1"/>
        <v>0</v>
      </c>
      <c r="P31" s="31"/>
      <c r="Q31" s="50">
        <f t="shared" si="6"/>
        <v>0</v>
      </c>
      <c r="R31" s="50">
        <f t="shared" si="11"/>
        <v>0</v>
      </c>
      <c r="S31" s="51" t="str">
        <f t="shared" si="7"/>
        <v>0-0</v>
      </c>
      <c r="T31" s="52"/>
      <c r="U31" s="52"/>
      <c r="V31" s="53"/>
      <c r="W31" s="54"/>
      <c r="X31" s="52"/>
      <c r="Y31" s="52"/>
      <c r="Z31" s="53"/>
      <c r="AA31" s="54"/>
      <c r="AB31" s="55"/>
      <c r="AC31" s="52"/>
      <c r="AD31" s="56"/>
      <c r="AE31" s="57"/>
      <c r="AF31" s="58"/>
      <c r="AG31" s="47"/>
      <c r="AH31" s="57"/>
      <c r="AI31" s="57"/>
      <c r="AJ31" s="59">
        <f t="shared" si="2"/>
        <v>1</v>
      </c>
      <c r="AK31" s="33" t="s">
        <v>92</v>
      </c>
      <c r="AL31" s="39">
        <f t="shared" si="8"/>
        <v>2072</v>
      </c>
      <c r="AM31" s="60">
        <f t="shared" si="9"/>
        <v>2072</v>
      </c>
      <c r="AN31" s="39" t="str">
        <f t="shared" si="10"/>
        <v>2072-2072</v>
      </c>
      <c r="AO31" s="34"/>
      <c r="AP31" s="34"/>
      <c r="AQ31" s="61"/>
      <c r="AR31" s="61"/>
      <c r="AS31" s="34"/>
      <c r="AT31" s="34"/>
      <c r="AU31" s="61"/>
      <c r="AV31" s="61"/>
      <c r="AW31" s="34">
        <f>[1]Ригла!E74</f>
        <v>1</v>
      </c>
      <c r="AX31" s="34" t="str">
        <f>[1]Ригла!D74</f>
        <v xml:space="preserve">Раствор </v>
      </c>
      <c r="AY31" s="61">
        <f>[1]Ригла!F74</f>
        <v>2072</v>
      </c>
      <c r="AZ31" s="61">
        <f>[1]Ригла!G74</f>
        <v>2072</v>
      </c>
      <c r="BA31" s="34"/>
      <c r="BB31" s="34"/>
      <c r="BC31" s="61"/>
      <c r="BD31" s="61"/>
      <c r="BE31" s="34"/>
      <c r="BF31" s="34"/>
      <c r="BG31" s="61"/>
      <c r="BH31" s="61"/>
      <c r="BI31" s="34"/>
      <c r="BJ31" s="34"/>
      <c r="BK31" s="61"/>
      <c r="BL31" s="61"/>
      <c r="BM31" s="34"/>
      <c r="BN31" s="34"/>
      <c r="BO31" s="61"/>
      <c r="BP31" s="61"/>
      <c r="BQ31" s="34"/>
      <c r="BR31" s="34"/>
      <c r="BS31" s="61"/>
      <c r="BT31" s="61"/>
    </row>
    <row r="32" spans="1:72" ht="30" x14ac:dyDescent="0.25">
      <c r="A32" s="41"/>
      <c r="B32" s="10">
        <v>27</v>
      </c>
      <c r="C32" s="10" t="s">
        <v>93</v>
      </c>
      <c r="D32" s="18" t="s">
        <v>94</v>
      </c>
      <c r="E32" s="42">
        <f t="shared" si="0"/>
        <v>0</v>
      </c>
      <c r="F32" s="43"/>
      <c r="G32" s="44">
        <f t="shared" si="3"/>
        <v>0</v>
      </c>
      <c r="H32" s="44">
        <f t="shared" si="3"/>
        <v>0</v>
      </c>
      <c r="I32" s="45" t="str">
        <f t="shared" si="4"/>
        <v>0-0</v>
      </c>
      <c r="J32" s="46">
        <f>[1]Фармация!E112</f>
        <v>0</v>
      </c>
      <c r="K32" s="47">
        <f>[1]Фармация!E113</f>
        <v>0</v>
      </c>
      <c r="L32" s="47">
        <f>[1]Фармация!E110</f>
        <v>0</v>
      </c>
      <c r="M32" s="48">
        <f>[1]Фармация!E111</f>
        <v>0</v>
      </c>
      <c r="N32" s="18" t="str">
        <f t="shared" si="5"/>
        <v>0-0</v>
      </c>
      <c r="O32" s="49">
        <f t="shared" si="1"/>
        <v>0</v>
      </c>
      <c r="P32" s="31"/>
      <c r="Q32" s="50">
        <f t="shared" si="6"/>
        <v>0</v>
      </c>
      <c r="R32" s="50">
        <f t="shared" si="11"/>
        <v>0</v>
      </c>
      <c r="S32" s="51" t="str">
        <f t="shared" si="7"/>
        <v>0-0</v>
      </c>
      <c r="T32" s="52"/>
      <c r="U32" s="52"/>
      <c r="V32" s="53"/>
      <c r="W32" s="54"/>
      <c r="X32" s="52"/>
      <c r="Y32" s="52"/>
      <c r="Z32" s="53"/>
      <c r="AA32" s="54"/>
      <c r="AB32" s="55"/>
      <c r="AC32" s="52"/>
      <c r="AD32" s="56"/>
      <c r="AE32" s="57"/>
      <c r="AF32" s="58"/>
      <c r="AG32" s="47"/>
      <c r="AH32" s="57"/>
      <c r="AI32" s="57"/>
      <c r="AJ32" s="59">
        <f t="shared" si="2"/>
        <v>0</v>
      </c>
      <c r="AK32" s="33"/>
      <c r="AL32" s="39">
        <f t="shared" si="8"/>
        <v>0</v>
      </c>
      <c r="AM32" s="60">
        <f t="shared" si="9"/>
        <v>0</v>
      </c>
      <c r="AN32" s="39" t="str">
        <f t="shared" si="10"/>
        <v>0-0</v>
      </c>
      <c r="AO32" s="34"/>
      <c r="AP32" s="34"/>
      <c r="AQ32" s="61"/>
      <c r="AR32" s="61"/>
      <c r="AS32" s="34"/>
      <c r="AT32" s="34"/>
      <c r="AU32" s="61"/>
      <c r="AV32" s="61"/>
      <c r="AW32" s="34"/>
      <c r="AX32" s="34"/>
      <c r="AY32" s="61"/>
      <c r="AZ32" s="61"/>
      <c r="BA32" s="34"/>
      <c r="BB32" s="34"/>
      <c r="BC32" s="61"/>
      <c r="BD32" s="61"/>
      <c r="BE32" s="34"/>
      <c r="BF32" s="34"/>
      <c r="BG32" s="61"/>
      <c r="BH32" s="61"/>
      <c r="BI32" s="34"/>
      <c r="BJ32" s="34"/>
      <c r="BK32" s="61"/>
      <c r="BL32" s="61"/>
      <c r="BM32" s="34"/>
      <c r="BN32" s="34"/>
      <c r="BO32" s="61"/>
      <c r="BP32" s="61"/>
      <c r="BQ32" s="34"/>
      <c r="BR32" s="34"/>
      <c r="BS32" s="61"/>
      <c r="BT32" s="61"/>
    </row>
    <row r="33" spans="1:72" ht="30" x14ac:dyDescent="0.25">
      <c r="A33" s="41"/>
      <c r="B33" s="10">
        <v>28</v>
      </c>
      <c r="C33" s="10" t="s">
        <v>95</v>
      </c>
      <c r="D33" s="18" t="s">
        <v>30</v>
      </c>
      <c r="E33" s="42">
        <f t="shared" si="0"/>
        <v>0</v>
      </c>
      <c r="F33" s="43"/>
      <c r="G33" s="44">
        <f t="shared" si="3"/>
        <v>0</v>
      </c>
      <c r="H33" s="44">
        <f t="shared" si="3"/>
        <v>0</v>
      </c>
      <c r="I33" s="45" t="str">
        <f t="shared" si="4"/>
        <v>0-0</v>
      </c>
      <c r="J33" s="46">
        <f>[1]Фармация!E116</f>
        <v>0</v>
      </c>
      <c r="K33" s="47">
        <f>[1]Фармация!E117</f>
        <v>0</v>
      </c>
      <c r="L33" s="47">
        <f>[1]Фармация!E114</f>
        <v>0</v>
      </c>
      <c r="M33" s="48">
        <f>[1]Фармация!E115</f>
        <v>0</v>
      </c>
      <c r="N33" s="18" t="str">
        <f t="shared" si="5"/>
        <v>0-0</v>
      </c>
      <c r="O33" s="49">
        <f t="shared" si="1"/>
        <v>0</v>
      </c>
      <c r="P33" s="31"/>
      <c r="Q33" s="50">
        <f t="shared" si="6"/>
        <v>0</v>
      </c>
      <c r="R33" s="50">
        <f t="shared" si="11"/>
        <v>0</v>
      </c>
      <c r="S33" s="51" t="str">
        <f t="shared" si="7"/>
        <v>0-0</v>
      </c>
      <c r="T33" s="52"/>
      <c r="U33" s="52"/>
      <c r="V33" s="53"/>
      <c r="W33" s="54"/>
      <c r="X33" s="52"/>
      <c r="Y33" s="52"/>
      <c r="Z33" s="53"/>
      <c r="AA33" s="54"/>
      <c r="AB33" s="55"/>
      <c r="AC33" s="52"/>
      <c r="AD33" s="56"/>
      <c r="AE33" s="57"/>
      <c r="AF33" s="58"/>
      <c r="AG33" s="47"/>
      <c r="AH33" s="57"/>
      <c r="AI33" s="57"/>
      <c r="AJ33" s="59">
        <f t="shared" si="2"/>
        <v>0</v>
      </c>
      <c r="AK33" s="33"/>
      <c r="AL33" s="39">
        <f t="shared" si="8"/>
        <v>0</v>
      </c>
      <c r="AM33" s="60">
        <f t="shared" si="9"/>
        <v>0</v>
      </c>
      <c r="AN33" s="39" t="str">
        <f t="shared" si="10"/>
        <v>0-0</v>
      </c>
      <c r="AO33" s="34"/>
      <c r="AP33" s="34"/>
      <c r="AQ33" s="61"/>
      <c r="AR33" s="61"/>
      <c r="AS33" s="34"/>
      <c r="AT33" s="34"/>
      <c r="AU33" s="61"/>
      <c r="AV33" s="61"/>
      <c r="AW33" s="34"/>
      <c r="AX33" s="34"/>
      <c r="AY33" s="61"/>
      <c r="AZ33" s="61"/>
      <c r="BA33" s="34"/>
      <c r="BB33" s="34"/>
      <c r="BC33" s="61"/>
      <c r="BD33" s="61"/>
      <c r="BE33" s="34"/>
      <c r="BF33" s="34"/>
      <c r="BG33" s="61"/>
      <c r="BH33" s="61"/>
      <c r="BI33" s="34"/>
      <c r="BJ33" s="34"/>
      <c r="BK33" s="61"/>
      <c r="BL33" s="61"/>
      <c r="BM33" s="34"/>
      <c r="BN33" s="34"/>
      <c r="BO33" s="61"/>
      <c r="BP33" s="61"/>
      <c r="BQ33" s="34"/>
      <c r="BR33" s="34"/>
      <c r="BS33" s="61"/>
      <c r="BT33" s="61"/>
    </row>
    <row r="34" spans="1:72" ht="30" x14ac:dyDescent="0.25">
      <c r="A34" s="41"/>
      <c r="B34" s="10">
        <v>29</v>
      </c>
      <c r="C34" s="10" t="s">
        <v>96</v>
      </c>
      <c r="D34" s="18" t="s">
        <v>97</v>
      </c>
      <c r="E34" s="42">
        <f t="shared" si="0"/>
        <v>0</v>
      </c>
      <c r="F34" s="43"/>
      <c r="G34" s="44">
        <f t="shared" si="3"/>
        <v>0</v>
      </c>
      <c r="H34" s="44">
        <f t="shared" si="3"/>
        <v>0</v>
      </c>
      <c r="I34" s="45" t="str">
        <f t="shared" si="4"/>
        <v>0-0</v>
      </c>
      <c r="J34" s="46">
        <f>[1]Фармация!E120</f>
        <v>0</v>
      </c>
      <c r="K34" s="47">
        <f>[1]Фармация!E121</f>
        <v>0</v>
      </c>
      <c r="L34" s="47">
        <f>[1]Фармация!E118</f>
        <v>0</v>
      </c>
      <c r="M34" s="48">
        <f>[1]Фармация!E119</f>
        <v>0</v>
      </c>
      <c r="N34" s="18" t="str">
        <f t="shared" si="5"/>
        <v>0-0</v>
      </c>
      <c r="O34" s="66">
        <f>T34+X34+AB34+AF34</f>
        <v>0</v>
      </c>
      <c r="P34" s="31"/>
      <c r="Q34" s="50">
        <f t="shared" si="6"/>
        <v>0</v>
      </c>
      <c r="R34" s="50">
        <f t="shared" si="11"/>
        <v>0</v>
      </c>
      <c r="S34" s="51" t="str">
        <f t="shared" si="7"/>
        <v>0-0</v>
      </c>
      <c r="T34" s="52"/>
      <c r="U34" s="52"/>
      <c r="V34" s="53"/>
      <c r="W34" s="54"/>
      <c r="X34" s="52"/>
      <c r="Y34" s="52"/>
      <c r="Z34" s="53"/>
      <c r="AA34" s="54"/>
      <c r="AB34" s="55"/>
      <c r="AC34" s="52"/>
      <c r="AD34" s="56"/>
      <c r="AE34" s="57"/>
      <c r="AF34" s="58"/>
      <c r="AG34" s="47"/>
      <c r="AH34" s="57"/>
      <c r="AI34" s="57"/>
      <c r="AJ34" s="59">
        <f t="shared" si="2"/>
        <v>0</v>
      </c>
      <c r="AK34" s="33"/>
      <c r="AL34" s="39">
        <f t="shared" si="8"/>
        <v>0</v>
      </c>
      <c r="AM34" s="60">
        <f t="shared" si="9"/>
        <v>0</v>
      </c>
      <c r="AN34" s="39" t="str">
        <f t="shared" si="10"/>
        <v>0-0</v>
      </c>
      <c r="AO34" s="34"/>
      <c r="AP34" s="34"/>
      <c r="AQ34" s="61"/>
      <c r="AR34" s="61"/>
      <c r="AS34" s="34"/>
      <c r="AT34" s="34"/>
      <c r="AU34" s="61"/>
      <c r="AV34" s="61"/>
      <c r="AW34" s="34"/>
      <c r="AX34" s="34"/>
      <c r="AY34" s="61"/>
      <c r="AZ34" s="61"/>
      <c r="BA34" s="34"/>
      <c r="BB34" s="34"/>
      <c r="BC34" s="61"/>
      <c r="BD34" s="61"/>
      <c r="BE34" s="34"/>
      <c r="BF34" s="34"/>
      <c r="BG34" s="61"/>
      <c r="BH34" s="61"/>
      <c r="BI34" s="34"/>
      <c r="BJ34" s="34"/>
      <c r="BK34" s="61"/>
      <c r="BL34" s="61"/>
      <c r="BM34" s="34"/>
      <c r="BN34" s="34"/>
      <c r="BO34" s="61"/>
      <c r="BP34" s="61"/>
      <c r="BQ34" s="34"/>
      <c r="BR34" s="34"/>
      <c r="BS34" s="61"/>
      <c r="BT34" s="61"/>
    </row>
    <row r="35" spans="1:72" ht="14.45" customHeight="1" x14ac:dyDescent="0.25">
      <c r="A35" s="10"/>
      <c r="B35" s="10"/>
      <c r="C35" s="10" t="s">
        <v>98</v>
      </c>
      <c r="D35" s="18" t="s">
        <v>99</v>
      </c>
      <c r="E35" s="42">
        <f t="shared" si="0"/>
        <v>0</v>
      </c>
      <c r="F35" s="43"/>
      <c r="G35" s="44">
        <f t="shared" si="3"/>
        <v>0</v>
      </c>
      <c r="H35" s="44">
        <f t="shared" si="3"/>
        <v>0</v>
      </c>
      <c r="I35" s="45" t="str">
        <f t="shared" si="4"/>
        <v>0-0</v>
      </c>
      <c r="J35" s="46">
        <f>[1]Фармация!E124</f>
        <v>0</v>
      </c>
      <c r="K35" s="47">
        <f>[1]Фармация!E125</f>
        <v>0</v>
      </c>
      <c r="L35" s="47">
        <f>[1]Фармация!E122</f>
        <v>0</v>
      </c>
      <c r="M35" s="48">
        <f>[1]Фармация!E123</f>
        <v>0</v>
      </c>
      <c r="N35" s="18" t="str">
        <f t="shared" si="5"/>
        <v>0-0</v>
      </c>
      <c r="O35" s="66">
        <f t="shared" ref="O35:O39" si="12">T35+X35+AB35+AF35</f>
        <v>0</v>
      </c>
      <c r="P35" s="31"/>
      <c r="Q35" s="50">
        <f t="shared" si="6"/>
        <v>0</v>
      </c>
      <c r="R35" s="50">
        <f t="shared" si="11"/>
        <v>0</v>
      </c>
      <c r="S35" s="51" t="str">
        <f t="shared" si="7"/>
        <v>0-0</v>
      </c>
      <c r="T35" s="52"/>
      <c r="U35" s="52"/>
      <c r="V35" s="53"/>
      <c r="W35" s="54"/>
      <c r="X35" s="52"/>
      <c r="Y35" s="52"/>
      <c r="Z35" s="53"/>
      <c r="AA35" s="54"/>
      <c r="AB35" s="55"/>
      <c r="AC35" s="52"/>
      <c r="AD35" s="56"/>
      <c r="AE35" s="57"/>
      <c r="AF35" s="58"/>
      <c r="AG35" s="47"/>
      <c r="AH35" s="57"/>
      <c r="AI35" s="57"/>
      <c r="AJ35" s="59"/>
      <c r="AK35" s="33"/>
      <c r="AL35" s="39">
        <f t="shared" si="8"/>
        <v>0</v>
      </c>
      <c r="AM35" s="60"/>
      <c r="AN35" s="39" t="str">
        <f t="shared" si="10"/>
        <v>0-</v>
      </c>
      <c r="AO35" s="34"/>
      <c r="AP35" s="34"/>
      <c r="AQ35" s="61"/>
      <c r="AR35" s="61"/>
      <c r="AS35" s="34"/>
      <c r="AT35" s="34"/>
      <c r="AU35" s="61"/>
      <c r="AV35" s="61"/>
      <c r="AW35" s="34"/>
      <c r="AX35" s="34"/>
      <c r="AY35" s="61"/>
      <c r="AZ35" s="61"/>
      <c r="BA35" s="34"/>
      <c r="BB35" s="34"/>
      <c r="BC35" s="61"/>
      <c r="BD35" s="61"/>
      <c r="BE35" s="34"/>
      <c r="BF35" s="34"/>
      <c r="BG35" s="61"/>
      <c r="BH35" s="61"/>
      <c r="BI35" s="34"/>
      <c r="BJ35" s="34"/>
      <c r="BK35" s="61"/>
      <c r="BL35" s="61"/>
      <c r="BM35" s="34"/>
      <c r="BN35" s="34"/>
      <c r="BO35" s="61"/>
      <c r="BP35" s="61"/>
      <c r="BQ35" s="34"/>
      <c r="BR35" s="34"/>
      <c r="BS35" s="61"/>
      <c r="BT35" s="61"/>
    </row>
    <row r="36" spans="1:72" ht="14.45" customHeight="1" x14ac:dyDescent="0.25">
      <c r="A36" s="10"/>
      <c r="B36" s="10"/>
      <c r="C36" s="10" t="s">
        <v>100</v>
      </c>
      <c r="D36" s="18" t="s">
        <v>101</v>
      </c>
      <c r="E36" s="42">
        <f t="shared" si="0"/>
        <v>0</v>
      </c>
      <c r="F36" s="43"/>
      <c r="G36" s="44">
        <f t="shared" si="3"/>
        <v>0</v>
      </c>
      <c r="H36" s="44">
        <f t="shared" si="3"/>
        <v>0</v>
      </c>
      <c r="I36" s="45" t="str">
        <f t="shared" si="4"/>
        <v>0-0</v>
      </c>
      <c r="J36" s="46">
        <f>[1]Фармация!E128</f>
        <v>0</v>
      </c>
      <c r="K36" s="47">
        <f>[1]Фармация!E129</f>
        <v>0</v>
      </c>
      <c r="L36" s="47">
        <f>[1]Фармация!E126</f>
        <v>0</v>
      </c>
      <c r="M36" s="48">
        <f>[1]Фармация!E127</f>
        <v>0</v>
      </c>
      <c r="N36" s="18" t="str">
        <f t="shared" si="5"/>
        <v>0-0</v>
      </c>
      <c r="O36" s="66">
        <f t="shared" si="12"/>
        <v>0</v>
      </c>
      <c r="P36" s="31" t="s">
        <v>102</v>
      </c>
      <c r="Q36" s="50">
        <f t="shared" si="6"/>
        <v>0</v>
      </c>
      <c r="R36" s="50">
        <f t="shared" si="11"/>
        <v>0</v>
      </c>
      <c r="S36" s="51" t="str">
        <f t="shared" si="7"/>
        <v>0-0</v>
      </c>
      <c r="T36" s="52"/>
      <c r="U36" s="52"/>
      <c r="V36" s="53"/>
      <c r="W36" s="54"/>
      <c r="X36" s="52"/>
      <c r="Y36" s="52"/>
      <c r="Z36" s="53"/>
      <c r="AA36" s="54"/>
      <c r="AB36" s="52"/>
      <c r="AC36" s="52"/>
      <c r="AD36" s="56"/>
      <c r="AE36" s="57"/>
      <c r="AF36" s="58"/>
      <c r="AG36" s="47"/>
      <c r="AH36" s="57"/>
      <c r="AI36" s="57"/>
      <c r="AJ36" s="59"/>
      <c r="AK36" s="33"/>
      <c r="AL36" s="39">
        <f t="shared" si="8"/>
        <v>0</v>
      </c>
      <c r="AM36" s="60"/>
      <c r="AN36" s="39" t="str">
        <f t="shared" si="10"/>
        <v>0-</v>
      </c>
      <c r="AO36" s="34"/>
      <c r="AP36" s="34"/>
      <c r="AQ36" s="61"/>
      <c r="AR36" s="61"/>
      <c r="AS36" s="34"/>
      <c r="AT36" s="34"/>
      <c r="AU36" s="61"/>
      <c r="AV36" s="61"/>
      <c r="AW36" s="34"/>
      <c r="AX36" s="34"/>
      <c r="AY36" s="61"/>
      <c r="AZ36" s="61"/>
      <c r="BA36" s="34"/>
      <c r="BB36" s="34"/>
      <c r="BC36" s="61"/>
      <c r="BD36" s="61"/>
      <c r="BE36" s="34"/>
      <c r="BF36" s="34"/>
      <c r="BG36" s="61"/>
      <c r="BH36" s="61"/>
      <c r="BI36" s="34"/>
      <c r="BJ36" s="34"/>
      <c r="BK36" s="61"/>
      <c r="BL36" s="61"/>
      <c r="BM36" s="34"/>
      <c r="BN36" s="34"/>
      <c r="BO36" s="61"/>
      <c r="BP36" s="61"/>
      <c r="BQ36" s="34"/>
      <c r="BR36" s="34"/>
      <c r="BS36" s="61"/>
      <c r="BT36" s="61"/>
    </row>
    <row r="37" spans="1:72" ht="14.45" customHeight="1" x14ac:dyDescent="0.25">
      <c r="A37" s="10"/>
      <c r="B37" s="10"/>
      <c r="C37" s="10" t="s">
        <v>103</v>
      </c>
      <c r="D37" s="18" t="s">
        <v>104</v>
      </c>
      <c r="E37" s="42">
        <f t="shared" si="0"/>
        <v>0</v>
      </c>
      <c r="F37" s="43"/>
      <c r="G37" s="44">
        <f t="shared" si="3"/>
        <v>0</v>
      </c>
      <c r="H37" s="44">
        <f t="shared" si="3"/>
        <v>0</v>
      </c>
      <c r="I37" s="45" t="str">
        <f t="shared" si="4"/>
        <v>0-0</v>
      </c>
      <c r="J37" s="46">
        <f>[1]Фармация!E132</f>
        <v>0</v>
      </c>
      <c r="K37" s="47">
        <f>[1]Фармация!E133</f>
        <v>0</v>
      </c>
      <c r="L37" s="47">
        <f>[1]Фармация!E130</f>
        <v>0</v>
      </c>
      <c r="M37" s="48">
        <f>[1]Фармация!E131</f>
        <v>0</v>
      </c>
      <c r="N37" s="18" t="str">
        <f t="shared" si="5"/>
        <v>0-0</v>
      </c>
      <c r="O37" s="66">
        <f t="shared" si="12"/>
        <v>0</v>
      </c>
      <c r="P37" s="31"/>
      <c r="Q37" s="50">
        <f t="shared" si="6"/>
        <v>0</v>
      </c>
      <c r="R37" s="50">
        <f t="shared" si="11"/>
        <v>0</v>
      </c>
      <c r="S37" s="51" t="str">
        <f t="shared" si="7"/>
        <v>0-0</v>
      </c>
      <c r="T37" s="52"/>
      <c r="U37" s="52"/>
      <c r="V37" s="53"/>
      <c r="W37" s="54"/>
      <c r="X37" s="52"/>
      <c r="Y37" s="52"/>
      <c r="Z37" s="53"/>
      <c r="AA37" s="54"/>
      <c r="AB37" s="55"/>
      <c r="AC37" s="52"/>
      <c r="AD37" s="56"/>
      <c r="AE37" s="57"/>
      <c r="AF37" s="58"/>
      <c r="AG37" s="47"/>
      <c r="AH37" s="57"/>
      <c r="AI37" s="57"/>
      <c r="AJ37" s="59"/>
      <c r="AK37" s="33"/>
      <c r="AL37" s="39">
        <f t="shared" si="8"/>
        <v>0</v>
      </c>
      <c r="AM37" s="60"/>
      <c r="AN37" s="39" t="str">
        <f t="shared" si="10"/>
        <v>0-</v>
      </c>
      <c r="AO37" s="34"/>
      <c r="AP37" s="34"/>
      <c r="AQ37" s="61"/>
      <c r="AR37" s="61"/>
      <c r="AS37" s="34"/>
      <c r="AT37" s="34"/>
      <c r="AU37" s="61"/>
      <c r="AV37" s="61"/>
      <c r="AW37" s="34"/>
      <c r="AX37" s="34"/>
      <c r="AY37" s="61"/>
      <c r="AZ37" s="61"/>
      <c r="BA37" s="34"/>
      <c r="BB37" s="34"/>
      <c r="BC37" s="61"/>
      <c r="BD37" s="61"/>
      <c r="BE37" s="34"/>
      <c r="BF37" s="34"/>
      <c r="BG37" s="61"/>
      <c r="BH37" s="61"/>
      <c r="BI37" s="34"/>
      <c r="BJ37" s="34"/>
      <c r="BK37" s="61"/>
      <c r="BL37" s="61"/>
      <c r="BM37" s="34"/>
      <c r="BN37" s="34"/>
      <c r="BO37" s="61"/>
      <c r="BP37" s="61"/>
      <c r="BQ37" s="34"/>
      <c r="BR37" s="34"/>
      <c r="BS37" s="61"/>
      <c r="BT37" s="61"/>
    </row>
    <row r="38" spans="1:72" ht="30" x14ac:dyDescent="0.25">
      <c r="A38" s="41" t="s">
        <v>105</v>
      </c>
      <c r="B38" s="10">
        <v>33</v>
      </c>
      <c r="C38" s="10" t="s">
        <v>106</v>
      </c>
      <c r="D38" s="18" t="s">
        <v>107</v>
      </c>
      <c r="E38" s="42">
        <f t="shared" si="0"/>
        <v>12</v>
      </c>
      <c r="F38" s="43" t="s">
        <v>108</v>
      </c>
      <c r="G38" s="44">
        <f t="shared" si="3"/>
        <v>0</v>
      </c>
      <c r="H38" s="44">
        <f t="shared" si="3"/>
        <v>0</v>
      </c>
      <c r="I38" s="45" t="str">
        <f t="shared" si="4"/>
        <v>0-0</v>
      </c>
      <c r="J38" s="46">
        <f>[1]Фармация!E136</f>
        <v>0</v>
      </c>
      <c r="K38" s="47">
        <f>[1]Фармация!E137</f>
        <v>0</v>
      </c>
      <c r="L38" s="47">
        <f>[1]Фармация!E134</f>
        <v>0</v>
      </c>
      <c r="M38" s="48">
        <f>[1]Фармация!E135</f>
        <v>0</v>
      </c>
      <c r="N38" s="18" t="str">
        <f t="shared" si="5"/>
        <v>0-0</v>
      </c>
      <c r="O38" s="66">
        <f t="shared" si="12"/>
        <v>0</v>
      </c>
      <c r="P38" s="31" t="s">
        <v>109</v>
      </c>
      <c r="Q38" s="50">
        <f t="shared" si="6"/>
        <v>0</v>
      </c>
      <c r="R38" s="50">
        <f t="shared" si="11"/>
        <v>0</v>
      </c>
      <c r="S38" s="51" t="str">
        <f t="shared" si="7"/>
        <v>0-0</v>
      </c>
      <c r="T38" s="52"/>
      <c r="U38" s="52"/>
      <c r="V38" s="53"/>
      <c r="W38" s="54"/>
      <c r="X38" s="52"/>
      <c r="Y38" s="52"/>
      <c r="Z38" s="53"/>
      <c r="AA38" s="54"/>
      <c r="AB38" s="52"/>
      <c r="AC38" s="52"/>
      <c r="AD38" s="56"/>
      <c r="AE38" s="57"/>
      <c r="AF38" s="58"/>
      <c r="AG38" s="47"/>
      <c r="AH38" s="57"/>
      <c r="AI38" s="57"/>
      <c r="AJ38" s="59">
        <f t="shared" si="2"/>
        <v>12</v>
      </c>
      <c r="AK38" s="31" t="s">
        <v>86</v>
      </c>
      <c r="AL38" s="39">
        <f t="shared" si="8"/>
        <v>0</v>
      </c>
      <c r="AM38" s="60">
        <f t="shared" si="9"/>
        <v>400</v>
      </c>
      <c r="AN38" s="39" t="str">
        <f t="shared" si="10"/>
        <v>0-400</v>
      </c>
      <c r="AO38" s="34">
        <f>[1]Ригла!E116</f>
        <v>0</v>
      </c>
      <c r="AP38" s="34" t="str">
        <f>[1]Ригла!D116</f>
        <v>Порошок</v>
      </c>
      <c r="AQ38" s="61">
        <f>[1]Ригла!F116</f>
        <v>0</v>
      </c>
      <c r="AR38" s="61">
        <f>[1]Ригла!G116</f>
        <v>0</v>
      </c>
      <c r="AS38" s="34">
        <f>[1]Ригла!E23</f>
        <v>2</v>
      </c>
      <c r="AT38" s="34" t="str">
        <f>[1]Ригла!D23</f>
        <v>Порошок</v>
      </c>
      <c r="AU38" s="61">
        <f>[1]Ригла!F23</f>
        <v>310</v>
      </c>
      <c r="AV38" s="61">
        <f>[1]Ригла!G23</f>
        <v>318</v>
      </c>
      <c r="AW38" s="34">
        <f>[1]Ригла!E75</f>
        <v>2</v>
      </c>
      <c r="AX38" s="34" t="str">
        <f>[1]Ригла!D75</f>
        <v>Порошок</v>
      </c>
      <c r="AY38" s="61">
        <f>[1]Ригла!F75</f>
        <v>381</v>
      </c>
      <c r="AZ38" s="61">
        <f>[1]Ригла!G75</f>
        <v>381</v>
      </c>
      <c r="BA38" s="34"/>
      <c r="BB38" s="34"/>
      <c r="BC38" s="61"/>
      <c r="BD38" s="61"/>
      <c r="BE38" s="34">
        <f>[1]Ригла!E262</f>
        <v>3</v>
      </c>
      <c r="BF38" s="34" t="str">
        <f>[1]Ригла!D262</f>
        <v>Порошок</v>
      </c>
      <c r="BG38" s="61">
        <f>[1]Ригла!F262</f>
        <v>381</v>
      </c>
      <c r="BH38" s="61">
        <f>[1]Ригла!G262</f>
        <v>400</v>
      </c>
      <c r="BI38" s="34">
        <f>[1]Ригла!E217</f>
        <v>2</v>
      </c>
      <c r="BJ38" s="34" t="str">
        <f>[1]Ригла!D217</f>
        <v>Порошок</v>
      </c>
      <c r="BK38" s="61">
        <f>[1]Ригла!F217</f>
        <v>369</v>
      </c>
      <c r="BL38" s="61">
        <f>[1]Ригла!G217</f>
        <v>369</v>
      </c>
      <c r="BM38" s="34">
        <f>[1]Ригла!E305</f>
        <v>2</v>
      </c>
      <c r="BN38" s="34" t="str">
        <f>[1]Ригла!D305</f>
        <v>Порошок</v>
      </c>
      <c r="BO38" s="61">
        <f>[1]Ригла!F305</f>
        <v>334</v>
      </c>
      <c r="BP38" s="61">
        <f>[1]Ригла!G305</f>
        <v>334</v>
      </c>
      <c r="BQ38" s="34">
        <f>[1]Ригла!E169</f>
        <v>1</v>
      </c>
      <c r="BR38" s="34" t="str">
        <f>[1]Ригла!D169</f>
        <v>Порошок</v>
      </c>
      <c r="BS38" s="61">
        <f>[1]Ригла!F169</f>
        <v>377</v>
      </c>
      <c r="BT38" s="61">
        <f>[1]Ригла!G169</f>
        <v>377</v>
      </c>
    </row>
    <row r="39" spans="1:72" ht="45" x14ac:dyDescent="0.25">
      <c r="A39" s="41"/>
      <c r="B39" s="10">
        <v>34</v>
      </c>
      <c r="C39" s="10" t="s">
        <v>110</v>
      </c>
      <c r="D39" s="18" t="s">
        <v>111</v>
      </c>
      <c r="E39" s="42">
        <f t="shared" si="0"/>
        <v>0</v>
      </c>
      <c r="F39" s="43"/>
      <c r="G39" s="44">
        <f t="shared" si="3"/>
        <v>0</v>
      </c>
      <c r="H39" s="44">
        <f t="shared" si="3"/>
        <v>0</v>
      </c>
      <c r="I39" s="45" t="str">
        <f t="shared" si="4"/>
        <v>0-0</v>
      </c>
      <c r="J39" s="46">
        <f>[1]Фармация!E140</f>
        <v>0</v>
      </c>
      <c r="K39" s="47">
        <f>[1]Фармация!E141</f>
        <v>0</v>
      </c>
      <c r="L39" s="47">
        <f>[1]Фармация!E138</f>
        <v>0</v>
      </c>
      <c r="M39" s="48">
        <f>[1]Фармация!E139</f>
        <v>0</v>
      </c>
      <c r="N39" s="18" t="str">
        <f t="shared" si="5"/>
        <v>0-0</v>
      </c>
      <c r="O39" s="66">
        <f t="shared" si="12"/>
        <v>0</v>
      </c>
      <c r="P39" s="31"/>
      <c r="Q39" s="50">
        <f t="shared" si="6"/>
        <v>0</v>
      </c>
      <c r="R39" s="50">
        <f t="shared" si="11"/>
        <v>0</v>
      </c>
      <c r="S39" s="51" t="str">
        <f t="shared" si="7"/>
        <v>0-0</v>
      </c>
      <c r="T39" s="52"/>
      <c r="U39" s="52"/>
      <c r="V39" s="53"/>
      <c r="W39" s="54"/>
      <c r="X39" s="52"/>
      <c r="Y39" s="52"/>
      <c r="Z39" s="53"/>
      <c r="AA39" s="54"/>
      <c r="AB39" s="55"/>
      <c r="AC39" s="52"/>
      <c r="AD39" s="56"/>
      <c r="AE39" s="57"/>
      <c r="AF39" s="58"/>
      <c r="AG39" s="47"/>
      <c r="AH39" s="57"/>
      <c r="AI39" s="57"/>
      <c r="AJ39" s="59">
        <f t="shared" si="2"/>
        <v>0</v>
      </c>
      <c r="AK39" s="33"/>
      <c r="AL39" s="39">
        <f t="shared" si="8"/>
        <v>0</v>
      </c>
      <c r="AM39" s="60">
        <f t="shared" si="9"/>
        <v>0</v>
      </c>
      <c r="AN39" s="39" t="str">
        <f t="shared" si="10"/>
        <v>0-0</v>
      </c>
      <c r="AO39" s="34"/>
      <c r="AP39" s="34"/>
      <c r="AQ39" s="61"/>
      <c r="AR39" s="61"/>
      <c r="AS39" s="34"/>
      <c r="AT39" s="34"/>
      <c r="AU39" s="61"/>
      <c r="AV39" s="61"/>
      <c r="AW39" s="34"/>
      <c r="AX39" s="34"/>
      <c r="AY39" s="61"/>
      <c r="AZ39" s="61"/>
      <c r="BA39" s="34"/>
      <c r="BB39" s="34"/>
      <c r="BC39" s="61"/>
      <c r="BD39" s="61"/>
      <c r="BE39" s="34"/>
      <c r="BF39" s="34"/>
      <c r="BG39" s="61"/>
      <c r="BH39" s="61"/>
      <c r="BI39" s="34"/>
      <c r="BJ39" s="34"/>
      <c r="BK39" s="61"/>
      <c r="BL39" s="61"/>
      <c r="BM39" s="34"/>
      <c r="BN39" s="34"/>
      <c r="BO39" s="61"/>
      <c r="BP39" s="61"/>
      <c r="BQ39" s="34"/>
      <c r="BR39" s="34"/>
      <c r="BS39" s="61"/>
      <c r="BT39" s="61"/>
    </row>
    <row r="40" spans="1:72" s="68" customFormat="1" ht="30" x14ac:dyDescent="0.25">
      <c r="A40" s="32" t="s">
        <v>112</v>
      </c>
      <c r="B40" s="32">
        <v>35</v>
      </c>
      <c r="C40" s="10" t="s">
        <v>113</v>
      </c>
      <c r="D40" s="34" t="s">
        <v>112</v>
      </c>
      <c r="E40" s="42">
        <f t="shared" si="0"/>
        <v>115</v>
      </c>
      <c r="F40" s="63" t="s">
        <v>114</v>
      </c>
      <c r="G40" s="44">
        <f t="shared" si="3"/>
        <v>311</v>
      </c>
      <c r="H40" s="44">
        <f t="shared" si="3"/>
        <v>659.8</v>
      </c>
      <c r="I40" s="45" t="str">
        <f t="shared" si="4"/>
        <v>311-659,8</v>
      </c>
      <c r="J40" s="46">
        <f>[1]Фармация!E144</f>
        <v>6</v>
      </c>
      <c r="K40" s="47" t="str">
        <f>[1]Фармация!E145</f>
        <v>Таблетки</v>
      </c>
      <c r="L40" s="47">
        <f>[1]Фармация!E142</f>
        <v>664</v>
      </c>
      <c r="M40" s="48">
        <f>[1]Фармация!E143</f>
        <v>682</v>
      </c>
      <c r="N40" s="18" t="str">
        <f t="shared" si="5"/>
        <v>664-682</v>
      </c>
      <c r="O40" s="49">
        <f t="shared" si="1"/>
        <v>16</v>
      </c>
      <c r="P40" s="31" t="s">
        <v>114</v>
      </c>
      <c r="Q40" s="50">
        <f t="shared" si="6"/>
        <v>311</v>
      </c>
      <c r="R40" s="50">
        <f t="shared" si="11"/>
        <v>659.8</v>
      </c>
      <c r="S40" s="51" t="str">
        <f t="shared" si="7"/>
        <v>311-659,8</v>
      </c>
      <c r="T40" s="67" t="s">
        <v>25</v>
      </c>
      <c r="U40" s="52" t="s">
        <v>115</v>
      </c>
      <c r="V40" s="53">
        <v>638.4</v>
      </c>
      <c r="W40" s="54">
        <v>638.4</v>
      </c>
      <c r="X40" s="67" t="s">
        <v>29</v>
      </c>
      <c r="Y40" s="52" t="s">
        <v>116</v>
      </c>
      <c r="Z40" s="54">
        <v>315.2</v>
      </c>
      <c r="AA40" s="54">
        <v>315.2</v>
      </c>
      <c r="AB40" s="65">
        <v>8</v>
      </c>
      <c r="AC40" s="52" t="s">
        <v>117</v>
      </c>
      <c r="AD40" s="56">
        <v>311</v>
      </c>
      <c r="AE40" s="57">
        <v>627</v>
      </c>
      <c r="AF40" s="58" t="s">
        <v>31</v>
      </c>
      <c r="AG40" s="47" t="s">
        <v>118</v>
      </c>
      <c r="AH40" s="57">
        <v>659.8</v>
      </c>
      <c r="AI40" s="57">
        <v>659.8</v>
      </c>
      <c r="AJ40" s="59">
        <f t="shared" si="2"/>
        <v>93</v>
      </c>
      <c r="AK40" s="31" t="s">
        <v>114</v>
      </c>
      <c r="AL40" s="39">
        <f t="shared" si="8"/>
        <v>315</v>
      </c>
      <c r="AM40" s="60">
        <f t="shared" si="9"/>
        <v>851</v>
      </c>
      <c r="AN40" s="39" t="str">
        <f t="shared" si="10"/>
        <v>315-851</v>
      </c>
      <c r="AO40" s="34">
        <f>[1]Ригла!E117</f>
        <v>23</v>
      </c>
      <c r="AP40" s="34" t="s">
        <v>114</v>
      </c>
      <c r="AQ40" s="61">
        <f>[1]Ригла!F117</f>
        <v>499</v>
      </c>
      <c r="AR40" s="61">
        <f>[1]Ригла!G117</f>
        <v>730</v>
      </c>
      <c r="AS40" s="34">
        <f>[1]Ригла!E24</f>
        <v>9</v>
      </c>
      <c r="AT40" s="34" t="str">
        <f>[1]Ригла!D24</f>
        <v>Таблетки</v>
      </c>
      <c r="AU40" s="61">
        <f>[1]Ригла!F24</f>
        <v>482</v>
      </c>
      <c r="AV40" s="61">
        <f>[1]Ригла!G24</f>
        <v>708</v>
      </c>
      <c r="AW40" s="34">
        <f>[1]Ригла!E76</f>
        <v>13</v>
      </c>
      <c r="AX40" s="34" t="str">
        <f>[1]Ригла!D76</f>
        <v>Таблетки</v>
      </c>
      <c r="AY40" s="61">
        <f>[1]Ригла!F76</f>
        <v>334</v>
      </c>
      <c r="AZ40" s="61">
        <f>[1]Ригла!G76</f>
        <v>851</v>
      </c>
      <c r="BA40" s="34"/>
      <c r="BB40" s="34"/>
      <c r="BC40" s="61"/>
      <c r="BD40" s="61"/>
      <c r="BE40" s="34">
        <f>[1]Ригла!E263</f>
        <v>3</v>
      </c>
      <c r="BF40" s="34" t="s">
        <v>114</v>
      </c>
      <c r="BG40" s="61">
        <f>[1]Ригла!F263</f>
        <v>594</v>
      </c>
      <c r="BH40" s="61">
        <f>[1]Ригла!G263</f>
        <v>594</v>
      </c>
      <c r="BI40" s="34">
        <f>[1]Ригла!E218</f>
        <v>7</v>
      </c>
      <c r="BJ40" s="34" t="s">
        <v>114</v>
      </c>
      <c r="BK40" s="61">
        <f>[1]Ригла!F218</f>
        <v>315</v>
      </c>
      <c r="BL40" s="61">
        <f>[1]Ригла!G218</f>
        <v>571</v>
      </c>
      <c r="BM40" s="34">
        <f>[1]Ригла!E306</f>
        <v>26</v>
      </c>
      <c r="BN40" s="34" t="s">
        <v>114</v>
      </c>
      <c r="BO40" s="61">
        <f>[1]Ригла!F306</f>
        <v>526</v>
      </c>
      <c r="BP40" s="61">
        <f>[1]Ригла!G306</f>
        <v>783</v>
      </c>
      <c r="BQ40" s="34">
        <f>[1]Ригла!E170</f>
        <v>12</v>
      </c>
      <c r="BR40" s="34" t="str">
        <f>[1]Ригла!D170</f>
        <v>Таблетки</v>
      </c>
      <c r="BS40" s="61">
        <f>[1]Ригла!F170</f>
        <v>565</v>
      </c>
      <c r="BT40" s="61">
        <f>[1]Ригла!G170</f>
        <v>582</v>
      </c>
    </row>
    <row r="41" spans="1:72" x14ac:dyDescent="0.25">
      <c r="A41" s="41" t="s">
        <v>119</v>
      </c>
      <c r="B41" s="10">
        <v>36</v>
      </c>
      <c r="C41" s="10" t="s">
        <v>120</v>
      </c>
      <c r="D41" s="18" t="s">
        <v>121</v>
      </c>
      <c r="E41" s="42">
        <f t="shared" si="0"/>
        <v>0</v>
      </c>
      <c r="F41" s="69" t="s">
        <v>122</v>
      </c>
      <c r="G41" s="44">
        <f t="shared" si="3"/>
        <v>0</v>
      </c>
      <c r="H41" s="44">
        <f t="shared" si="3"/>
        <v>0</v>
      </c>
      <c r="I41" s="45" t="str">
        <f t="shared" si="4"/>
        <v>0-0</v>
      </c>
      <c r="J41" s="46">
        <f>[1]Фармация!E148</f>
        <v>0</v>
      </c>
      <c r="K41" s="47">
        <f>[1]Фармация!E149</f>
        <v>0</v>
      </c>
      <c r="L41" s="47">
        <f>[1]Фармация!E146</f>
        <v>0</v>
      </c>
      <c r="M41" s="48">
        <f>[1]Фармация!E147</f>
        <v>0</v>
      </c>
      <c r="N41" s="18" t="str">
        <f t="shared" si="5"/>
        <v>0-0</v>
      </c>
      <c r="O41" s="49">
        <f t="shared" si="1"/>
        <v>0</v>
      </c>
      <c r="P41" s="70" t="s">
        <v>122</v>
      </c>
      <c r="Q41" s="50">
        <f t="shared" si="6"/>
        <v>0</v>
      </c>
      <c r="R41" s="50">
        <f t="shared" si="11"/>
        <v>0</v>
      </c>
      <c r="S41" s="51" t="str">
        <f t="shared" si="7"/>
        <v>0-0</v>
      </c>
      <c r="T41" s="52"/>
      <c r="U41" s="52"/>
      <c r="V41" s="53"/>
      <c r="W41" s="54"/>
      <c r="X41" s="52"/>
      <c r="Y41" s="52"/>
      <c r="Z41" s="53"/>
      <c r="AA41" s="54"/>
      <c r="AB41" s="55"/>
      <c r="AC41" s="52"/>
      <c r="AD41" s="56"/>
      <c r="AE41" s="57"/>
      <c r="AF41" s="58"/>
      <c r="AG41" s="47"/>
      <c r="AH41" s="57"/>
      <c r="AI41" s="57"/>
      <c r="AJ41" s="59">
        <f t="shared" si="2"/>
        <v>0</v>
      </c>
      <c r="AK41" s="31"/>
      <c r="AL41" s="39">
        <f t="shared" si="8"/>
        <v>0</v>
      </c>
      <c r="AM41" s="60">
        <f t="shared" si="9"/>
        <v>0</v>
      </c>
      <c r="AN41" s="39" t="str">
        <f t="shared" si="10"/>
        <v>0-0</v>
      </c>
      <c r="AO41" s="34"/>
      <c r="AP41" s="34"/>
      <c r="AQ41" s="61"/>
      <c r="AR41" s="61"/>
      <c r="AS41" s="34"/>
      <c r="AT41" s="34"/>
      <c r="AU41" s="61"/>
      <c r="AV41" s="61"/>
      <c r="AW41" s="34"/>
      <c r="AX41" s="34"/>
      <c r="AY41" s="61"/>
      <c r="AZ41" s="61"/>
      <c r="BA41" s="34"/>
      <c r="BB41" s="34"/>
      <c r="BC41" s="61"/>
      <c r="BD41" s="61"/>
      <c r="BE41" s="34"/>
      <c r="BF41" s="34"/>
      <c r="BG41" s="61"/>
      <c r="BH41" s="61"/>
      <c r="BI41" s="34"/>
      <c r="BJ41" s="34"/>
      <c r="BK41" s="61"/>
      <c r="BL41" s="61"/>
      <c r="BM41" s="34"/>
      <c r="BN41" s="34"/>
      <c r="BO41" s="61"/>
      <c r="BP41" s="61"/>
      <c r="BQ41" s="34"/>
      <c r="BR41" s="34"/>
      <c r="BS41" s="61"/>
      <c r="BT41" s="61"/>
    </row>
    <row r="42" spans="1:72" x14ac:dyDescent="0.25">
      <c r="A42" s="41"/>
      <c r="B42" s="10">
        <v>37</v>
      </c>
      <c r="C42" s="10" t="s">
        <v>123</v>
      </c>
      <c r="D42" s="18" t="s">
        <v>124</v>
      </c>
      <c r="E42" s="42">
        <f t="shared" si="0"/>
        <v>0</v>
      </c>
      <c r="F42" s="63" t="s">
        <v>125</v>
      </c>
      <c r="G42" s="44">
        <f t="shared" si="3"/>
        <v>0</v>
      </c>
      <c r="H42" s="44">
        <f t="shared" si="3"/>
        <v>0</v>
      </c>
      <c r="I42" s="45" t="str">
        <f t="shared" si="4"/>
        <v>0-0</v>
      </c>
      <c r="J42" s="46">
        <f>[1]Фармация!E152</f>
        <v>0</v>
      </c>
      <c r="K42" s="47">
        <f>[1]Фармация!E153</f>
        <v>0</v>
      </c>
      <c r="L42" s="47">
        <f>[1]Фармация!E150</f>
        <v>0</v>
      </c>
      <c r="M42" s="48">
        <f>[1]Фармация!E151</f>
        <v>0</v>
      </c>
      <c r="N42" s="18" t="str">
        <f t="shared" si="5"/>
        <v>0-0</v>
      </c>
      <c r="O42" s="49">
        <f t="shared" si="1"/>
        <v>0</v>
      </c>
      <c r="P42" s="31" t="s">
        <v>125</v>
      </c>
      <c r="Q42" s="50">
        <f t="shared" si="6"/>
        <v>0</v>
      </c>
      <c r="R42" s="50">
        <f t="shared" si="11"/>
        <v>0</v>
      </c>
      <c r="S42" s="51" t="str">
        <f t="shared" si="7"/>
        <v>0-0</v>
      </c>
      <c r="T42" s="52"/>
      <c r="U42" s="52"/>
      <c r="V42" s="53"/>
      <c r="W42" s="54"/>
      <c r="X42" s="52"/>
      <c r="Y42" s="52"/>
      <c r="Z42" s="53"/>
      <c r="AA42" s="54"/>
      <c r="AB42" s="65"/>
      <c r="AC42" s="52"/>
      <c r="AD42" s="56"/>
      <c r="AE42" s="57"/>
      <c r="AF42" s="58"/>
      <c r="AG42" s="47"/>
      <c r="AH42" s="57"/>
      <c r="AI42" s="57"/>
      <c r="AJ42" s="59">
        <f t="shared" si="2"/>
        <v>0</v>
      </c>
      <c r="AK42" s="31" t="s">
        <v>125</v>
      </c>
      <c r="AL42" s="39">
        <f t="shared" si="8"/>
        <v>0</v>
      </c>
      <c r="AM42" s="60">
        <f t="shared" si="9"/>
        <v>0</v>
      </c>
      <c r="AN42" s="39" t="str">
        <f t="shared" si="10"/>
        <v>0-0</v>
      </c>
      <c r="AO42" s="34"/>
      <c r="AP42" s="34"/>
      <c r="AQ42" s="61"/>
      <c r="AR42" s="61"/>
      <c r="AS42" s="34">
        <f>[1]Ригла!E36</f>
        <v>0</v>
      </c>
      <c r="AT42" s="34">
        <f>[1]Ригла!D36</f>
        <v>0</v>
      </c>
      <c r="AU42" s="61">
        <f>[1]Ригла!F36</f>
        <v>0</v>
      </c>
      <c r="AV42" s="61">
        <f>[1]Ригла!G36</f>
        <v>0</v>
      </c>
      <c r="AW42" s="34"/>
      <c r="AX42" s="34"/>
      <c r="AY42" s="61"/>
      <c r="AZ42" s="61"/>
      <c r="BA42" s="34"/>
      <c r="BB42" s="34"/>
      <c r="BC42" s="61"/>
      <c r="BD42" s="61"/>
      <c r="BE42" s="34"/>
      <c r="BF42" s="34"/>
      <c r="BG42" s="61"/>
      <c r="BH42" s="61"/>
      <c r="BI42" s="34"/>
      <c r="BJ42" s="34"/>
      <c r="BK42" s="61"/>
      <c r="BL42" s="61"/>
      <c r="BM42" s="34">
        <f>[1]Ригла!E315</f>
        <v>0</v>
      </c>
      <c r="BN42" s="34">
        <f>[1]Ригла!D315</f>
        <v>0</v>
      </c>
      <c r="BO42" s="61">
        <f>[1]Ригла!F315</f>
        <v>0</v>
      </c>
      <c r="BP42" s="61">
        <f>[1]Ригла!G315</f>
        <v>0</v>
      </c>
      <c r="BQ42" s="34">
        <f>[1]Ригла!E179</f>
        <v>0</v>
      </c>
      <c r="BR42" s="34" t="str">
        <f>[1]Ригла!D179</f>
        <v>Таблетки</v>
      </c>
      <c r="BS42" s="61">
        <f>[1]Ригла!F179</f>
        <v>0</v>
      </c>
      <c r="BT42" s="61">
        <f>[1]Ригла!G179</f>
        <v>0</v>
      </c>
    </row>
    <row r="43" spans="1:72" ht="30" x14ac:dyDescent="0.25">
      <c r="A43" s="41"/>
      <c r="B43" s="10">
        <v>38</v>
      </c>
      <c r="C43" s="10" t="s">
        <v>126</v>
      </c>
      <c r="D43" s="18" t="s">
        <v>127</v>
      </c>
      <c r="E43" s="42">
        <f t="shared" si="0"/>
        <v>25</v>
      </c>
      <c r="F43" s="43" t="s">
        <v>125</v>
      </c>
      <c r="G43" s="44">
        <f t="shared" si="3"/>
        <v>0</v>
      </c>
      <c r="H43" s="44">
        <f t="shared" si="3"/>
        <v>0</v>
      </c>
      <c r="I43" s="45" t="str">
        <f t="shared" si="4"/>
        <v>0-0</v>
      </c>
      <c r="J43" s="46">
        <f>[1]Фармация!E156</f>
        <v>0</v>
      </c>
      <c r="K43" s="47">
        <f>[1]Фармация!E157</f>
        <v>0</v>
      </c>
      <c r="L43" s="47">
        <f>[1]Фармация!E154</f>
        <v>0</v>
      </c>
      <c r="M43" s="48">
        <f>[1]Фармация!E155</f>
        <v>0</v>
      </c>
      <c r="N43" s="18" t="str">
        <f t="shared" si="5"/>
        <v>0-0</v>
      </c>
      <c r="O43" s="49">
        <f t="shared" si="1"/>
        <v>0</v>
      </c>
      <c r="P43" s="70" t="s">
        <v>128</v>
      </c>
      <c r="Q43" s="50">
        <f t="shared" si="6"/>
        <v>0</v>
      </c>
      <c r="R43" s="50">
        <f t="shared" si="11"/>
        <v>0</v>
      </c>
      <c r="S43" s="51" t="str">
        <f t="shared" si="7"/>
        <v>0-0</v>
      </c>
      <c r="T43" s="52"/>
      <c r="U43" s="52"/>
      <c r="V43" s="53"/>
      <c r="W43" s="54"/>
      <c r="X43" s="52"/>
      <c r="Y43" s="52"/>
      <c r="Z43" s="53"/>
      <c r="AA43" s="54"/>
      <c r="AB43" s="55"/>
      <c r="AC43" s="52"/>
      <c r="AD43" s="56"/>
      <c r="AE43" s="57"/>
      <c r="AF43" s="58"/>
      <c r="AG43" s="71"/>
      <c r="AH43" s="72"/>
      <c r="AI43" s="73"/>
      <c r="AJ43" s="59">
        <f t="shared" si="2"/>
        <v>25</v>
      </c>
      <c r="AK43" s="31" t="s">
        <v>125</v>
      </c>
      <c r="AL43" s="39">
        <f t="shared" si="8"/>
        <v>341</v>
      </c>
      <c r="AM43" s="60">
        <f t="shared" si="9"/>
        <v>908</v>
      </c>
      <c r="AN43" s="39" t="str">
        <f t="shared" si="10"/>
        <v>341-908</v>
      </c>
      <c r="AO43" s="34">
        <f>[1]Ригла!E129</f>
        <v>6</v>
      </c>
      <c r="AP43" s="34">
        <f>[1]Ригла!E129</f>
        <v>6</v>
      </c>
      <c r="AQ43" s="61">
        <f>[1]Ригла!F129</f>
        <v>348</v>
      </c>
      <c r="AR43" s="61">
        <f>[1]Ригла!G129</f>
        <v>776</v>
      </c>
      <c r="AS43" s="34">
        <f>[1]Ригла!E37</f>
        <v>4</v>
      </c>
      <c r="AT43" s="34">
        <f>[1]Ригла!E37</f>
        <v>4</v>
      </c>
      <c r="AU43" s="61">
        <f>[1]Ригла!F37</f>
        <v>341</v>
      </c>
      <c r="AV43" s="61">
        <f>[1]Ригла!G37</f>
        <v>754</v>
      </c>
      <c r="AW43" s="34">
        <f>[1]Ригла!E79</f>
        <v>2</v>
      </c>
      <c r="AX43" s="34" t="str">
        <f>[1]Ригла!D79</f>
        <v>Капсулы</v>
      </c>
      <c r="AY43" s="61">
        <f>[1]Ригла!F79</f>
        <v>421</v>
      </c>
      <c r="AZ43" s="61">
        <f>[1]Ригла!G79</f>
        <v>585</v>
      </c>
      <c r="BA43" s="34"/>
      <c r="BB43" s="34"/>
      <c r="BC43" s="61"/>
      <c r="BD43" s="61"/>
      <c r="BE43" s="34">
        <f>[1]Ригла!E268</f>
        <v>4</v>
      </c>
      <c r="BF43" s="34" t="str">
        <f>[1]Ригла!D268</f>
        <v>Капсулы</v>
      </c>
      <c r="BG43" s="61">
        <f>[1]Ригла!F268</f>
        <v>423</v>
      </c>
      <c r="BH43" s="61">
        <f>[1]Ригла!G268</f>
        <v>629</v>
      </c>
      <c r="BI43" s="34">
        <f>[1]Ригла!E224</f>
        <v>3</v>
      </c>
      <c r="BJ43" s="34" t="str">
        <f>[1]Ригла!D224</f>
        <v>Капсулы</v>
      </c>
      <c r="BK43" s="61">
        <f>[1]Ригла!F224</f>
        <v>561</v>
      </c>
      <c r="BL43" s="61">
        <f>[1]Ригла!G224</f>
        <v>908</v>
      </c>
      <c r="BM43" s="34">
        <f>[1]Ригла!E316</f>
        <v>4</v>
      </c>
      <c r="BN43" s="34" t="str">
        <f>[1]Ригла!D316</f>
        <v>Капсулы</v>
      </c>
      <c r="BO43" s="61">
        <f>[1]Ригла!F316</f>
        <v>345</v>
      </c>
      <c r="BP43" s="61">
        <f>[1]Ригла!G316</f>
        <v>834</v>
      </c>
      <c r="BQ43" s="34">
        <f>[1]Ригла!E180</f>
        <v>2</v>
      </c>
      <c r="BR43" s="34" t="str">
        <f>[1]Ригла!D180</f>
        <v>Капсулы</v>
      </c>
      <c r="BS43" s="61">
        <f>[1]Ригла!F180</f>
        <v>558</v>
      </c>
      <c r="BT43" s="61">
        <f>[1]Ригла!G180</f>
        <v>863</v>
      </c>
    </row>
    <row r="44" spans="1:72" x14ac:dyDescent="0.25">
      <c r="A44" s="41"/>
      <c r="B44" s="10">
        <v>39</v>
      </c>
      <c r="C44" s="10" t="s">
        <v>129</v>
      </c>
      <c r="D44" s="18" t="s">
        <v>119</v>
      </c>
      <c r="E44" s="42">
        <f t="shared" si="0"/>
        <v>1</v>
      </c>
      <c r="F44" s="63" t="s">
        <v>125</v>
      </c>
      <c r="G44" s="44">
        <f t="shared" si="3"/>
        <v>0</v>
      </c>
      <c r="H44" s="44">
        <f t="shared" si="3"/>
        <v>0</v>
      </c>
      <c r="I44" s="45" t="str">
        <f t="shared" si="4"/>
        <v>0-0</v>
      </c>
      <c r="J44" s="46">
        <f>[1]Фармация!E160</f>
        <v>0</v>
      </c>
      <c r="K44" s="47">
        <f>[1]Фармация!E161</f>
        <v>0</v>
      </c>
      <c r="L44" s="47">
        <f>[1]Фармация!E158</f>
        <v>0</v>
      </c>
      <c r="M44" s="48">
        <f>[1]Фармация!E159</f>
        <v>0</v>
      </c>
      <c r="N44" s="18" t="str">
        <f t="shared" si="5"/>
        <v>0-0</v>
      </c>
      <c r="O44" s="49">
        <f t="shared" si="1"/>
        <v>1</v>
      </c>
      <c r="P44" s="31"/>
      <c r="Q44" s="50">
        <f t="shared" si="6"/>
        <v>821.1</v>
      </c>
      <c r="R44" s="50">
        <f t="shared" si="11"/>
        <v>821.1</v>
      </c>
      <c r="S44" s="51" t="str">
        <f t="shared" si="7"/>
        <v>821,1-821,1</v>
      </c>
      <c r="T44" s="52">
        <v>1</v>
      </c>
      <c r="U44" s="52" t="s">
        <v>130</v>
      </c>
      <c r="V44" s="53">
        <v>821.1</v>
      </c>
      <c r="W44" s="54">
        <v>821.1</v>
      </c>
      <c r="X44" s="52"/>
      <c r="Y44" s="52"/>
      <c r="Z44" s="53"/>
      <c r="AA44" s="74"/>
      <c r="AB44" s="55"/>
      <c r="AC44" s="52"/>
      <c r="AD44" s="56"/>
      <c r="AE44" s="57"/>
      <c r="AF44" s="58"/>
      <c r="AG44" s="47"/>
      <c r="AH44" s="57"/>
      <c r="AI44" s="57"/>
      <c r="AJ44" s="59">
        <f t="shared" si="2"/>
        <v>0</v>
      </c>
      <c r="AK44" s="31" t="s">
        <v>125</v>
      </c>
      <c r="AL44" s="39">
        <f t="shared" si="8"/>
        <v>0</v>
      </c>
      <c r="AM44" s="60">
        <f t="shared" si="9"/>
        <v>0</v>
      </c>
      <c r="AN44" s="39" t="str">
        <f t="shared" si="10"/>
        <v>0-0</v>
      </c>
      <c r="AO44" s="34"/>
      <c r="AP44" s="34"/>
      <c r="AQ44" s="61"/>
      <c r="AR44" s="61"/>
      <c r="AS44" s="34"/>
      <c r="AT44" s="34"/>
      <c r="AU44" s="61"/>
      <c r="AV44" s="61"/>
      <c r="AW44" s="34"/>
      <c r="AX44" s="34"/>
      <c r="AY44" s="61"/>
      <c r="AZ44" s="61"/>
      <c r="BA44" s="34"/>
      <c r="BB44" s="34"/>
      <c r="BC44" s="61"/>
      <c r="BD44" s="61"/>
      <c r="BE44" s="34"/>
      <c r="BF44" s="34"/>
      <c r="BG44" s="61"/>
      <c r="BH44" s="61"/>
      <c r="BI44" s="34"/>
      <c r="BJ44" s="34"/>
      <c r="BK44" s="61"/>
      <c r="BL44" s="61"/>
      <c r="BM44" s="34"/>
      <c r="BN44" s="34"/>
      <c r="BO44" s="61"/>
      <c r="BP44" s="61"/>
      <c r="BQ44" s="34"/>
      <c r="BR44" s="34"/>
      <c r="BS44" s="61"/>
      <c r="BT44" s="61"/>
    </row>
    <row r="45" spans="1:72" x14ac:dyDescent="0.25">
      <c r="A45" s="41"/>
      <c r="B45" s="10">
        <v>40</v>
      </c>
      <c r="C45" s="10" t="s">
        <v>131</v>
      </c>
      <c r="D45" s="18" t="s">
        <v>132</v>
      </c>
      <c r="E45" s="42">
        <f t="shared" si="0"/>
        <v>0</v>
      </c>
      <c r="F45" s="69" t="s">
        <v>130</v>
      </c>
      <c r="G45" s="44">
        <f t="shared" si="3"/>
        <v>0</v>
      </c>
      <c r="H45" s="44">
        <f t="shared" si="3"/>
        <v>0</v>
      </c>
      <c r="I45" s="45" t="str">
        <f t="shared" si="4"/>
        <v>0-0</v>
      </c>
      <c r="J45" s="46">
        <f>[1]Фармация!E164</f>
        <v>0</v>
      </c>
      <c r="K45" s="47" t="str">
        <f>[1]Фармация!E165</f>
        <v>капсулы</v>
      </c>
      <c r="L45" s="47">
        <f>[1]Фармация!E162</f>
        <v>0</v>
      </c>
      <c r="M45" s="48">
        <f>[1]Фармация!E163</f>
        <v>0</v>
      </c>
      <c r="N45" s="18" t="str">
        <f t="shared" si="5"/>
        <v>0-0</v>
      </c>
      <c r="O45" s="49">
        <f t="shared" si="1"/>
        <v>0</v>
      </c>
      <c r="P45" s="70" t="s">
        <v>130</v>
      </c>
      <c r="Q45" s="50">
        <f t="shared" si="6"/>
        <v>0</v>
      </c>
      <c r="R45" s="50">
        <f t="shared" si="11"/>
        <v>0</v>
      </c>
      <c r="S45" s="51" t="str">
        <f t="shared" si="7"/>
        <v>0-0</v>
      </c>
      <c r="T45" s="52"/>
      <c r="U45" s="52"/>
      <c r="V45" s="53"/>
      <c r="W45" s="54"/>
      <c r="X45" s="52"/>
      <c r="Y45" s="52"/>
      <c r="Z45" s="53"/>
      <c r="AA45" s="75"/>
      <c r="AB45" s="55"/>
      <c r="AC45" s="52"/>
      <c r="AD45" s="56"/>
      <c r="AE45" s="76"/>
      <c r="AF45" s="58"/>
      <c r="AG45" s="47"/>
      <c r="AH45" s="77"/>
      <c r="AI45" s="57"/>
      <c r="AJ45" s="59">
        <f t="shared" si="2"/>
        <v>0</v>
      </c>
      <c r="AK45" s="31"/>
      <c r="AL45" s="39">
        <f t="shared" si="8"/>
        <v>0</v>
      </c>
      <c r="AM45" s="60">
        <f t="shared" si="9"/>
        <v>0</v>
      </c>
      <c r="AN45" s="39" t="str">
        <f t="shared" si="10"/>
        <v>0-0</v>
      </c>
      <c r="AO45" s="34"/>
      <c r="AP45" s="34"/>
      <c r="AQ45" s="61"/>
      <c r="AR45" s="61"/>
      <c r="AS45" s="34"/>
      <c r="AT45" s="34"/>
      <c r="AU45" s="61"/>
      <c r="AV45" s="61"/>
      <c r="AW45" s="34"/>
      <c r="AX45" s="34"/>
      <c r="AY45" s="61"/>
      <c r="AZ45" s="61"/>
      <c r="BA45" s="34"/>
      <c r="BB45" s="34"/>
      <c r="BC45" s="61"/>
      <c r="BD45" s="61"/>
      <c r="BE45" s="34"/>
      <c r="BF45" s="34"/>
      <c r="BG45" s="61"/>
      <c r="BH45" s="61"/>
      <c r="BI45" s="34"/>
      <c r="BJ45" s="34"/>
      <c r="BK45" s="61"/>
      <c r="BL45" s="61"/>
      <c r="BM45" s="34"/>
      <c r="BN45" s="34"/>
      <c r="BO45" s="61"/>
      <c r="BP45" s="61"/>
      <c r="BQ45" s="34"/>
      <c r="BR45" s="34"/>
      <c r="BS45" s="61"/>
      <c r="BT45" s="61"/>
    </row>
    <row r="46" spans="1:72" x14ac:dyDescent="0.25">
      <c r="A46" s="41"/>
      <c r="B46" s="10">
        <v>41</v>
      </c>
      <c r="C46" s="10" t="s">
        <v>133</v>
      </c>
      <c r="D46" s="18" t="s">
        <v>134</v>
      </c>
      <c r="E46" s="42">
        <f t="shared" si="0"/>
        <v>4</v>
      </c>
      <c r="F46" s="43" t="s">
        <v>125</v>
      </c>
      <c r="G46" s="44">
        <f t="shared" si="3"/>
        <v>0</v>
      </c>
      <c r="H46" s="44">
        <f t="shared" si="3"/>
        <v>0</v>
      </c>
      <c r="I46" s="45" t="str">
        <f t="shared" si="4"/>
        <v>0-0</v>
      </c>
      <c r="J46" s="46">
        <f>[1]Фармация!E168</f>
        <v>4</v>
      </c>
      <c r="K46" s="47" t="str">
        <f>[1]Фармация!E169</f>
        <v>таблетки</v>
      </c>
      <c r="L46" s="47">
        <f>[1]Фармация!E166</f>
        <v>170</v>
      </c>
      <c r="M46" s="48">
        <f>[1]Фармация!E167</f>
        <v>170</v>
      </c>
      <c r="N46" s="18" t="str">
        <f t="shared" si="5"/>
        <v>170-170</v>
      </c>
      <c r="O46" s="49">
        <f t="shared" si="1"/>
        <v>0</v>
      </c>
      <c r="P46" s="31"/>
      <c r="Q46" s="50">
        <f t="shared" si="6"/>
        <v>0</v>
      </c>
      <c r="R46" s="50">
        <f t="shared" si="11"/>
        <v>0</v>
      </c>
      <c r="S46" s="51" t="str">
        <f t="shared" si="7"/>
        <v>0-0</v>
      </c>
      <c r="T46" s="52"/>
      <c r="U46" s="52"/>
      <c r="V46" s="53"/>
      <c r="W46" s="54"/>
      <c r="X46" s="52"/>
      <c r="Y46" s="52"/>
      <c r="Z46" s="53"/>
      <c r="AA46" s="78"/>
      <c r="AB46" s="55"/>
      <c r="AC46" s="52"/>
      <c r="AD46" s="56"/>
      <c r="AE46" s="57"/>
      <c r="AF46" s="58"/>
      <c r="AG46" s="47"/>
      <c r="AH46" s="57"/>
      <c r="AI46" s="57"/>
      <c r="AJ46" s="59">
        <f t="shared" si="2"/>
        <v>0</v>
      </c>
      <c r="AK46" s="31"/>
      <c r="AL46" s="39">
        <f t="shared" si="8"/>
        <v>0</v>
      </c>
      <c r="AM46" s="60">
        <f t="shared" si="9"/>
        <v>0</v>
      </c>
      <c r="AN46" s="39" t="str">
        <f t="shared" si="10"/>
        <v>0-0</v>
      </c>
      <c r="AO46" s="34">
        <f>[1]Ригла!E128</f>
        <v>0</v>
      </c>
      <c r="AP46" s="34" t="str">
        <f>[1]Ригла!D128</f>
        <v>Капсулы</v>
      </c>
      <c r="AQ46" s="61">
        <f>[1]Ригла!F128</f>
        <v>0</v>
      </c>
      <c r="AR46" s="61">
        <f>[1]Ригла!G128</f>
        <v>0</v>
      </c>
      <c r="AS46" s="34"/>
      <c r="AT46" s="34"/>
      <c r="AU46" s="61"/>
      <c r="AV46" s="61"/>
      <c r="AW46" s="34"/>
      <c r="AX46" s="34"/>
      <c r="AY46" s="61"/>
      <c r="AZ46" s="61"/>
      <c r="BA46" s="34"/>
      <c r="BB46" s="34"/>
      <c r="BC46" s="61"/>
      <c r="BD46" s="61"/>
      <c r="BE46" s="34"/>
      <c r="BF46" s="34"/>
      <c r="BG46" s="61"/>
      <c r="BH46" s="61"/>
      <c r="BI46" s="34"/>
      <c r="BJ46" s="34"/>
      <c r="BK46" s="61"/>
      <c r="BL46" s="61"/>
      <c r="BM46" s="34"/>
      <c r="BN46" s="34"/>
      <c r="BO46" s="61"/>
      <c r="BP46" s="61"/>
      <c r="BQ46" s="34"/>
      <c r="BR46" s="34"/>
      <c r="BS46" s="61"/>
      <c r="BT46" s="61"/>
    </row>
    <row r="47" spans="1:72" x14ac:dyDescent="0.25">
      <c r="A47" s="41"/>
      <c r="B47" s="10">
        <v>42</v>
      </c>
      <c r="C47" s="10" t="s">
        <v>135</v>
      </c>
      <c r="D47" s="18" t="s">
        <v>136</v>
      </c>
      <c r="E47" s="42">
        <f t="shared" si="0"/>
        <v>0</v>
      </c>
      <c r="F47" s="63"/>
      <c r="G47" s="44">
        <f t="shared" si="3"/>
        <v>0</v>
      </c>
      <c r="H47" s="44">
        <f t="shared" si="3"/>
        <v>0</v>
      </c>
      <c r="I47" s="45" t="str">
        <f t="shared" si="4"/>
        <v>0-0</v>
      </c>
      <c r="J47" s="46">
        <f>[1]Фармация!E172</f>
        <v>0</v>
      </c>
      <c r="K47" s="47">
        <f>[1]Фармация!E173</f>
        <v>0</v>
      </c>
      <c r="L47" s="47">
        <f>[1]Фармация!E170</f>
        <v>0</v>
      </c>
      <c r="M47" s="48">
        <f>[1]Фармация!E171</f>
        <v>0</v>
      </c>
      <c r="N47" s="18" t="str">
        <f t="shared" si="5"/>
        <v>0-0</v>
      </c>
      <c r="O47" s="49">
        <f t="shared" si="1"/>
        <v>0</v>
      </c>
      <c r="P47" s="31"/>
      <c r="Q47" s="50">
        <f t="shared" si="6"/>
        <v>0</v>
      </c>
      <c r="R47" s="50">
        <f t="shared" si="11"/>
        <v>0</v>
      </c>
      <c r="S47" s="51" t="str">
        <f t="shared" si="7"/>
        <v>0-0</v>
      </c>
      <c r="T47" s="52"/>
      <c r="U47" s="52"/>
      <c r="V47" s="53"/>
      <c r="W47" s="54"/>
      <c r="X47" s="52"/>
      <c r="Y47" s="52"/>
      <c r="Z47" s="53"/>
      <c r="AA47" s="54"/>
      <c r="AB47" s="55"/>
      <c r="AC47" s="52"/>
      <c r="AD47" s="56"/>
      <c r="AE47" s="57"/>
      <c r="AF47" s="58"/>
      <c r="AG47" s="47"/>
      <c r="AH47" s="57"/>
      <c r="AI47" s="57"/>
      <c r="AJ47" s="59">
        <f t="shared" si="2"/>
        <v>0</v>
      </c>
      <c r="AK47" s="31"/>
      <c r="AL47" s="39">
        <f t="shared" si="8"/>
        <v>0</v>
      </c>
      <c r="AM47" s="60">
        <f t="shared" si="9"/>
        <v>0</v>
      </c>
      <c r="AN47" s="39" t="str">
        <f t="shared" si="10"/>
        <v>0-0</v>
      </c>
      <c r="AO47" s="34"/>
      <c r="AP47" s="34"/>
      <c r="AQ47" s="61"/>
      <c r="AR47" s="61"/>
      <c r="AS47" s="34"/>
      <c r="AT47" s="34"/>
      <c r="AU47" s="61"/>
      <c r="AV47" s="61"/>
      <c r="AW47" s="34"/>
      <c r="AX47" s="34"/>
      <c r="AY47" s="61"/>
      <c r="AZ47" s="61"/>
      <c r="BA47" s="34"/>
      <c r="BB47" s="34"/>
      <c r="BC47" s="61"/>
      <c r="BD47" s="61"/>
      <c r="BE47" s="34"/>
      <c r="BF47" s="34"/>
      <c r="BG47" s="61"/>
      <c r="BH47" s="61"/>
      <c r="BI47" s="34"/>
      <c r="BJ47" s="34"/>
      <c r="BK47" s="61"/>
      <c r="BL47" s="61"/>
      <c r="BM47" s="34"/>
      <c r="BN47" s="34"/>
      <c r="BO47" s="61"/>
      <c r="BP47" s="61"/>
      <c r="BQ47" s="34"/>
      <c r="BR47" s="34"/>
      <c r="BS47" s="61"/>
      <c r="BT47" s="61"/>
    </row>
    <row r="48" spans="1:72" x14ac:dyDescent="0.25">
      <c r="A48" s="41"/>
      <c r="B48" s="10">
        <v>43</v>
      </c>
      <c r="C48" s="10" t="s">
        <v>137</v>
      </c>
      <c r="D48" s="18" t="s">
        <v>138</v>
      </c>
      <c r="E48" s="42">
        <f t="shared" si="0"/>
        <v>0</v>
      </c>
      <c r="F48" s="63" t="s">
        <v>125</v>
      </c>
      <c r="G48" s="44">
        <f t="shared" si="3"/>
        <v>0</v>
      </c>
      <c r="H48" s="44">
        <f t="shared" si="3"/>
        <v>0</v>
      </c>
      <c r="I48" s="45" t="str">
        <f t="shared" si="4"/>
        <v>0-0</v>
      </c>
      <c r="J48" s="46">
        <f>[1]Фармация!E176</f>
        <v>0</v>
      </c>
      <c r="K48" s="47">
        <f>[1]Фармация!E177</f>
        <v>0</v>
      </c>
      <c r="L48" s="47">
        <f>[1]Фармация!E174</f>
        <v>0</v>
      </c>
      <c r="M48" s="48">
        <f>[1]Фармация!E175</f>
        <v>0</v>
      </c>
      <c r="N48" s="18" t="str">
        <f t="shared" si="5"/>
        <v>0-0</v>
      </c>
      <c r="O48" s="49">
        <f t="shared" si="1"/>
        <v>0</v>
      </c>
      <c r="P48" s="31" t="s">
        <v>130</v>
      </c>
      <c r="Q48" s="50">
        <f t="shared" si="6"/>
        <v>0</v>
      </c>
      <c r="R48" s="50">
        <f t="shared" si="11"/>
        <v>0</v>
      </c>
      <c r="S48" s="51" t="str">
        <f t="shared" si="7"/>
        <v>0-0</v>
      </c>
      <c r="T48" s="52"/>
      <c r="U48" s="52"/>
      <c r="V48" s="53"/>
      <c r="W48" s="54"/>
      <c r="X48" s="52"/>
      <c r="Y48" s="52"/>
      <c r="Z48" s="53"/>
      <c r="AA48" s="54"/>
      <c r="AB48" s="55"/>
      <c r="AC48" s="52"/>
      <c r="AD48" s="56"/>
      <c r="AE48" s="57"/>
      <c r="AF48" s="58"/>
      <c r="AG48" s="47"/>
      <c r="AH48" s="57"/>
      <c r="AI48" s="57"/>
      <c r="AJ48" s="59">
        <f t="shared" si="2"/>
        <v>0</v>
      </c>
      <c r="AK48" s="31"/>
      <c r="AL48" s="39">
        <f t="shared" si="8"/>
        <v>0</v>
      </c>
      <c r="AM48" s="60">
        <f t="shared" si="9"/>
        <v>0</v>
      </c>
      <c r="AN48" s="39" t="str">
        <f t="shared" si="10"/>
        <v>0-0</v>
      </c>
      <c r="AO48" s="34"/>
      <c r="AP48" s="34"/>
      <c r="AQ48" s="61"/>
      <c r="AR48" s="61"/>
      <c r="AS48" s="34"/>
      <c r="AT48" s="34"/>
      <c r="AU48" s="61"/>
      <c r="AV48" s="61"/>
      <c r="AW48" s="34"/>
      <c r="AX48" s="34"/>
      <c r="AY48" s="61"/>
      <c r="AZ48" s="61"/>
      <c r="BA48" s="34"/>
      <c r="BB48" s="34"/>
      <c r="BC48" s="61"/>
      <c r="BD48" s="61"/>
      <c r="BE48" s="34"/>
      <c r="BF48" s="34"/>
      <c r="BG48" s="61"/>
      <c r="BH48" s="61"/>
      <c r="BI48" s="34"/>
      <c r="BJ48" s="34"/>
      <c r="BK48" s="61"/>
      <c r="BL48" s="61"/>
      <c r="BM48" s="34"/>
      <c r="BN48" s="34"/>
      <c r="BO48" s="61"/>
      <c r="BP48" s="61"/>
      <c r="BQ48" s="34"/>
      <c r="BR48" s="34"/>
      <c r="BS48" s="61"/>
      <c r="BT48" s="61"/>
    </row>
    <row r="49" spans="1:72" x14ac:dyDescent="0.25">
      <c r="A49" s="41"/>
      <c r="B49" s="10">
        <v>44</v>
      </c>
      <c r="C49" s="10" t="s">
        <v>139</v>
      </c>
      <c r="D49" s="18" t="s">
        <v>140</v>
      </c>
      <c r="E49" s="42">
        <f t="shared" si="0"/>
        <v>0</v>
      </c>
      <c r="F49" s="43"/>
      <c r="G49" s="44">
        <f t="shared" si="3"/>
        <v>0</v>
      </c>
      <c r="H49" s="44">
        <f t="shared" si="3"/>
        <v>0</v>
      </c>
      <c r="I49" s="45" t="str">
        <f t="shared" si="4"/>
        <v>0-0</v>
      </c>
      <c r="J49" s="46">
        <f>[1]Фармация!E180</f>
        <v>0</v>
      </c>
      <c r="K49" s="47">
        <f>[1]Фармация!E181</f>
        <v>0</v>
      </c>
      <c r="L49" s="47">
        <f>[1]Фармация!E178</f>
        <v>0</v>
      </c>
      <c r="M49" s="48">
        <f>[1]Фармация!E179</f>
        <v>0</v>
      </c>
      <c r="N49" s="18" t="str">
        <f t="shared" si="5"/>
        <v>0-0</v>
      </c>
      <c r="O49" s="49">
        <f t="shared" si="1"/>
        <v>0</v>
      </c>
      <c r="P49" s="31"/>
      <c r="Q49" s="50">
        <f t="shared" si="6"/>
        <v>0</v>
      </c>
      <c r="R49" s="50">
        <f t="shared" si="11"/>
        <v>0</v>
      </c>
      <c r="S49" s="51" t="str">
        <f t="shared" si="7"/>
        <v>0-0</v>
      </c>
      <c r="T49" s="52"/>
      <c r="U49" s="52"/>
      <c r="V49" s="53"/>
      <c r="W49" s="54"/>
      <c r="X49" s="52"/>
      <c r="Y49" s="52"/>
      <c r="Z49" s="53"/>
      <c r="AA49" s="54"/>
      <c r="AB49" s="55"/>
      <c r="AC49" s="52"/>
      <c r="AD49" s="56"/>
      <c r="AE49" s="57"/>
      <c r="AF49" s="58"/>
      <c r="AG49" s="47"/>
      <c r="AH49" s="57"/>
      <c r="AI49" s="57"/>
      <c r="AJ49" s="59">
        <f t="shared" si="2"/>
        <v>0</v>
      </c>
      <c r="AK49" s="31"/>
      <c r="AL49" s="39">
        <f t="shared" si="8"/>
        <v>0</v>
      </c>
      <c r="AM49" s="60">
        <f t="shared" si="9"/>
        <v>0</v>
      </c>
      <c r="AN49" s="39" t="str">
        <f t="shared" si="10"/>
        <v>0-0</v>
      </c>
      <c r="AO49" s="34"/>
      <c r="AP49" s="34"/>
      <c r="AQ49" s="61"/>
      <c r="AR49" s="61"/>
      <c r="AS49" s="34"/>
      <c r="AT49" s="34"/>
      <c r="AU49" s="61"/>
      <c r="AV49" s="61"/>
      <c r="AW49" s="34"/>
      <c r="AX49" s="34"/>
      <c r="AY49" s="61"/>
      <c r="AZ49" s="61"/>
      <c r="BA49" s="34"/>
      <c r="BB49" s="34"/>
      <c r="BC49" s="61"/>
      <c r="BD49" s="61"/>
      <c r="BE49" s="34"/>
      <c r="BF49" s="34"/>
      <c r="BG49" s="61"/>
      <c r="BH49" s="61"/>
      <c r="BI49" s="34"/>
      <c r="BJ49" s="34"/>
      <c r="BK49" s="61"/>
      <c r="BL49" s="61"/>
      <c r="BM49" s="34"/>
      <c r="BN49" s="34"/>
      <c r="BO49" s="61"/>
      <c r="BP49" s="61"/>
      <c r="BQ49" s="34"/>
      <c r="BR49" s="34"/>
      <c r="BS49" s="61"/>
      <c r="BT49" s="61"/>
    </row>
    <row r="50" spans="1:72" x14ac:dyDescent="0.25">
      <c r="A50" s="41"/>
      <c r="B50" s="10">
        <v>45</v>
      </c>
      <c r="C50" s="10" t="s">
        <v>141</v>
      </c>
      <c r="D50" s="18" t="s">
        <v>142</v>
      </c>
      <c r="E50" s="42">
        <f t="shared" si="0"/>
        <v>0</v>
      </c>
      <c r="F50" s="63"/>
      <c r="G50" s="44">
        <f t="shared" si="3"/>
        <v>0</v>
      </c>
      <c r="H50" s="44">
        <f t="shared" si="3"/>
        <v>0</v>
      </c>
      <c r="I50" s="45" t="str">
        <f t="shared" si="4"/>
        <v>0-0</v>
      </c>
      <c r="J50" s="46">
        <f>[1]Фармация!E184</f>
        <v>0</v>
      </c>
      <c r="K50" s="47">
        <f>[1]Фармация!E185</f>
        <v>0</v>
      </c>
      <c r="L50" s="47">
        <f>[1]Фармация!E182</f>
        <v>0</v>
      </c>
      <c r="M50" s="48">
        <f>[1]Фармация!E183</f>
        <v>0</v>
      </c>
      <c r="N50" s="18" t="str">
        <f t="shared" si="5"/>
        <v>0-0</v>
      </c>
      <c r="O50" s="49">
        <f t="shared" si="1"/>
        <v>0</v>
      </c>
      <c r="P50" s="31"/>
      <c r="Q50" s="50">
        <f t="shared" si="6"/>
        <v>0</v>
      </c>
      <c r="R50" s="50">
        <f t="shared" si="11"/>
        <v>0</v>
      </c>
      <c r="S50" s="51" t="str">
        <f t="shared" si="7"/>
        <v>0-0</v>
      </c>
      <c r="T50" s="52"/>
      <c r="U50" s="52"/>
      <c r="V50" s="53"/>
      <c r="W50" s="54"/>
      <c r="X50" s="52"/>
      <c r="Y50" s="52"/>
      <c r="Z50" s="53"/>
      <c r="AA50" s="54"/>
      <c r="AB50" s="55"/>
      <c r="AC50" s="52"/>
      <c r="AD50" s="56"/>
      <c r="AE50" s="57"/>
      <c r="AF50" s="58"/>
      <c r="AG50" s="47"/>
      <c r="AH50" s="57"/>
      <c r="AI50" s="57"/>
      <c r="AJ50" s="59">
        <f t="shared" si="2"/>
        <v>0</v>
      </c>
      <c r="AK50" s="31"/>
      <c r="AL50" s="39">
        <f t="shared" si="8"/>
        <v>0</v>
      </c>
      <c r="AM50" s="60">
        <f t="shared" si="9"/>
        <v>0</v>
      </c>
      <c r="AN50" s="39" t="str">
        <f t="shared" si="10"/>
        <v>0-0</v>
      </c>
      <c r="AO50" s="34"/>
      <c r="AP50" s="34"/>
      <c r="AQ50" s="61"/>
      <c r="AR50" s="61"/>
      <c r="AS50" s="34"/>
      <c r="AT50" s="34"/>
      <c r="AU50" s="61"/>
      <c r="AV50" s="61"/>
      <c r="AW50" s="34"/>
      <c r="AX50" s="34"/>
      <c r="AY50" s="61"/>
      <c r="AZ50" s="61"/>
      <c r="BA50" s="34"/>
      <c r="BB50" s="34"/>
      <c r="BC50" s="61"/>
      <c r="BD50" s="61"/>
      <c r="BE50" s="34"/>
      <c r="BF50" s="34"/>
      <c r="BG50" s="61"/>
      <c r="BH50" s="61"/>
      <c r="BI50" s="34"/>
      <c r="BJ50" s="34"/>
      <c r="BK50" s="61"/>
      <c r="BL50" s="61"/>
      <c r="BM50" s="34"/>
      <c r="BN50" s="34"/>
      <c r="BO50" s="61"/>
      <c r="BP50" s="61"/>
      <c r="BQ50" s="34"/>
      <c r="BR50" s="34"/>
      <c r="BS50" s="61"/>
      <c r="BT50" s="61"/>
    </row>
    <row r="51" spans="1:72" x14ac:dyDescent="0.25">
      <c r="A51" s="41"/>
      <c r="B51" s="10">
        <v>46</v>
      </c>
      <c r="C51" s="10" t="s">
        <v>143</v>
      </c>
      <c r="D51" s="18" t="s">
        <v>144</v>
      </c>
      <c r="E51" s="42">
        <f t="shared" si="0"/>
        <v>0</v>
      </c>
      <c r="F51" s="63"/>
      <c r="G51" s="44">
        <f t="shared" si="3"/>
        <v>0</v>
      </c>
      <c r="H51" s="44">
        <f t="shared" si="3"/>
        <v>0</v>
      </c>
      <c r="I51" s="45" t="str">
        <f t="shared" si="4"/>
        <v>0-0</v>
      </c>
      <c r="J51" s="46">
        <f>[1]Фармация!E188</f>
        <v>0</v>
      </c>
      <c r="K51" s="47">
        <f>[1]Фармация!E189</f>
        <v>0</v>
      </c>
      <c r="L51" s="47">
        <f>[1]Фармация!E186</f>
        <v>0</v>
      </c>
      <c r="M51" s="48">
        <f>[1]Фармация!E187</f>
        <v>0</v>
      </c>
      <c r="N51" s="18" t="str">
        <f t="shared" si="5"/>
        <v>0-0</v>
      </c>
      <c r="O51" s="49">
        <f t="shared" si="1"/>
        <v>0</v>
      </c>
      <c r="P51" s="31"/>
      <c r="Q51" s="50">
        <f t="shared" si="6"/>
        <v>0</v>
      </c>
      <c r="R51" s="50">
        <f t="shared" si="11"/>
        <v>0</v>
      </c>
      <c r="S51" s="51" t="str">
        <f t="shared" si="7"/>
        <v>0-0</v>
      </c>
      <c r="T51" s="52"/>
      <c r="U51" s="52"/>
      <c r="V51" s="53"/>
      <c r="W51" s="54"/>
      <c r="X51" s="52"/>
      <c r="Y51" s="52"/>
      <c r="Z51" s="53"/>
      <c r="AA51" s="54"/>
      <c r="AB51" s="55"/>
      <c r="AC51" s="52"/>
      <c r="AD51" s="56"/>
      <c r="AE51" s="57"/>
      <c r="AF51" s="58"/>
      <c r="AG51" s="71"/>
      <c r="AH51" s="72"/>
      <c r="AI51" s="73"/>
      <c r="AJ51" s="59">
        <f t="shared" si="2"/>
        <v>0</v>
      </c>
      <c r="AK51" s="31"/>
      <c r="AL51" s="39">
        <f t="shared" si="8"/>
        <v>0</v>
      </c>
      <c r="AM51" s="60">
        <f t="shared" si="9"/>
        <v>0</v>
      </c>
      <c r="AN51" s="39" t="str">
        <f t="shared" si="10"/>
        <v>0-0</v>
      </c>
      <c r="AO51" s="34"/>
      <c r="AP51" s="34"/>
      <c r="AQ51" s="61"/>
      <c r="AR51" s="61"/>
      <c r="AS51" s="34"/>
      <c r="AT51" s="34"/>
      <c r="AU51" s="61"/>
      <c r="AV51" s="61"/>
      <c r="AW51" s="34"/>
      <c r="AX51" s="34"/>
      <c r="AY51" s="61"/>
      <c r="AZ51" s="61"/>
      <c r="BA51" s="34"/>
      <c r="BB51" s="34"/>
      <c r="BC51" s="61"/>
      <c r="BD51" s="61"/>
      <c r="BE51" s="34"/>
      <c r="BF51" s="34"/>
      <c r="BG51" s="61"/>
      <c r="BH51" s="61"/>
      <c r="BI51" s="34"/>
      <c r="BJ51" s="34"/>
      <c r="BK51" s="61"/>
      <c r="BL51" s="61"/>
      <c r="BM51" s="34"/>
      <c r="BN51" s="34"/>
      <c r="BO51" s="61"/>
      <c r="BP51" s="61"/>
      <c r="BQ51" s="34"/>
      <c r="BR51" s="34"/>
      <c r="BS51" s="61"/>
      <c r="BT51" s="61"/>
    </row>
    <row r="52" spans="1:72" x14ac:dyDescent="0.25">
      <c r="A52" s="41"/>
      <c r="B52" s="10">
        <v>47</v>
      </c>
      <c r="C52" s="10" t="s">
        <v>145</v>
      </c>
      <c r="D52" s="18" t="s">
        <v>146</v>
      </c>
      <c r="E52" s="42">
        <f t="shared" si="0"/>
        <v>0</v>
      </c>
      <c r="F52" s="63"/>
      <c r="G52" s="44">
        <f t="shared" si="3"/>
        <v>0</v>
      </c>
      <c r="H52" s="44">
        <f t="shared" si="3"/>
        <v>0</v>
      </c>
      <c r="I52" s="45" t="str">
        <f t="shared" si="4"/>
        <v>0-0</v>
      </c>
      <c r="J52" s="46">
        <f>[1]Фармация!E192</f>
        <v>0</v>
      </c>
      <c r="K52" s="47">
        <f>[1]Фармация!E193</f>
        <v>0</v>
      </c>
      <c r="L52" s="47">
        <f>[1]Фармация!E190</f>
        <v>0</v>
      </c>
      <c r="M52" s="48">
        <f>[1]Фармация!E191</f>
        <v>0</v>
      </c>
      <c r="N52" s="18" t="str">
        <f t="shared" si="5"/>
        <v>0-0</v>
      </c>
      <c r="O52" s="49">
        <f t="shared" si="1"/>
        <v>0</v>
      </c>
      <c r="P52" s="31"/>
      <c r="Q52" s="50">
        <f t="shared" si="6"/>
        <v>0</v>
      </c>
      <c r="R52" s="50">
        <f t="shared" si="11"/>
        <v>0</v>
      </c>
      <c r="S52" s="51" t="str">
        <f t="shared" si="7"/>
        <v>0-0</v>
      </c>
      <c r="T52" s="52"/>
      <c r="U52" s="52"/>
      <c r="V52" s="53"/>
      <c r="W52" s="54"/>
      <c r="X52" s="52"/>
      <c r="Y52" s="52"/>
      <c r="Z52" s="53"/>
      <c r="AA52" s="54"/>
      <c r="AB52" s="55"/>
      <c r="AC52" s="52"/>
      <c r="AD52" s="56"/>
      <c r="AE52" s="57"/>
      <c r="AF52" s="58"/>
      <c r="AG52" s="47"/>
      <c r="AH52" s="57"/>
      <c r="AI52" s="57"/>
      <c r="AJ52" s="59">
        <f t="shared" si="2"/>
        <v>0</v>
      </c>
      <c r="AK52" s="31"/>
      <c r="AL52" s="39">
        <f t="shared" si="8"/>
        <v>0</v>
      </c>
      <c r="AM52" s="60">
        <f t="shared" si="9"/>
        <v>0</v>
      </c>
      <c r="AN52" s="39" t="str">
        <f t="shared" si="10"/>
        <v>0-0</v>
      </c>
      <c r="AO52" s="34"/>
      <c r="AP52" s="34"/>
      <c r="AQ52" s="61"/>
      <c r="AR52" s="61"/>
      <c r="AS52" s="34"/>
      <c r="AT52" s="34"/>
      <c r="AU52" s="61"/>
      <c r="AV52" s="61"/>
      <c r="AW52" s="34"/>
      <c r="AX52" s="34"/>
      <c r="AY52" s="61"/>
      <c r="AZ52" s="61"/>
      <c r="BA52" s="34"/>
      <c r="BB52" s="34"/>
      <c r="BC52" s="61"/>
      <c r="BD52" s="61"/>
      <c r="BE52" s="34"/>
      <c r="BF52" s="34"/>
      <c r="BG52" s="61"/>
      <c r="BH52" s="61"/>
      <c r="BI52" s="34"/>
      <c r="BJ52" s="34"/>
      <c r="BK52" s="61"/>
      <c r="BL52" s="61"/>
      <c r="BM52" s="34">
        <f>[1]Ригла!E317</f>
        <v>0</v>
      </c>
      <c r="BN52" s="34">
        <f>[1]Ригла!D317</f>
        <v>0</v>
      </c>
      <c r="BO52" s="61">
        <f>[1]Ригла!F317</f>
        <v>0</v>
      </c>
      <c r="BP52" s="61">
        <f>[1]Ригла!G317</f>
        <v>0</v>
      </c>
      <c r="BQ52" s="34"/>
      <c r="BR52" s="34"/>
      <c r="BS52" s="61"/>
      <c r="BT52" s="61"/>
    </row>
    <row r="53" spans="1:72" ht="30" x14ac:dyDescent="0.25">
      <c r="A53" s="41"/>
      <c r="B53" s="10">
        <v>48</v>
      </c>
      <c r="C53" s="10" t="s">
        <v>147</v>
      </c>
      <c r="D53" s="18" t="s">
        <v>148</v>
      </c>
      <c r="E53" s="42">
        <f t="shared" si="0"/>
        <v>11</v>
      </c>
      <c r="F53" s="63" t="s">
        <v>125</v>
      </c>
      <c r="G53" s="44">
        <f t="shared" si="3"/>
        <v>0</v>
      </c>
      <c r="H53" s="44">
        <f t="shared" si="3"/>
        <v>0</v>
      </c>
      <c r="I53" s="45" t="str">
        <f t="shared" si="4"/>
        <v>0-0</v>
      </c>
      <c r="J53" s="46">
        <f>[1]Фармация!E196</f>
        <v>0</v>
      </c>
      <c r="K53" s="47">
        <f>[1]Фармация!E197</f>
        <v>0</v>
      </c>
      <c r="L53" s="47">
        <f>[1]Фармация!E194</f>
        <v>0</v>
      </c>
      <c r="M53" s="48">
        <f>[1]Фармация!E195</f>
        <v>0</v>
      </c>
      <c r="N53" s="18" t="str">
        <f t="shared" si="5"/>
        <v>0-0</v>
      </c>
      <c r="O53" s="49">
        <f t="shared" si="1"/>
        <v>4</v>
      </c>
      <c r="P53" s="31" t="s">
        <v>149</v>
      </c>
      <c r="Q53" s="50">
        <f>MIN(V53,Z53,AD53,AH53)</f>
        <v>1077.8</v>
      </c>
      <c r="R53" s="50">
        <f t="shared" si="11"/>
        <v>1101.8</v>
      </c>
      <c r="S53" s="51" t="str">
        <f t="shared" si="7"/>
        <v>1077,8-1101,8</v>
      </c>
      <c r="T53" s="52">
        <v>1</v>
      </c>
      <c r="U53" s="52" t="s">
        <v>150</v>
      </c>
      <c r="V53" s="53">
        <v>1101.8</v>
      </c>
      <c r="W53" s="54">
        <v>1101.8</v>
      </c>
      <c r="X53" s="52"/>
      <c r="Y53" s="52"/>
      <c r="Z53" s="53"/>
      <c r="AA53" s="54"/>
      <c r="AB53" s="52">
        <v>3</v>
      </c>
      <c r="AC53" s="52" t="s">
        <v>149</v>
      </c>
      <c r="AD53" s="56">
        <v>1077.8</v>
      </c>
      <c r="AE53" s="57">
        <v>1077.8</v>
      </c>
      <c r="AF53" s="58"/>
      <c r="AG53" s="47"/>
      <c r="AH53" s="57"/>
      <c r="AI53" s="57"/>
      <c r="AJ53" s="59">
        <f t="shared" si="2"/>
        <v>7</v>
      </c>
      <c r="AK53" s="31" t="s">
        <v>125</v>
      </c>
      <c r="AL53" s="39">
        <f t="shared" si="8"/>
        <v>0</v>
      </c>
      <c r="AM53" s="60">
        <f t="shared" si="9"/>
        <v>1080</v>
      </c>
      <c r="AN53" s="39" t="str">
        <f t="shared" si="10"/>
        <v>0-1080</v>
      </c>
      <c r="AO53" s="34">
        <f>[1]Ригла!E130</f>
        <v>2</v>
      </c>
      <c r="AP53" s="34" t="str">
        <f>[1]Ригла!D130</f>
        <v>Капсулы</v>
      </c>
      <c r="AQ53" s="61">
        <f>[1]Ригла!F130</f>
        <v>908</v>
      </c>
      <c r="AR53" s="61">
        <f>[1]Ригла!G130</f>
        <v>908</v>
      </c>
      <c r="AS53" s="34">
        <f>[1]Ригла!E38</f>
        <v>1</v>
      </c>
      <c r="AT53" s="34" t="str">
        <f>[1]Ригла!D38</f>
        <v>Капсулы</v>
      </c>
      <c r="AU53" s="61">
        <f>[1]Ригла!F38</f>
        <v>885</v>
      </c>
      <c r="AV53" s="61">
        <f>[1]Ригла!G38</f>
        <v>885</v>
      </c>
      <c r="AW53" s="34">
        <f>[1]Ригла!E80</f>
        <v>2</v>
      </c>
      <c r="AX53" s="34" t="str">
        <f>[1]Ригла!D80</f>
        <v>Капсулы</v>
      </c>
      <c r="AY53" s="61">
        <f>[1]Ригла!F80</f>
        <v>1066</v>
      </c>
      <c r="AZ53" s="61">
        <f>[1]Ригла!G80</f>
        <v>1066</v>
      </c>
      <c r="BA53" s="34"/>
      <c r="BB53" s="34"/>
      <c r="BC53" s="61"/>
      <c r="BD53" s="61"/>
      <c r="BE53" s="34">
        <f>[1]Ригла!E269</f>
        <v>0</v>
      </c>
      <c r="BF53" s="34" t="str">
        <f>[1]Ригла!D269</f>
        <v>Капсулы</v>
      </c>
      <c r="BG53" s="61">
        <f>[1]Ригла!F269</f>
        <v>0</v>
      </c>
      <c r="BH53" s="61">
        <f>[1]Ригла!G269</f>
        <v>0</v>
      </c>
      <c r="BI53" s="34">
        <f>[1]Ригла!E225</f>
        <v>2</v>
      </c>
      <c r="BJ53" s="34" t="str">
        <f>[1]Ригла!D225</f>
        <v>Капсулы</v>
      </c>
      <c r="BK53" s="61">
        <f>[1]Ригла!F225</f>
        <v>1080</v>
      </c>
      <c r="BL53" s="61">
        <f>[1]Ригла!G225</f>
        <v>1080</v>
      </c>
      <c r="BM53" s="34">
        <f>[1]Ригла!E318</f>
        <v>0</v>
      </c>
      <c r="BN53" s="34" t="str">
        <f>[1]Ригла!D318</f>
        <v>Капсулы</v>
      </c>
      <c r="BO53" s="61">
        <f>[1]Ригла!F318</f>
        <v>0</v>
      </c>
      <c r="BP53" s="61">
        <f>[1]Ригла!G318</f>
        <v>0</v>
      </c>
      <c r="BQ53" s="34">
        <f>[1]Ригла!E181</f>
        <v>0</v>
      </c>
      <c r="BR53" s="34">
        <f>[1]Ригла!D181</f>
        <v>0</v>
      </c>
      <c r="BS53" s="61">
        <f>[1]Ригла!F181</f>
        <v>0</v>
      </c>
      <c r="BT53" s="61">
        <f>[1]Ригла!G181</f>
        <v>0</v>
      </c>
    </row>
    <row r="54" spans="1:72" x14ac:dyDescent="0.25">
      <c r="A54" s="41"/>
      <c r="B54" s="10">
        <v>49</v>
      </c>
      <c r="C54" s="10" t="s">
        <v>151</v>
      </c>
      <c r="D54" s="18" t="s">
        <v>152</v>
      </c>
      <c r="E54" s="42">
        <f t="shared" si="0"/>
        <v>0</v>
      </c>
      <c r="F54" s="63"/>
      <c r="G54" s="44">
        <f t="shared" si="3"/>
        <v>0</v>
      </c>
      <c r="H54" s="44">
        <f t="shared" si="3"/>
        <v>0</v>
      </c>
      <c r="I54" s="45" t="str">
        <f t="shared" si="4"/>
        <v>0-0</v>
      </c>
      <c r="J54" s="46">
        <f>[1]Фармация!E200</f>
        <v>0</v>
      </c>
      <c r="K54" s="47">
        <f>[1]Фармация!E201</f>
        <v>0</v>
      </c>
      <c r="L54" s="47">
        <f>[1]Фармация!E198</f>
        <v>0</v>
      </c>
      <c r="M54" s="48">
        <f>[1]Фармация!E199</f>
        <v>0</v>
      </c>
      <c r="N54" s="18" t="str">
        <f t="shared" si="5"/>
        <v>0-0</v>
      </c>
      <c r="O54" s="49">
        <f t="shared" si="1"/>
        <v>0</v>
      </c>
      <c r="P54" s="31"/>
      <c r="Q54" s="50">
        <f t="shared" si="6"/>
        <v>0</v>
      </c>
      <c r="R54" s="50">
        <f t="shared" si="11"/>
        <v>0</v>
      </c>
      <c r="S54" s="51" t="str">
        <f t="shared" si="7"/>
        <v>0-0</v>
      </c>
      <c r="T54" s="52"/>
      <c r="U54" s="52"/>
      <c r="V54" s="53"/>
      <c r="W54" s="54"/>
      <c r="X54" s="52"/>
      <c r="Y54" s="52"/>
      <c r="Z54" s="53"/>
      <c r="AA54" s="54"/>
      <c r="AB54" s="55"/>
      <c r="AC54" s="52"/>
      <c r="AD54" s="56"/>
      <c r="AE54" s="57"/>
      <c r="AF54" s="58"/>
      <c r="AG54" s="47"/>
      <c r="AH54" s="57"/>
      <c r="AI54" s="57"/>
      <c r="AJ54" s="59">
        <f t="shared" si="2"/>
        <v>0</v>
      </c>
      <c r="AK54" s="31"/>
      <c r="AL54" s="39">
        <f t="shared" si="8"/>
        <v>0</v>
      </c>
      <c r="AM54" s="60">
        <f t="shared" si="9"/>
        <v>0</v>
      </c>
      <c r="AN54" s="39" t="str">
        <f t="shared" si="10"/>
        <v>0-0</v>
      </c>
      <c r="AO54" s="34"/>
      <c r="AP54" s="34"/>
      <c r="AQ54" s="61"/>
      <c r="AR54" s="61"/>
      <c r="AS54" s="34"/>
      <c r="AT54" s="34"/>
      <c r="AU54" s="61"/>
      <c r="AV54" s="61"/>
      <c r="AW54" s="34"/>
      <c r="AX54" s="34"/>
      <c r="AY54" s="61"/>
      <c r="AZ54" s="61"/>
      <c r="BA54" s="34"/>
      <c r="BB54" s="34"/>
      <c r="BC54" s="61"/>
      <c r="BD54" s="61"/>
      <c r="BE54" s="34"/>
      <c r="BF54" s="34"/>
      <c r="BG54" s="61"/>
      <c r="BH54" s="61"/>
      <c r="BI54" s="34"/>
      <c r="BJ54" s="34"/>
      <c r="BK54" s="61"/>
      <c r="BL54" s="61"/>
      <c r="BM54" s="34"/>
      <c r="BN54" s="34"/>
      <c r="BO54" s="61"/>
      <c r="BP54" s="61"/>
      <c r="BQ54" s="34"/>
      <c r="BR54" s="34"/>
      <c r="BS54" s="61"/>
      <c r="BT54" s="61"/>
    </row>
    <row r="55" spans="1:72" x14ac:dyDescent="0.25">
      <c r="A55" s="41"/>
      <c r="B55" s="10">
        <v>50</v>
      </c>
      <c r="C55" s="10" t="s">
        <v>153</v>
      </c>
      <c r="D55" s="18" t="s">
        <v>154</v>
      </c>
      <c r="E55" s="42">
        <f t="shared" si="0"/>
        <v>0</v>
      </c>
      <c r="F55" s="63"/>
      <c r="G55" s="44">
        <f t="shared" si="3"/>
        <v>0</v>
      </c>
      <c r="H55" s="44">
        <f t="shared" si="3"/>
        <v>0</v>
      </c>
      <c r="I55" s="45" t="str">
        <f t="shared" si="4"/>
        <v>0-0</v>
      </c>
      <c r="J55" s="46">
        <f>[1]Фармация!E204</f>
        <v>0</v>
      </c>
      <c r="K55" s="47">
        <f>[1]Фармация!E205</f>
        <v>0</v>
      </c>
      <c r="L55" s="47">
        <f>[1]Фармация!E202</f>
        <v>0</v>
      </c>
      <c r="M55" s="48">
        <f>[1]Фармация!E203</f>
        <v>0</v>
      </c>
      <c r="N55" s="18" t="str">
        <f t="shared" si="5"/>
        <v>0-0</v>
      </c>
      <c r="O55" s="49">
        <f t="shared" si="1"/>
        <v>0</v>
      </c>
      <c r="P55" s="31"/>
      <c r="Q55" s="50">
        <f t="shared" si="6"/>
        <v>0</v>
      </c>
      <c r="R55" s="50">
        <f t="shared" si="11"/>
        <v>0</v>
      </c>
      <c r="S55" s="51" t="str">
        <f t="shared" si="7"/>
        <v>0-0</v>
      </c>
      <c r="T55" s="52"/>
      <c r="U55" s="52"/>
      <c r="V55" s="53"/>
      <c r="W55" s="54"/>
      <c r="X55" s="52"/>
      <c r="Y55" s="52"/>
      <c r="Z55" s="53"/>
      <c r="AA55" s="54"/>
      <c r="AB55" s="55"/>
      <c r="AC55" s="52"/>
      <c r="AD55" s="56"/>
      <c r="AE55" s="57"/>
      <c r="AF55" s="58"/>
      <c r="AG55" s="47"/>
      <c r="AH55" s="57"/>
      <c r="AI55" s="57"/>
      <c r="AJ55" s="59">
        <f t="shared" si="2"/>
        <v>0</v>
      </c>
      <c r="AK55" s="31"/>
      <c r="AL55" s="39">
        <f t="shared" si="8"/>
        <v>0</v>
      </c>
      <c r="AM55" s="60">
        <f t="shared" si="9"/>
        <v>0</v>
      </c>
      <c r="AN55" s="39" t="str">
        <f t="shared" si="10"/>
        <v>0-0</v>
      </c>
      <c r="AO55" s="34"/>
      <c r="AP55" s="34"/>
      <c r="AQ55" s="61"/>
      <c r="AR55" s="61"/>
      <c r="AS55" s="34"/>
      <c r="AT55" s="34"/>
      <c r="AU55" s="61"/>
      <c r="AV55" s="61"/>
      <c r="AW55" s="34"/>
      <c r="AX55" s="34"/>
      <c r="AY55" s="61"/>
      <c r="AZ55" s="61"/>
      <c r="BA55" s="34"/>
      <c r="BB55" s="34"/>
      <c r="BC55" s="61"/>
      <c r="BD55" s="61"/>
      <c r="BE55" s="34"/>
      <c r="BF55" s="34"/>
      <c r="BG55" s="61"/>
      <c r="BH55" s="61"/>
      <c r="BI55" s="34"/>
      <c r="BJ55" s="34"/>
      <c r="BK55" s="61"/>
      <c r="BL55" s="61"/>
      <c r="BM55" s="34"/>
      <c r="BN55" s="34"/>
      <c r="BO55" s="61"/>
      <c r="BP55" s="61"/>
      <c r="BQ55" s="34"/>
      <c r="BR55" s="34"/>
      <c r="BS55" s="61"/>
      <c r="BT55" s="61"/>
    </row>
    <row r="56" spans="1:72" ht="36" customHeight="1" x14ac:dyDescent="0.25">
      <c r="A56" s="41" t="s">
        <v>155</v>
      </c>
      <c r="B56" s="10">
        <v>51</v>
      </c>
      <c r="C56" s="10" t="s">
        <v>156</v>
      </c>
      <c r="D56" s="18" t="s">
        <v>157</v>
      </c>
      <c r="E56" s="42">
        <f t="shared" si="0"/>
        <v>87</v>
      </c>
      <c r="F56" s="43" t="s">
        <v>114</v>
      </c>
      <c r="G56" s="44">
        <f t="shared" si="3"/>
        <v>0</v>
      </c>
      <c r="H56" s="44">
        <f t="shared" si="3"/>
        <v>0</v>
      </c>
      <c r="I56" s="45" t="str">
        <f t="shared" si="4"/>
        <v>0-0</v>
      </c>
      <c r="J56" s="46">
        <f>[1]Фармация!E208</f>
        <v>0</v>
      </c>
      <c r="K56" s="47">
        <f>[1]Фармация!E209</f>
        <v>0</v>
      </c>
      <c r="L56" s="47">
        <f>[1]Фармация!E206</f>
        <v>0</v>
      </c>
      <c r="M56" s="48">
        <f>[1]Фармация!E207</f>
        <v>0</v>
      </c>
      <c r="N56" s="18" t="str">
        <f t="shared" si="5"/>
        <v>0-0</v>
      </c>
      <c r="O56" s="49">
        <f t="shared" si="1"/>
        <v>3</v>
      </c>
      <c r="P56" s="31" t="s">
        <v>114</v>
      </c>
      <c r="Q56" s="50">
        <f t="shared" si="6"/>
        <v>793.8</v>
      </c>
      <c r="R56" s="50">
        <f t="shared" si="11"/>
        <v>1437.1</v>
      </c>
      <c r="S56" s="51" t="str">
        <f t="shared" si="7"/>
        <v>793,8-1437,1</v>
      </c>
      <c r="T56" s="52">
        <v>2</v>
      </c>
      <c r="U56" s="52" t="s">
        <v>158</v>
      </c>
      <c r="V56" s="53">
        <v>793.8</v>
      </c>
      <c r="W56" s="54">
        <v>1437.1</v>
      </c>
      <c r="X56" s="52"/>
      <c r="Y56" s="52"/>
      <c r="Z56" s="53"/>
      <c r="AA56" s="54"/>
      <c r="AB56" s="79">
        <v>1</v>
      </c>
      <c r="AC56" s="52" t="s">
        <v>159</v>
      </c>
      <c r="AD56" s="56">
        <v>1340.7</v>
      </c>
      <c r="AE56" s="57">
        <v>1340.7</v>
      </c>
      <c r="AF56" s="58"/>
      <c r="AG56" s="47"/>
      <c r="AH56" s="57"/>
      <c r="AI56" s="57"/>
      <c r="AJ56" s="59">
        <f t="shared" si="2"/>
        <v>84</v>
      </c>
      <c r="AK56" s="31" t="s">
        <v>114</v>
      </c>
      <c r="AL56" s="39">
        <f t="shared" si="8"/>
        <v>314</v>
      </c>
      <c r="AM56" s="60">
        <f t="shared" si="9"/>
        <v>1482</v>
      </c>
      <c r="AN56" s="39" t="str">
        <f t="shared" si="10"/>
        <v>314-1482</v>
      </c>
      <c r="AO56" s="34">
        <f>[1]Ригла!E140</f>
        <v>41</v>
      </c>
      <c r="AP56" s="34" t="s">
        <v>114</v>
      </c>
      <c r="AQ56" s="61">
        <f>[1]Ригла!F140</f>
        <v>325</v>
      </c>
      <c r="AR56" s="61">
        <f>[1]Ригла!G140</f>
        <v>1107</v>
      </c>
      <c r="AS56" s="34">
        <f>[1]Ригла!E48</f>
        <v>8</v>
      </c>
      <c r="AT56" s="34" t="str">
        <f>[1]Ригла!D48</f>
        <v>Таблетки</v>
      </c>
      <c r="AU56" s="61">
        <f>[1]Ригла!F48</f>
        <v>314</v>
      </c>
      <c r="AV56" s="61">
        <f>[1]Ригла!G48</f>
        <v>1081</v>
      </c>
      <c r="AW56" s="34">
        <f>[1]Ригла!E87</f>
        <v>7</v>
      </c>
      <c r="AX56" s="34" t="str">
        <f>[1]Ригла!D87</f>
        <v>Таблетки</v>
      </c>
      <c r="AY56" s="61">
        <f>[1]Ригла!F87</f>
        <v>781</v>
      </c>
      <c r="AZ56" s="61">
        <f>[1]Ригла!G87</f>
        <v>1312</v>
      </c>
      <c r="BA56" s="34"/>
      <c r="BB56" s="34"/>
      <c r="BC56" s="61"/>
      <c r="BD56" s="61"/>
      <c r="BE56" s="34">
        <f>[1]Ригла!E277</f>
        <v>5</v>
      </c>
      <c r="BF56" s="34" t="s">
        <v>114</v>
      </c>
      <c r="BG56" s="61">
        <f>[1]Ригла!F277</f>
        <v>813</v>
      </c>
      <c r="BH56" s="61">
        <f>[1]Ригла!G277</f>
        <v>1367</v>
      </c>
      <c r="BI56" s="34">
        <f>[1]Ригла!E234</f>
        <v>5</v>
      </c>
      <c r="BJ56" s="34" t="s">
        <v>114</v>
      </c>
      <c r="BK56" s="61">
        <f>[1]Ригла!F234</f>
        <v>736</v>
      </c>
      <c r="BL56" s="61">
        <f>[1]Ригла!G234</f>
        <v>1482</v>
      </c>
      <c r="BM56" s="34">
        <f>[1]Ригла!E326</f>
        <v>9</v>
      </c>
      <c r="BN56" s="34" t="s">
        <v>114</v>
      </c>
      <c r="BO56" s="61">
        <f>[1]Ригла!F326</f>
        <v>325</v>
      </c>
      <c r="BP56" s="61">
        <f>[1]Ригла!G326</f>
        <v>710</v>
      </c>
      <c r="BQ56" s="34">
        <f>[1]Ригла!E188</f>
        <v>9</v>
      </c>
      <c r="BR56" s="34" t="str">
        <f>[1]Ригла!D188</f>
        <v>Таблетки</v>
      </c>
      <c r="BS56" s="61">
        <f>[1]Ригла!F188</f>
        <v>772</v>
      </c>
      <c r="BT56" s="61">
        <f>[1]Ригла!G188</f>
        <v>1234</v>
      </c>
    </row>
    <row r="57" spans="1:72" x14ac:dyDescent="0.25">
      <c r="A57" s="41"/>
      <c r="B57" s="10">
        <v>52</v>
      </c>
      <c r="C57" s="10" t="s">
        <v>160</v>
      </c>
      <c r="D57" s="18" t="s">
        <v>161</v>
      </c>
      <c r="E57" s="42">
        <f t="shared" si="0"/>
        <v>0</v>
      </c>
      <c r="F57" s="63" t="s">
        <v>114</v>
      </c>
      <c r="G57" s="44">
        <f t="shared" si="3"/>
        <v>0</v>
      </c>
      <c r="H57" s="44">
        <f t="shared" si="3"/>
        <v>0</v>
      </c>
      <c r="I57" s="45" t="str">
        <f t="shared" si="4"/>
        <v>0-0</v>
      </c>
      <c r="J57" s="46">
        <f>[1]Фармация!E212</f>
        <v>0</v>
      </c>
      <c r="K57" s="47">
        <f>[1]Фармация!E213</f>
        <v>0</v>
      </c>
      <c r="L57" s="47">
        <f>[1]Фармация!E210</f>
        <v>0</v>
      </c>
      <c r="M57" s="48">
        <f>[1]Фармация!E211</f>
        <v>0</v>
      </c>
      <c r="N57" s="18" t="str">
        <f t="shared" si="5"/>
        <v>0-0</v>
      </c>
      <c r="O57" s="49">
        <f t="shared" si="1"/>
        <v>0</v>
      </c>
      <c r="P57" s="31" t="s">
        <v>114</v>
      </c>
      <c r="Q57" s="50">
        <f t="shared" si="6"/>
        <v>0</v>
      </c>
      <c r="R57" s="50">
        <f t="shared" si="11"/>
        <v>0</v>
      </c>
      <c r="S57" s="51" t="str">
        <f t="shared" si="7"/>
        <v>0-0</v>
      </c>
      <c r="T57" s="52"/>
      <c r="U57" s="52"/>
      <c r="V57" s="53"/>
      <c r="W57" s="54"/>
      <c r="X57" s="52"/>
      <c r="Y57" s="52"/>
      <c r="Z57" s="53"/>
      <c r="AA57" s="54"/>
      <c r="AB57" s="52"/>
      <c r="AC57" s="52"/>
      <c r="AD57" s="56"/>
      <c r="AE57" s="57"/>
      <c r="AF57" s="58"/>
      <c r="AG57" s="47"/>
      <c r="AH57" s="57"/>
      <c r="AI57" s="57"/>
      <c r="AJ57" s="59">
        <f t="shared" si="2"/>
        <v>0</v>
      </c>
      <c r="AK57" s="31" t="s">
        <v>114</v>
      </c>
      <c r="AL57" s="39">
        <f t="shared" si="8"/>
        <v>0</v>
      </c>
      <c r="AM57" s="60">
        <f t="shared" si="9"/>
        <v>0</v>
      </c>
      <c r="AN57" s="39" t="str">
        <f t="shared" si="10"/>
        <v>0-0</v>
      </c>
      <c r="AO57" s="34"/>
      <c r="AP57" s="34"/>
      <c r="AQ57" s="61"/>
      <c r="AR57" s="61"/>
      <c r="AS57" s="34"/>
      <c r="AT57" s="34"/>
      <c r="AU57" s="61"/>
      <c r="AV57" s="61"/>
      <c r="AW57" s="34"/>
      <c r="AX57" s="34"/>
      <c r="AY57" s="61"/>
      <c r="AZ57" s="61"/>
      <c r="BA57" s="34"/>
      <c r="BB57" s="34"/>
      <c r="BC57" s="61"/>
      <c r="BD57" s="61"/>
      <c r="BE57" s="34"/>
      <c r="BF57" s="34"/>
      <c r="BG57" s="61"/>
      <c r="BH57" s="61"/>
      <c r="BI57" s="34"/>
      <c r="BJ57" s="34"/>
      <c r="BK57" s="61"/>
      <c r="BL57" s="61"/>
      <c r="BM57" s="34"/>
      <c r="BN57" s="34"/>
      <c r="BO57" s="61"/>
      <c r="BP57" s="61"/>
      <c r="BQ57" s="34"/>
      <c r="BR57" s="34"/>
      <c r="BS57" s="61"/>
      <c r="BT57" s="61"/>
    </row>
    <row r="58" spans="1:72" x14ac:dyDescent="0.25">
      <c r="A58" s="41"/>
      <c r="B58" s="10">
        <v>53</v>
      </c>
      <c r="C58" s="10" t="s">
        <v>162</v>
      </c>
      <c r="D58" s="18" t="s">
        <v>163</v>
      </c>
      <c r="E58" s="42">
        <f t="shared" si="0"/>
        <v>32</v>
      </c>
      <c r="F58" s="63"/>
      <c r="G58" s="44">
        <f t="shared" si="3"/>
        <v>0</v>
      </c>
      <c r="H58" s="44">
        <f t="shared" si="3"/>
        <v>0</v>
      </c>
      <c r="I58" s="45" t="str">
        <f t="shared" si="4"/>
        <v>0-0</v>
      </c>
      <c r="J58" s="46">
        <f>[1]Фармация!E216</f>
        <v>0</v>
      </c>
      <c r="K58" s="47">
        <f>[1]Фармация!E217</f>
        <v>0</v>
      </c>
      <c r="L58" s="47">
        <f>[1]Фармация!E214</f>
        <v>0</v>
      </c>
      <c r="M58" s="48">
        <f>[1]Фармация!E215</f>
        <v>0</v>
      </c>
      <c r="N58" s="18" t="str">
        <f t="shared" si="5"/>
        <v>0-0</v>
      </c>
      <c r="O58" s="49">
        <f t="shared" si="1"/>
        <v>6</v>
      </c>
      <c r="P58" s="31"/>
      <c r="Q58" s="50">
        <f t="shared" si="6"/>
        <v>686.8</v>
      </c>
      <c r="R58" s="50">
        <f t="shared" si="11"/>
        <v>712</v>
      </c>
      <c r="S58" s="51" t="str">
        <f t="shared" si="7"/>
        <v>686,8-712</v>
      </c>
      <c r="T58" s="52"/>
      <c r="U58" s="52"/>
      <c r="V58" s="53"/>
      <c r="W58" s="54"/>
      <c r="X58" s="52"/>
      <c r="Y58" s="52"/>
      <c r="Z58" s="53"/>
      <c r="AA58" s="54"/>
      <c r="AB58" s="80">
        <v>5</v>
      </c>
      <c r="AC58" s="52" t="s">
        <v>164</v>
      </c>
      <c r="AD58" s="56">
        <v>686.8</v>
      </c>
      <c r="AE58" s="57">
        <v>686.8</v>
      </c>
      <c r="AF58" s="58">
        <v>1</v>
      </c>
      <c r="AG58" s="47" t="s">
        <v>165</v>
      </c>
      <c r="AH58" s="57">
        <v>712</v>
      </c>
      <c r="AI58" s="57">
        <v>712</v>
      </c>
      <c r="AJ58" s="59">
        <f t="shared" si="2"/>
        <v>26</v>
      </c>
      <c r="AK58" s="31"/>
      <c r="AL58" s="39">
        <f t="shared" si="8"/>
        <v>286</v>
      </c>
      <c r="AM58" s="60">
        <f t="shared" si="9"/>
        <v>1191</v>
      </c>
      <c r="AN58" s="39" t="str">
        <f t="shared" si="10"/>
        <v>286-1191</v>
      </c>
      <c r="AO58" s="34">
        <f>[1]Ригла!E141</f>
        <v>4</v>
      </c>
      <c r="AP58" s="34" t="str">
        <f>[1]Ригла!D141</f>
        <v>Таблетки</v>
      </c>
      <c r="AQ58" s="61">
        <f>[1]Ригла!F141</f>
        <v>299</v>
      </c>
      <c r="AR58" s="61">
        <f>[1]Ригла!G141</f>
        <v>1009</v>
      </c>
      <c r="AS58" s="34">
        <f>[1]Ригла!E49</f>
        <v>4</v>
      </c>
      <c r="AT58" s="34" t="str">
        <f>[1]Ригла!D49</f>
        <v>Таблетки</v>
      </c>
      <c r="AU58" s="61">
        <f>[1]Ригла!F49</f>
        <v>286</v>
      </c>
      <c r="AV58" s="61">
        <f>[1]Ригла!G49</f>
        <v>953</v>
      </c>
      <c r="AW58" s="34">
        <f>[1]Ригла!E88</f>
        <v>3</v>
      </c>
      <c r="AX58" s="34" t="str">
        <f>[1]Ригла!D88</f>
        <v>Таблетки</v>
      </c>
      <c r="AY58" s="61">
        <f>[1]Ригла!F88</f>
        <v>376</v>
      </c>
      <c r="AZ58" s="61">
        <f>[1]Ригла!G88</f>
        <v>1191</v>
      </c>
      <c r="BA58" s="34"/>
      <c r="BB58" s="34"/>
      <c r="BC58" s="61"/>
      <c r="BD58" s="61"/>
      <c r="BE58" s="34">
        <f>[1]Ригла!E278</f>
        <v>5</v>
      </c>
      <c r="BF58" s="34" t="str">
        <f>[1]Ригла!D278</f>
        <v>Таблетки</v>
      </c>
      <c r="BG58" s="61">
        <f>[1]Ригла!F278</f>
        <v>361</v>
      </c>
      <c r="BH58" s="61">
        <f>[1]Ригла!G278</f>
        <v>1147</v>
      </c>
      <c r="BI58" s="34">
        <f>[1]Ригла!E235</f>
        <v>3</v>
      </c>
      <c r="BJ58" s="34" t="str">
        <f>[1]Ригла!D235</f>
        <v>Таблетки</v>
      </c>
      <c r="BK58" s="61">
        <f>[1]Ригла!F235</f>
        <v>343</v>
      </c>
      <c r="BL58" s="61">
        <f>[1]Ригла!G235</f>
        <v>1117</v>
      </c>
      <c r="BM58" s="34">
        <f>[1]Ригла!E327</f>
        <v>5</v>
      </c>
      <c r="BN58" s="34" t="str">
        <f>[1]Ригла!D327</f>
        <v>Таблетки</v>
      </c>
      <c r="BO58" s="61">
        <f>[1]Ригла!F327</f>
        <v>294</v>
      </c>
      <c r="BP58" s="61">
        <f>[1]Ригла!G327</f>
        <v>951</v>
      </c>
      <c r="BQ58" s="34">
        <f>[1]Ригла!E189</f>
        <v>2</v>
      </c>
      <c r="BR58" s="34" t="str">
        <f>[1]Ригла!D189</f>
        <v>Таблетки</v>
      </c>
      <c r="BS58" s="61">
        <f>[1]Ригла!F189</f>
        <v>372</v>
      </c>
      <c r="BT58" s="61">
        <f>[1]Ригла!G189</f>
        <v>690</v>
      </c>
    </row>
    <row r="59" spans="1:72" x14ac:dyDescent="0.25">
      <c r="A59" s="41"/>
      <c r="B59" s="10">
        <v>54</v>
      </c>
      <c r="C59" s="10" t="s">
        <v>166</v>
      </c>
      <c r="D59" s="18" t="s">
        <v>167</v>
      </c>
      <c r="E59" s="42">
        <f t="shared" si="0"/>
        <v>0</v>
      </c>
      <c r="F59" s="43"/>
      <c r="G59" s="44">
        <f t="shared" si="3"/>
        <v>0</v>
      </c>
      <c r="H59" s="44">
        <f t="shared" si="3"/>
        <v>0</v>
      </c>
      <c r="I59" s="45" t="str">
        <f t="shared" si="4"/>
        <v>0-0</v>
      </c>
      <c r="J59" s="46">
        <f>[1]Фармация!E220</f>
        <v>0</v>
      </c>
      <c r="K59" s="47">
        <f>[1]Фармация!E221</f>
        <v>0</v>
      </c>
      <c r="L59" s="47">
        <f>[1]Фармация!E218</f>
        <v>0</v>
      </c>
      <c r="M59" s="48">
        <f>[1]Фармация!E219</f>
        <v>0</v>
      </c>
      <c r="N59" s="18" t="str">
        <f t="shared" si="5"/>
        <v>0-0</v>
      </c>
      <c r="O59" s="49">
        <f t="shared" si="1"/>
        <v>0</v>
      </c>
      <c r="P59" s="31"/>
      <c r="Q59" s="50">
        <f t="shared" si="6"/>
        <v>0</v>
      </c>
      <c r="R59" s="50">
        <f t="shared" si="11"/>
        <v>0</v>
      </c>
      <c r="S59" s="51" t="str">
        <f t="shared" si="7"/>
        <v>0-0</v>
      </c>
      <c r="T59" s="52"/>
      <c r="U59" s="52"/>
      <c r="V59" s="53"/>
      <c r="W59" s="81"/>
      <c r="X59" s="52"/>
      <c r="Y59" s="52"/>
      <c r="Z59" s="53"/>
      <c r="AA59" s="54"/>
      <c r="AB59" s="55"/>
      <c r="AC59" s="52"/>
      <c r="AD59" s="56"/>
      <c r="AE59" s="57"/>
      <c r="AF59" s="58"/>
      <c r="AG59" s="71"/>
      <c r="AH59" s="72"/>
      <c r="AI59" s="73"/>
      <c r="AJ59" s="59">
        <f t="shared" si="2"/>
        <v>0</v>
      </c>
      <c r="AK59" s="31"/>
      <c r="AL59" s="39">
        <f t="shared" si="8"/>
        <v>0</v>
      </c>
      <c r="AM59" s="60">
        <f t="shared" si="9"/>
        <v>0</v>
      </c>
      <c r="AN59" s="39" t="str">
        <f t="shared" si="10"/>
        <v>0-0</v>
      </c>
      <c r="AO59" s="34"/>
      <c r="AP59" s="34"/>
      <c r="AQ59" s="61"/>
      <c r="AR59" s="61"/>
      <c r="AS59" s="34"/>
      <c r="AT59" s="34"/>
      <c r="AU59" s="61"/>
      <c r="AV59" s="61"/>
      <c r="AW59" s="34"/>
      <c r="AX59" s="34"/>
      <c r="AY59" s="61"/>
      <c r="AZ59" s="61"/>
      <c r="BA59" s="34"/>
      <c r="BB59" s="34"/>
      <c r="BC59" s="61"/>
      <c r="BD59" s="61"/>
      <c r="BE59" s="34"/>
      <c r="BF59" s="34"/>
      <c r="BG59" s="61"/>
      <c r="BH59" s="61"/>
      <c r="BI59" s="34"/>
      <c r="BJ59" s="34"/>
      <c r="BK59" s="61"/>
      <c r="BL59" s="61"/>
      <c r="BM59" s="34"/>
      <c r="BN59" s="34"/>
      <c r="BO59" s="61"/>
      <c r="BP59" s="61"/>
      <c r="BQ59" s="34"/>
      <c r="BR59" s="34"/>
      <c r="BS59" s="61"/>
      <c r="BT59" s="61"/>
    </row>
    <row r="60" spans="1:72" x14ac:dyDescent="0.25">
      <c r="A60" s="41"/>
      <c r="B60" s="10">
        <v>55</v>
      </c>
      <c r="C60" s="10" t="s">
        <v>168</v>
      </c>
      <c r="D60" s="18" t="s">
        <v>169</v>
      </c>
      <c r="E60" s="42">
        <f t="shared" si="0"/>
        <v>0</v>
      </c>
      <c r="F60" s="43"/>
      <c r="G60" s="44">
        <f t="shared" si="3"/>
        <v>0</v>
      </c>
      <c r="H60" s="44">
        <f t="shared" si="3"/>
        <v>0</v>
      </c>
      <c r="I60" s="45" t="str">
        <f t="shared" si="4"/>
        <v>0-0</v>
      </c>
      <c r="J60" s="46">
        <f>[1]Фармация!E224</f>
        <v>0</v>
      </c>
      <c r="K60" s="47">
        <f>[1]Фармация!E225</f>
        <v>0</v>
      </c>
      <c r="L60" s="47">
        <f>[1]Фармация!E222</f>
        <v>0</v>
      </c>
      <c r="M60" s="48">
        <f>[1]Фармация!E223</f>
        <v>0</v>
      </c>
      <c r="N60" s="18" t="str">
        <f t="shared" si="5"/>
        <v>0-0</v>
      </c>
      <c r="O60" s="49">
        <f t="shared" si="1"/>
        <v>0</v>
      </c>
      <c r="P60" s="31"/>
      <c r="Q60" s="50">
        <f t="shared" si="6"/>
        <v>0</v>
      </c>
      <c r="R60" s="50">
        <f t="shared" si="11"/>
        <v>0</v>
      </c>
      <c r="S60" s="51" t="str">
        <f t="shared" si="7"/>
        <v>0-0</v>
      </c>
      <c r="T60" s="52"/>
      <c r="U60" s="52"/>
      <c r="V60" s="53"/>
      <c r="W60" s="54"/>
      <c r="X60" s="52"/>
      <c r="Y60" s="52"/>
      <c r="Z60" s="53"/>
      <c r="AA60" s="54"/>
      <c r="AB60" s="55"/>
      <c r="AC60" s="52"/>
      <c r="AD60" s="56"/>
      <c r="AE60" s="57"/>
      <c r="AF60" s="58"/>
      <c r="AG60" s="71"/>
      <c r="AH60" s="72"/>
      <c r="AI60" s="73"/>
      <c r="AJ60" s="59">
        <f t="shared" si="2"/>
        <v>0</v>
      </c>
      <c r="AK60" s="31"/>
      <c r="AL60" s="39">
        <f t="shared" si="8"/>
        <v>0</v>
      </c>
      <c r="AM60" s="60">
        <f t="shared" si="9"/>
        <v>0</v>
      </c>
      <c r="AN60" s="39" t="str">
        <f t="shared" si="10"/>
        <v>0-0</v>
      </c>
      <c r="AO60" s="34"/>
      <c r="AP60" s="34"/>
      <c r="AQ60" s="61"/>
      <c r="AR60" s="61"/>
      <c r="AS60" s="34"/>
      <c r="AT60" s="34"/>
      <c r="AU60" s="61"/>
      <c r="AV60" s="61"/>
      <c r="AW60" s="34"/>
      <c r="AX60" s="34"/>
      <c r="AY60" s="61"/>
      <c r="AZ60" s="61"/>
      <c r="BA60" s="34"/>
      <c r="BB60" s="34"/>
      <c r="BC60" s="61"/>
      <c r="BD60" s="61"/>
      <c r="BE60" s="34"/>
      <c r="BF60" s="34"/>
      <c r="BG60" s="61"/>
      <c r="BH60" s="61"/>
      <c r="BI60" s="34"/>
      <c r="BJ60" s="34"/>
      <c r="BK60" s="61"/>
      <c r="BL60" s="61"/>
      <c r="BM60" s="34"/>
      <c r="BN60" s="34"/>
      <c r="BO60" s="61"/>
      <c r="BP60" s="61"/>
      <c r="BQ60" s="34"/>
      <c r="BR60" s="34"/>
      <c r="BS60" s="61"/>
      <c r="BT60" s="61"/>
    </row>
    <row r="61" spans="1:72" x14ac:dyDescent="0.25">
      <c r="A61" s="41"/>
      <c r="B61" s="10">
        <v>56</v>
      </c>
      <c r="C61" s="10" t="s">
        <v>170</v>
      </c>
      <c r="D61" s="18" t="s">
        <v>171</v>
      </c>
      <c r="E61" s="42">
        <f t="shared" si="0"/>
        <v>0</v>
      </c>
      <c r="F61" s="63" t="s">
        <v>114</v>
      </c>
      <c r="G61" s="44">
        <f t="shared" si="3"/>
        <v>0</v>
      </c>
      <c r="H61" s="44">
        <f t="shared" si="3"/>
        <v>0</v>
      </c>
      <c r="I61" s="45" t="str">
        <f t="shared" si="4"/>
        <v>0-0</v>
      </c>
      <c r="J61" s="46">
        <f>[1]Фармация!E228</f>
        <v>0</v>
      </c>
      <c r="K61" s="47">
        <f>[1]Фармация!E229</f>
        <v>0</v>
      </c>
      <c r="L61" s="47">
        <f>[1]Фармация!E226</f>
        <v>0</v>
      </c>
      <c r="M61" s="48">
        <f>[1]Фармация!E227</f>
        <v>0</v>
      </c>
      <c r="N61" s="18" t="str">
        <f t="shared" si="5"/>
        <v>0-0</v>
      </c>
      <c r="O61" s="49">
        <f t="shared" si="1"/>
        <v>0</v>
      </c>
      <c r="P61" s="31"/>
      <c r="Q61" s="50">
        <f t="shared" si="6"/>
        <v>0</v>
      </c>
      <c r="R61" s="50">
        <f t="shared" si="11"/>
        <v>0</v>
      </c>
      <c r="S61" s="51" t="str">
        <f t="shared" si="7"/>
        <v>0-0</v>
      </c>
      <c r="T61" s="52"/>
      <c r="U61" s="52"/>
      <c r="V61" s="53"/>
      <c r="W61" s="54"/>
      <c r="X61" s="52"/>
      <c r="Y61" s="52"/>
      <c r="Z61" s="53"/>
      <c r="AA61" s="54"/>
      <c r="AB61" s="55"/>
      <c r="AC61" s="52"/>
      <c r="AD61" s="56"/>
      <c r="AE61" s="57"/>
      <c r="AF61" s="58"/>
      <c r="AG61" s="47"/>
      <c r="AH61" s="57"/>
      <c r="AI61" s="57"/>
      <c r="AJ61" s="59">
        <f t="shared" si="2"/>
        <v>0</v>
      </c>
      <c r="AK61" s="31"/>
      <c r="AL61" s="39">
        <f t="shared" si="8"/>
        <v>0</v>
      </c>
      <c r="AM61" s="60">
        <f t="shared" si="9"/>
        <v>0</v>
      </c>
      <c r="AN61" s="39" t="str">
        <f t="shared" si="10"/>
        <v>0-0</v>
      </c>
      <c r="AO61" s="34"/>
      <c r="AP61" s="34"/>
      <c r="AQ61" s="61"/>
      <c r="AR61" s="61"/>
      <c r="AS61" s="34"/>
      <c r="AT61" s="34"/>
      <c r="AU61" s="61"/>
      <c r="AV61" s="61"/>
      <c r="AW61" s="34"/>
      <c r="AX61" s="34"/>
      <c r="AY61" s="61"/>
      <c r="AZ61" s="61"/>
      <c r="BA61" s="34"/>
      <c r="BB61" s="34"/>
      <c r="BC61" s="61"/>
      <c r="BD61" s="61"/>
      <c r="BE61" s="34"/>
      <c r="BF61" s="34"/>
      <c r="BG61" s="61"/>
      <c r="BH61" s="61"/>
      <c r="BI61" s="34"/>
      <c r="BJ61" s="34"/>
      <c r="BK61" s="61"/>
      <c r="BL61" s="61"/>
      <c r="BM61" s="34"/>
      <c r="BN61" s="34"/>
      <c r="BO61" s="61"/>
      <c r="BP61" s="61"/>
      <c r="BQ61" s="34"/>
      <c r="BR61" s="34"/>
      <c r="BS61" s="61"/>
      <c r="BT61" s="61"/>
    </row>
    <row r="62" spans="1:72" x14ac:dyDescent="0.25">
      <c r="A62" s="41"/>
      <c r="B62" s="10">
        <v>57</v>
      </c>
      <c r="C62" s="10" t="s">
        <v>172</v>
      </c>
      <c r="D62" s="18" t="s">
        <v>173</v>
      </c>
      <c r="E62" s="42">
        <f t="shared" si="0"/>
        <v>0</v>
      </c>
      <c r="F62" s="63" t="s">
        <v>114</v>
      </c>
      <c r="G62" s="44">
        <f t="shared" si="3"/>
        <v>0</v>
      </c>
      <c r="H62" s="44">
        <f t="shared" si="3"/>
        <v>0</v>
      </c>
      <c r="I62" s="45" t="str">
        <f t="shared" si="4"/>
        <v>0-0</v>
      </c>
      <c r="J62" s="46">
        <f>[1]Фармация!E232</f>
        <v>0</v>
      </c>
      <c r="K62" s="47">
        <f>[1]Фармация!E233</f>
        <v>0</v>
      </c>
      <c r="L62" s="47">
        <f>[1]Фармация!E230</f>
        <v>0</v>
      </c>
      <c r="M62" s="48">
        <f>[1]Фармация!E231</f>
        <v>0</v>
      </c>
      <c r="N62" s="18" t="str">
        <f t="shared" si="5"/>
        <v>0-0</v>
      </c>
      <c r="O62" s="49">
        <f t="shared" si="1"/>
        <v>0</v>
      </c>
      <c r="P62" s="31"/>
      <c r="Q62" s="50">
        <f t="shared" si="6"/>
        <v>0</v>
      </c>
      <c r="R62" s="50">
        <f t="shared" si="11"/>
        <v>0</v>
      </c>
      <c r="S62" s="51" t="str">
        <f t="shared" si="7"/>
        <v>0-0</v>
      </c>
      <c r="T62" s="52"/>
      <c r="U62" s="52"/>
      <c r="V62" s="53"/>
      <c r="W62" s="54"/>
      <c r="X62" s="52"/>
      <c r="Y62" s="52"/>
      <c r="Z62" s="53"/>
      <c r="AA62" s="54"/>
      <c r="AB62" s="65"/>
      <c r="AC62" s="52"/>
      <c r="AD62" s="56"/>
      <c r="AE62" s="57"/>
      <c r="AF62" s="58"/>
      <c r="AG62" s="47"/>
      <c r="AH62" s="57"/>
      <c r="AI62" s="57"/>
      <c r="AJ62" s="59">
        <f t="shared" si="2"/>
        <v>0</v>
      </c>
      <c r="AK62" s="31"/>
      <c r="AL62" s="39">
        <f t="shared" si="8"/>
        <v>0</v>
      </c>
      <c r="AM62" s="60">
        <f t="shared" si="9"/>
        <v>0</v>
      </c>
      <c r="AN62" s="39" t="str">
        <f t="shared" si="10"/>
        <v>0-0</v>
      </c>
      <c r="AO62" s="34"/>
      <c r="AP62" s="34"/>
      <c r="AQ62" s="61"/>
      <c r="AR62" s="61"/>
      <c r="AS62" s="34"/>
      <c r="AT62" s="34"/>
      <c r="AU62" s="61"/>
      <c r="AV62" s="61"/>
      <c r="AW62" s="34"/>
      <c r="AX62" s="34"/>
      <c r="AY62" s="61"/>
      <c r="AZ62" s="61"/>
      <c r="BA62" s="34"/>
      <c r="BB62" s="34"/>
      <c r="BC62" s="61"/>
      <c r="BD62" s="61"/>
      <c r="BE62" s="34"/>
      <c r="BF62" s="34"/>
      <c r="BG62" s="61"/>
      <c r="BH62" s="61"/>
      <c r="BI62" s="34"/>
      <c r="BJ62" s="34"/>
      <c r="BK62" s="61"/>
      <c r="BL62" s="61"/>
      <c r="BM62" s="34"/>
      <c r="BN62" s="34"/>
      <c r="BO62" s="61"/>
      <c r="BP62" s="61"/>
      <c r="BQ62" s="34"/>
      <c r="BR62" s="34"/>
      <c r="BS62" s="61"/>
      <c r="BT62" s="61"/>
    </row>
    <row r="63" spans="1:72" x14ac:dyDescent="0.25">
      <c r="A63" s="41"/>
      <c r="B63" s="10">
        <v>58</v>
      </c>
      <c r="C63" s="10" t="s">
        <v>174</v>
      </c>
      <c r="D63" s="18" t="s">
        <v>155</v>
      </c>
      <c r="E63" s="42">
        <f t="shared" si="0"/>
        <v>2</v>
      </c>
      <c r="F63" s="63" t="s">
        <v>114</v>
      </c>
      <c r="G63" s="44">
        <f t="shared" si="3"/>
        <v>0</v>
      </c>
      <c r="H63" s="44">
        <f t="shared" si="3"/>
        <v>0</v>
      </c>
      <c r="I63" s="45" t="str">
        <f t="shared" si="4"/>
        <v>0-0</v>
      </c>
      <c r="J63" s="46">
        <f>[1]Фармация!E236</f>
        <v>2</v>
      </c>
      <c r="K63" s="47" t="str">
        <f>[1]Фармация!E237</f>
        <v>таблетки</v>
      </c>
      <c r="L63" s="47">
        <f>[1]Фармация!E234</f>
        <v>452</v>
      </c>
      <c r="M63" s="48">
        <f>[1]Фармация!E235</f>
        <v>452</v>
      </c>
      <c r="N63" s="18" t="str">
        <f t="shared" si="5"/>
        <v>452-452</v>
      </c>
      <c r="O63" s="49">
        <f t="shared" si="1"/>
        <v>0</v>
      </c>
      <c r="P63" s="31"/>
      <c r="Q63" s="50">
        <f t="shared" si="6"/>
        <v>0</v>
      </c>
      <c r="R63" s="50">
        <f t="shared" si="11"/>
        <v>0</v>
      </c>
      <c r="S63" s="51" t="str">
        <f t="shared" si="7"/>
        <v>0-0</v>
      </c>
      <c r="T63" s="52"/>
      <c r="U63" s="52"/>
      <c r="V63" s="53"/>
      <c r="W63" s="54"/>
      <c r="X63" s="52"/>
      <c r="Y63" s="52"/>
      <c r="Z63" s="53"/>
      <c r="AA63" s="54"/>
      <c r="AB63" s="55"/>
      <c r="AC63" s="52"/>
      <c r="AD63" s="56"/>
      <c r="AE63" s="57"/>
      <c r="AF63" s="58"/>
      <c r="AG63" s="47"/>
      <c r="AH63" s="57"/>
      <c r="AI63" s="57"/>
      <c r="AJ63" s="59">
        <f t="shared" si="2"/>
        <v>0</v>
      </c>
      <c r="AK63" s="31" t="s">
        <v>114</v>
      </c>
      <c r="AL63" s="39">
        <f t="shared" si="8"/>
        <v>0</v>
      </c>
      <c r="AM63" s="60">
        <f t="shared" si="9"/>
        <v>0</v>
      </c>
      <c r="AN63" s="39" t="str">
        <f t="shared" si="10"/>
        <v>0-0</v>
      </c>
      <c r="AO63" s="34">
        <f>[1]Ригла!E142</f>
        <v>0</v>
      </c>
      <c r="AP63" s="34" t="str">
        <f>[1]Ригла!D142</f>
        <v>Таблетки</v>
      </c>
      <c r="AQ63" s="61">
        <f>[1]Ригла!F142</f>
        <v>0</v>
      </c>
      <c r="AR63" s="61">
        <f>[1]Ригла!G142</f>
        <v>0</v>
      </c>
      <c r="AS63" s="34"/>
      <c r="AT63" s="34"/>
      <c r="AU63" s="61"/>
      <c r="AV63" s="61"/>
      <c r="AW63" s="34"/>
      <c r="AX63" s="34"/>
      <c r="AY63" s="61"/>
      <c r="AZ63" s="61"/>
      <c r="BA63" s="34"/>
      <c r="BB63" s="34"/>
      <c r="BC63" s="61"/>
      <c r="BD63" s="61"/>
      <c r="BE63" s="34"/>
      <c r="BF63" s="34"/>
      <c r="BG63" s="61"/>
      <c r="BH63" s="61"/>
      <c r="BI63" s="82"/>
      <c r="BJ63" s="34"/>
      <c r="BK63" s="61"/>
      <c r="BL63" s="83"/>
      <c r="BM63" s="34"/>
      <c r="BN63" s="34"/>
      <c r="BO63" s="61"/>
      <c r="BP63" s="61"/>
      <c r="BQ63" s="34"/>
      <c r="BR63" s="34"/>
      <c r="BS63" s="61"/>
      <c r="BT63" s="61"/>
    </row>
    <row r="64" spans="1:72" x14ac:dyDescent="0.25">
      <c r="A64" s="41"/>
      <c r="B64" s="10">
        <v>59</v>
      </c>
      <c r="C64" s="10" t="s">
        <v>175</v>
      </c>
      <c r="D64" s="18" t="s">
        <v>176</v>
      </c>
      <c r="E64" s="42">
        <f t="shared" si="0"/>
        <v>0</v>
      </c>
      <c r="F64" s="63"/>
      <c r="G64" s="44">
        <f t="shared" si="3"/>
        <v>0</v>
      </c>
      <c r="H64" s="44">
        <f t="shared" si="3"/>
        <v>0</v>
      </c>
      <c r="I64" s="45" t="str">
        <f t="shared" si="4"/>
        <v>0-0</v>
      </c>
      <c r="J64" s="46">
        <f>[1]Фармация!E240</f>
        <v>0</v>
      </c>
      <c r="K64" s="47">
        <f>[1]Фармация!E241</f>
        <v>0</v>
      </c>
      <c r="L64" s="47">
        <f>[1]Фармация!E238</f>
        <v>0</v>
      </c>
      <c r="M64" s="48">
        <f>[1]Фармация!E239</f>
        <v>0</v>
      </c>
      <c r="N64" s="18" t="str">
        <f t="shared" si="5"/>
        <v>0-0</v>
      </c>
      <c r="O64" s="49">
        <f t="shared" si="1"/>
        <v>0</v>
      </c>
      <c r="P64" s="31"/>
      <c r="Q64" s="50">
        <f t="shared" si="6"/>
        <v>0</v>
      </c>
      <c r="R64" s="50">
        <f t="shared" si="11"/>
        <v>0</v>
      </c>
      <c r="S64" s="51" t="str">
        <f t="shared" si="7"/>
        <v>0-0</v>
      </c>
      <c r="T64" s="52"/>
      <c r="U64" s="52"/>
      <c r="V64" s="53"/>
      <c r="W64" s="54"/>
      <c r="X64" s="52"/>
      <c r="Y64" s="52"/>
      <c r="Z64" s="53"/>
      <c r="AA64" s="54"/>
      <c r="AB64" s="55"/>
      <c r="AC64" s="52"/>
      <c r="AD64" s="56"/>
      <c r="AE64" s="57"/>
      <c r="AF64" s="58"/>
      <c r="AG64" s="47"/>
      <c r="AH64" s="57"/>
      <c r="AI64" s="57"/>
      <c r="AJ64" s="59">
        <f t="shared" si="2"/>
        <v>0</v>
      </c>
      <c r="AK64" s="31"/>
      <c r="AL64" s="39">
        <f t="shared" si="8"/>
        <v>0</v>
      </c>
      <c r="AM64" s="60">
        <f t="shared" si="9"/>
        <v>0</v>
      </c>
      <c r="AN64" s="39" t="str">
        <f t="shared" si="10"/>
        <v>0-0</v>
      </c>
      <c r="AO64" s="34"/>
      <c r="AP64" s="34"/>
      <c r="AQ64" s="61"/>
      <c r="AR64" s="61"/>
      <c r="AS64" s="34"/>
      <c r="AT64" s="34"/>
      <c r="AU64" s="61"/>
      <c r="AV64" s="61"/>
      <c r="AW64" s="34"/>
      <c r="AX64" s="34"/>
      <c r="AY64" s="61"/>
      <c r="AZ64" s="61"/>
      <c r="BA64" s="34"/>
      <c r="BB64" s="34"/>
      <c r="BC64" s="61"/>
      <c r="BD64" s="61"/>
      <c r="BE64" s="34"/>
      <c r="BF64" s="34"/>
      <c r="BG64" s="61"/>
      <c r="BH64" s="61"/>
      <c r="BI64" s="34"/>
      <c r="BJ64" s="34"/>
      <c r="BK64" s="61"/>
      <c r="BL64" s="61"/>
      <c r="BM64" s="34"/>
      <c r="BN64" s="34"/>
      <c r="BO64" s="61"/>
      <c r="BP64" s="61"/>
      <c r="BQ64" s="34"/>
      <c r="BR64" s="34"/>
      <c r="BS64" s="61"/>
      <c r="BT64" s="61"/>
    </row>
    <row r="65" spans="1:72" ht="30" x14ac:dyDescent="0.25">
      <c r="A65" s="41"/>
      <c r="B65" s="10">
        <v>60</v>
      </c>
      <c r="C65" s="10" t="s">
        <v>177</v>
      </c>
      <c r="D65" s="18" t="s">
        <v>178</v>
      </c>
      <c r="E65" s="42">
        <f t="shared" si="0"/>
        <v>0</v>
      </c>
      <c r="F65" s="43" t="s">
        <v>179</v>
      </c>
      <c r="G65" s="44">
        <f t="shared" si="3"/>
        <v>0</v>
      </c>
      <c r="H65" s="44">
        <f t="shared" si="3"/>
        <v>0</v>
      </c>
      <c r="I65" s="45" t="str">
        <f t="shared" si="4"/>
        <v>0-0</v>
      </c>
      <c r="J65" s="46">
        <f>[1]Фармация!E244</f>
        <v>0</v>
      </c>
      <c r="K65" s="47">
        <f>[1]Фармация!E245</f>
        <v>0</v>
      </c>
      <c r="L65" s="47">
        <f>[1]Фармация!E242</f>
        <v>0</v>
      </c>
      <c r="M65" s="48">
        <f>[1]Фармация!E243</f>
        <v>0</v>
      </c>
      <c r="N65" s="18" t="str">
        <f t="shared" si="5"/>
        <v>0-0</v>
      </c>
      <c r="O65" s="49">
        <f t="shared" si="1"/>
        <v>0</v>
      </c>
      <c r="P65" s="31"/>
      <c r="Q65" s="50">
        <f t="shared" si="6"/>
        <v>0</v>
      </c>
      <c r="R65" s="50">
        <f t="shared" si="11"/>
        <v>0</v>
      </c>
      <c r="S65" s="51" t="str">
        <f t="shared" si="7"/>
        <v>0-0</v>
      </c>
      <c r="T65" s="52"/>
      <c r="U65" s="52"/>
      <c r="V65" s="53"/>
      <c r="W65" s="54"/>
      <c r="X65" s="52"/>
      <c r="Y65" s="52"/>
      <c r="Z65" s="53"/>
      <c r="AA65" s="54"/>
      <c r="AB65" s="55"/>
      <c r="AC65" s="52"/>
      <c r="AD65" s="56"/>
      <c r="AE65" s="57"/>
      <c r="AF65" s="58"/>
      <c r="AG65" s="47"/>
      <c r="AH65" s="57"/>
      <c r="AI65" s="57"/>
      <c r="AJ65" s="59">
        <f t="shared" si="2"/>
        <v>0</v>
      </c>
      <c r="AK65" s="31"/>
      <c r="AL65" s="39">
        <f t="shared" si="8"/>
        <v>0</v>
      </c>
      <c r="AM65" s="60">
        <f t="shared" si="9"/>
        <v>0</v>
      </c>
      <c r="AN65" s="39" t="str">
        <f t="shared" si="10"/>
        <v>0-0</v>
      </c>
      <c r="AO65" s="34"/>
      <c r="AP65" s="34"/>
      <c r="AQ65" s="61"/>
      <c r="AR65" s="61"/>
      <c r="AS65" s="34"/>
      <c r="AT65" s="34"/>
      <c r="AU65" s="61"/>
      <c r="AV65" s="61"/>
      <c r="AW65" s="34"/>
      <c r="AX65" s="34"/>
      <c r="AY65" s="61"/>
      <c r="AZ65" s="61"/>
      <c r="BA65" s="34"/>
      <c r="BB65" s="34"/>
      <c r="BC65" s="61"/>
      <c r="BD65" s="61"/>
      <c r="BE65" s="34"/>
      <c r="BF65" s="34"/>
      <c r="BG65" s="61"/>
      <c r="BH65" s="61"/>
      <c r="BI65" s="34"/>
      <c r="BJ65" s="34"/>
      <c r="BK65" s="61"/>
      <c r="BL65" s="61"/>
      <c r="BM65" s="34"/>
      <c r="BN65" s="34"/>
      <c r="BO65" s="61"/>
      <c r="BP65" s="61"/>
      <c r="BQ65" s="34"/>
      <c r="BR65" s="34"/>
      <c r="BS65" s="61"/>
      <c r="BT65" s="61"/>
    </row>
    <row r="66" spans="1:72" ht="16.899999999999999" customHeight="1" x14ac:dyDescent="0.25">
      <c r="A66" s="41"/>
      <c r="B66" s="10">
        <v>61</v>
      </c>
      <c r="C66" s="10" t="s">
        <v>180</v>
      </c>
      <c r="D66" s="18" t="s">
        <v>181</v>
      </c>
      <c r="E66" s="42">
        <f t="shared" si="0"/>
        <v>0</v>
      </c>
      <c r="F66" s="43"/>
      <c r="G66" s="44">
        <f t="shared" si="3"/>
        <v>0</v>
      </c>
      <c r="H66" s="44">
        <f t="shared" si="3"/>
        <v>0</v>
      </c>
      <c r="I66" s="45" t="str">
        <f t="shared" si="4"/>
        <v>0-0</v>
      </c>
      <c r="J66" s="46">
        <f>[1]Фармация!E248</f>
        <v>0</v>
      </c>
      <c r="K66" s="47">
        <f>[1]Фармация!E249</f>
        <v>0</v>
      </c>
      <c r="L66" s="47">
        <f>[1]Фармация!E246</f>
        <v>0</v>
      </c>
      <c r="M66" s="48">
        <f>[1]Фармация!E247</f>
        <v>0</v>
      </c>
      <c r="N66" s="18" t="str">
        <f t="shared" si="5"/>
        <v>0-0</v>
      </c>
      <c r="O66" s="49">
        <f t="shared" si="1"/>
        <v>0</v>
      </c>
      <c r="P66" s="31"/>
      <c r="Q66" s="50">
        <f t="shared" si="6"/>
        <v>0</v>
      </c>
      <c r="R66" s="50">
        <f t="shared" si="11"/>
        <v>0</v>
      </c>
      <c r="S66" s="51" t="str">
        <f t="shared" si="7"/>
        <v>0-0</v>
      </c>
      <c r="T66" s="52"/>
      <c r="U66" s="52"/>
      <c r="V66" s="53"/>
      <c r="W66" s="54"/>
      <c r="X66" s="52"/>
      <c r="Y66" s="52"/>
      <c r="Z66" s="53"/>
      <c r="AA66" s="54"/>
      <c r="AB66" s="55"/>
      <c r="AC66" s="52"/>
      <c r="AD66" s="56"/>
      <c r="AE66" s="57"/>
      <c r="AF66" s="58"/>
      <c r="AG66" s="47"/>
      <c r="AH66" s="57"/>
      <c r="AI66" s="57"/>
      <c r="AJ66" s="59">
        <f t="shared" si="2"/>
        <v>0</v>
      </c>
      <c r="AK66" s="31"/>
      <c r="AL66" s="39">
        <f t="shared" si="8"/>
        <v>0</v>
      </c>
      <c r="AM66" s="60">
        <f t="shared" si="9"/>
        <v>0</v>
      </c>
      <c r="AN66" s="39" t="str">
        <f t="shared" si="10"/>
        <v>0-0</v>
      </c>
      <c r="AO66" s="34"/>
      <c r="AP66" s="34"/>
      <c r="AQ66" s="61"/>
      <c r="AR66" s="61"/>
      <c r="AS66" s="34"/>
      <c r="AT66" s="34"/>
      <c r="AU66" s="61"/>
      <c r="AV66" s="61"/>
      <c r="AW66" s="34"/>
      <c r="AX66" s="34"/>
      <c r="AY66" s="61"/>
      <c r="AZ66" s="61"/>
      <c r="BA66" s="34"/>
      <c r="BB66" s="34"/>
      <c r="BC66" s="61"/>
      <c r="BD66" s="61"/>
      <c r="BE66" s="34"/>
      <c r="BF66" s="34"/>
      <c r="BG66" s="61"/>
      <c r="BH66" s="61"/>
      <c r="BI66" s="34"/>
      <c r="BJ66" s="34"/>
      <c r="BK66" s="61"/>
      <c r="BL66" s="61"/>
      <c r="BM66" s="34"/>
      <c r="BN66" s="34"/>
      <c r="BO66" s="61"/>
      <c r="BP66" s="61"/>
      <c r="BQ66" s="34"/>
      <c r="BR66" s="34"/>
      <c r="BS66" s="61"/>
      <c r="BT66" s="61"/>
    </row>
    <row r="67" spans="1:72" ht="16.899999999999999" customHeight="1" x14ac:dyDescent="0.25">
      <c r="A67" s="41"/>
      <c r="B67" s="10">
        <v>62</v>
      </c>
      <c r="C67" s="10" t="s">
        <v>182</v>
      </c>
      <c r="D67" s="18" t="s">
        <v>183</v>
      </c>
      <c r="E67" s="42">
        <f t="shared" si="0"/>
        <v>0</v>
      </c>
      <c r="F67" s="43"/>
      <c r="G67" s="44">
        <f t="shared" si="3"/>
        <v>0</v>
      </c>
      <c r="H67" s="44">
        <f t="shared" si="3"/>
        <v>0</v>
      </c>
      <c r="I67" s="45" t="str">
        <f t="shared" si="4"/>
        <v>0-0</v>
      </c>
      <c r="J67" s="46">
        <f>[1]Фармация!E252</f>
        <v>0</v>
      </c>
      <c r="K67" s="47">
        <f>[1]Фармация!E253</f>
        <v>0</v>
      </c>
      <c r="L67" s="47">
        <f>[1]Фармация!E250</f>
        <v>0</v>
      </c>
      <c r="M67" s="48">
        <f>[1]Фармация!E251</f>
        <v>0</v>
      </c>
      <c r="N67" s="18" t="str">
        <f t="shared" si="5"/>
        <v>0-0</v>
      </c>
      <c r="O67" s="49">
        <f t="shared" si="1"/>
        <v>0</v>
      </c>
      <c r="P67" s="31"/>
      <c r="Q67" s="50">
        <f t="shared" si="6"/>
        <v>0</v>
      </c>
      <c r="R67" s="50">
        <f t="shared" si="11"/>
        <v>0</v>
      </c>
      <c r="S67" s="51" t="str">
        <f t="shared" si="7"/>
        <v>0-0</v>
      </c>
      <c r="T67" s="52"/>
      <c r="U67" s="52"/>
      <c r="V67" s="53"/>
      <c r="W67" s="54"/>
      <c r="X67" s="52"/>
      <c r="Y67" s="52"/>
      <c r="Z67" s="53"/>
      <c r="AA67" s="54"/>
      <c r="AB67" s="55"/>
      <c r="AC67" s="52"/>
      <c r="AD67" s="56"/>
      <c r="AE67" s="57"/>
      <c r="AF67" s="58"/>
      <c r="AG67" s="47"/>
      <c r="AH67" s="57"/>
      <c r="AI67" s="57"/>
      <c r="AJ67" s="59">
        <f t="shared" si="2"/>
        <v>0</v>
      </c>
      <c r="AK67" s="31"/>
      <c r="AL67" s="39">
        <f t="shared" si="8"/>
        <v>0</v>
      </c>
      <c r="AM67" s="60">
        <f t="shared" si="9"/>
        <v>0</v>
      </c>
      <c r="AN67" s="39" t="str">
        <f t="shared" si="10"/>
        <v>0-0</v>
      </c>
      <c r="AO67" s="34"/>
      <c r="AP67" s="34"/>
      <c r="AQ67" s="61"/>
      <c r="AR67" s="61"/>
      <c r="AS67" s="34"/>
      <c r="AT67" s="34"/>
      <c r="AU67" s="61"/>
      <c r="AV67" s="61"/>
      <c r="AW67" s="34"/>
      <c r="AX67" s="34"/>
      <c r="AY67" s="61"/>
      <c r="AZ67" s="61"/>
      <c r="BA67" s="34"/>
      <c r="BB67" s="34"/>
      <c r="BC67" s="61"/>
      <c r="BD67" s="61"/>
      <c r="BE67" s="34"/>
      <c r="BF67" s="34"/>
      <c r="BG67" s="61"/>
      <c r="BH67" s="61"/>
      <c r="BI67" s="34"/>
      <c r="BJ67" s="34"/>
      <c r="BK67" s="61"/>
      <c r="BL67" s="61"/>
      <c r="BM67" s="34"/>
      <c r="BN67" s="34"/>
      <c r="BO67" s="61"/>
      <c r="BP67" s="61"/>
      <c r="BQ67" s="34"/>
      <c r="BR67" s="34"/>
      <c r="BS67" s="61"/>
      <c r="BT67" s="61"/>
    </row>
    <row r="68" spans="1:72" ht="16.899999999999999" customHeight="1" x14ac:dyDescent="0.25">
      <c r="A68" s="41"/>
      <c r="B68" s="10">
        <v>63</v>
      </c>
      <c r="C68" s="10" t="s">
        <v>184</v>
      </c>
      <c r="D68" s="18" t="s">
        <v>185</v>
      </c>
      <c r="E68" s="42">
        <f t="shared" si="0"/>
        <v>2</v>
      </c>
      <c r="F68" s="43" t="s">
        <v>114</v>
      </c>
      <c r="G68" s="44">
        <f t="shared" si="3"/>
        <v>0</v>
      </c>
      <c r="H68" s="44">
        <f t="shared" si="3"/>
        <v>0</v>
      </c>
      <c r="I68" s="45" t="str">
        <f t="shared" si="4"/>
        <v>0-0</v>
      </c>
      <c r="J68" s="46">
        <f>[1]Фармация!E256</f>
        <v>0</v>
      </c>
      <c r="K68" s="47">
        <f>[1]Фармация!E257</f>
        <v>0</v>
      </c>
      <c r="L68" s="47">
        <f>[1]Фармация!E254</f>
        <v>0</v>
      </c>
      <c r="M68" s="48">
        <f>[1]Фармация!E255</f>
        <v>0</v>
      </c>
      <c r="N68" s="18" t="str">
        <f t="shared" si="5"/>
        <v>0-0</v>
      </c>
      <c r="O68" s="49">
        <f t="shared" si="1"/>
        <v>2</v>
      </c>
      <c r="P68" s="31" t="s">
        <v>114</v>
      </c>
      <c r="Q68" s="50">
        <f t="shared" si="6"/>
        <v>480.3</v>
      </c>
      <c r="R68" s="50">
        <f t="shared" si="11"/>
        <v>480.3</v>
      </c>
      <c r="S68" s="51" t="str">
        <f t="shared" si="7"/>
        <v>480,3-480,3</v>
      </c>
      <c r="T68" s="52"/>
      <c r="U68" s="52"/>
      <c r="V68" s="53"/>
      <c r="W68" s="54"/>
      <c r="X68" s="52">
        <v>2</v>
      </c>
      <c r="Y68" s="52" t="s">
        <v>165</v>
      </c>
      <c r="Z68" s="53">
        <v>480.3</v>
      </c>
      <c r="AA68" s="54">
        <v>480.3</v>
      </c>
      <c r="AB68" s="55"/>
      <c r="AC68" s="52"/>
      <c r="AD68" s="56"/>
      <c r="AE68" s="57"/>
      <c r="AF68" s="58"/>
      <c r="AG68" s="47"/>
      <c r="AH68" s="57"/>
      <c r="AI68" s="57"/>
      <c r="AJ68" s="59">
        <f t="shared" si="2"/>
        <v>0</v>
      </c>
      <c r="AK68" s="31"/>
      <c r="AL68" s="39">
        <f t="shared" si="8"/>
        <v>0</v>
      </c>
      <c r="AM68" s="60">
        <f t="shared" si="9"/>
        <v>0</v>
      </c>
      <c r="AN68" s="39" t="str">
        <f t="shared" si="10"/>
        <v>0-0</v>
      </c>
      <c r="AO68" s="34"/>
      <c r="AP68" s="34"/>
      <c r="AQ68" s="61"/>
      <c r="AR68" s="61"/>
      <c r="AS68" s="34"/>
      <c r="AT68" s="34"/>
      <c r="AU68" s="61"/>
      <c r="AV68" s="61"/>
      <c r="AW68" s="34"/>
      <c r="AX68" s="34"/>
      <c r="AY68" s="61"/>
      <c r="AZ68" s="61"/>
      <c r="BA68" s="34"/>
      <c r="BB68" s="34"/>
      <c r="BC68" s="61"/>
      <c r="BD68" s="61"/>
      <c r="BE68" s="34"/>
      <c r="BF68" s="34"/>
      <c r="BG68" s="61"/>
      <c r="BH68" s="61"/>
      <c r="BI68" s="34"/>
      <c r="BJ68" s="34"/>
      <c r="BK68" s="61"/>
      <c r="BL68" s="61"/>
      <c r="BM68" s="34"/>
      <c r="BN68" s="34"/>
      <c r="BO68" s="61"/>
      <c r="BP68" s="61"/>
      <c r="BQ68" s="34"/>
      <c r="BR68" s="34"/>
      <c r="BS68" s="61"/>
      <c r="BT68" s="61"/>
    </row>
    <row r="69" spans="1:72" ht="57.75" customHeight="1" x14ac:dyDescent="0.25">
      <c r="A69" s="41" t="s">
        <v>186</v>
      </c>
      <c r="B69" s="10">
        <v>64</v>
      </c>
      <c r="C69" s="10" t="s">
        <v>187</v>
      </c>
      <c r="D69" s="18" t="s">
        <v>188</v>
      </c>
      <c r="E69" s="42">
        <f t="shared" si="0"/>
        <v>199</v>
      </c>
      <c r="F69" s="63" t="s">
        <v>189</v>
      </c>
      <c r="G69" s="44">
        <f t="shared" si="3"/>
        <v>185</v>
      </c>
      <c r="H69" s="44">
        <f t="shared" si="3"/>
        <v>675</v>
      </c>
      <c r="I69" s="45" t="str">
        <f t="shared" si="4"/>
        <v>185-675</v>
      </c>
      <c r="J69" s="46">
        <f>[1]Фармация!E260</f>
        <v>11</v>
      </c>
      <c r="K69" s="47" t="str">
        <f>[1]Фармация!E261</f>
        <v>Капсулы №10 и №40</v>
      </c>
      <c r="L69" s="47">
        <f>[1]Фармация!E258</f>
        <v>229</v>
      </c>
      <c r="M69" s="48">
        <f>[1]Фармация!E259</f>
        <v>711</v>
      </c>
      <c r="N69" s="18" t="str">
        <f t="shared" si="5"/>
        <v>229-711</v>
      </c>
      <c r="O69" s="49">
        <f t="shared" si="1"/>
        <v>24</v>
      </c>
      <c r="P69" s="31" t="s">
        <v>189</v>
      </c>
      <c r="Q69" s="50">
        <f t="shared" si="6"/>
        <v>334.1</v>
      </c>
      <c r="R69" s="50">
        <f t="shared" si="11"/>
        <v>675</v>
      </c>
      <c r="S69" s="51" t="str">
        <f t="shared" si="7"/>
        <v>334,1-675</v>
      </c>
      <c r="T69" s="52">
        <v>6</v>
      </c>
      <c r="U69" s="52" t="s">
        <v>190</v>
      </c>
      <c r="V69" s="53">
        <v>646.5</v>
      </c>
      <c r="W69" s="54">
        <v>646.5</v>
      </c>
      <c r="X69" s="52">
        <v>3</v>
      </c>
      <c r="Y69" s="52" t="s">
        <v>191</v>
      </c>
      <c r="Z69" s="53">
        <v>334.1</v>
      </c>
      <c r="AA69" s="54">
        <v>334.1</v>
      </c>
      <c r="AB69" s="52">
        <v>12</v>
      </c>
      <c r="AC69" s="52" t="s">
        <v>192</v>
      </c>
      <c r="AD69" s="56">
        <v>402.5</v>
      </c>
      <c r="AE69" s="57">
        <v>675</v>
      </c>
      <c r="AF69" s="58">
        <v>3</v>
      </c>
      <c r="AG69" s="47" t="s">
        <v>190</v>
      </c>
      <c r="AH69" s="57">
        <v>634.5</v>
      </c>
      <c r="AI69" s="57">
        <v>634.5</v>
      </c>
      <c r="AJ69" s="59">
        <f t="shared" si="2"/>
        <v>164</v>
      </c>
      <c r="AK69" s="31" t="s">
        <v>193</v>
      </c>
      <c r="AL69" s="39">
        <f t="shared" si="8"/>
        <v>185</v>
      </c>
      <c r="AM69" s="60">
        <f t="shared" si="9"/>
        <v>1280</v>
      </c>
      <c r="AN69" s="39" t="str">
        <f t="shared" si="10"/>
        <v>185-1280</v>
      </c>
      <c r="AO69" s="34">
        <f>SUM([1]Ригла!E143:E144)</f>
        <v>31</v>
      </c>
      <c r="AP69" s="34" t="s">
        <v>194</v>
      </c>
      <c r="AQ69" s="61">
        <f>MIN([1]Ригла!F143:F144)</f>
        <v>185</v>
      </c>
      <c r="AR69" s="61">
        <f>MAX([1]Ригла!G143:G144)</f>
        <v>1113</v>
      </c>
      <c r="AS69" s="34">
        <f>SUM([1]Ригла!E50:E51)</f>
        <v>55</v>
      </c>
      <c r="AT69" s="34" t="s">
        <v>193</v>
      </c>
      <c r="AU69" s="61">
        <f>MIN([1]Ригла!F50:F51)</f>
        <v>195</v>
      </c>
      <c r="AV69" s="61">
        <f>MAX([1]Ригла!G50:G51)</f>
        <v>1086</v>
      </c>
      <c r="AW69" s="34">
        <f>SUM([1]Ригла!E89)</f>
        <v>11</v>
      </c>
      <c r="AX69" s="34" t="s">
        <v>193</v>
      </c>
      <c r="AY69" s="61">
        <f>MIN([1]Ригла!F89)</f>
        <v>235</v>
      </c>
      <c r="AZ69" s="61">
        <f>MAX([1]Ригла!G89)</f>
        <v>584</v>
      </c>
      <c r="BA69" s="34"/>
      <c r="BB69" s="34"/>
      <c r="BC69" s="61"/>
      <c r="BD69" s="61"/>
      <c r="BE69" s="34">
        <f>SUM([1]Ригла!E279:E280)</f>
        <v>11</v>
      </c>
      <c r="BF69" s="34" t="s">
        <v>193</v>
      </c>
      <c r="BG69" s="61">
        <f>MIN([1]Ригла!F279:F280)</f>
        <v>235</v>
      </c>
      <c r="BH69" s="61">
        <f>MAX([1]Ригла!G279:G280)</f>
        <v>1280</v>
      </c>
      <c r="BI69" s="34">
        <f>SUM([1]Ригла!E236:E237)</f>
        <v>17</v>
      </c>
      <c r="BJ69" s="34" t="s">
        <v>193</v>
      </c>
      <c r="BK69" s="61">
        <f>MIN([1]Ригла!F236:F237)</f>
        <v>221</v>
      </c>
      <c r="BL69" s="61">
        <f>MAX([1]Ригла!G236:G237)</f>
        <v>1187</v>
      </c>
      <c r="BM69" s="34">
        <f>SUM([1]Ригла!E328:E329)</f>
        <v>20</v>
      </c>
      <c r="BN69" s="34" t="s">
        <v>193</v>
      </c>
      <c r="BO69" s="61">
        <f>MIN([1]Ригла!F328:F329)</f>
        <v>202</v>
      </c>
      <c r="BP69" s="61">
        <f>MAX([1]Ригла!G328:G329)</f>
        <v>1113</v>
      </c>
      <c r="BQ69" s="34">
        <f>SUM([1]Ригла!E190:E191)</f>
        <v>19</v>
      </c>
      <c r="BR69" s="34" t="s">
        <v>193</v>
      </c>
      <c r="BS69" s="61">
        <f>MIN([1]Ригла!F190:F191)</f>
        <v>235</v>
      </c>
      <c r="BT69" s="61">
        <f>MAX([1]Ригла!G190:G191)</f>
        <v>1150</v>
      </c>
    </row>
    <row r="70" spans="1:72" ht="16.899999999999999" customHeight="1" x14ac:dyDescent="0.25">
      <c r="A70" s="41"/>
      <c r="B70" s="10">
        <v>65</v>
      </c>
      <c r="C70" s="10" t="s">
        <v>195</v>
      </c>
      <c r="D70" s="18" t="s">
        <v>196</v>
      </c>
      <c r="E70" s="42">
        <f t="shared" ref="E70:E133" si="13">J70+O70+AJ70</f>
        <v>81</v>
      </c>
      <c r="F70" s="63" t="s">
        <v>125</v>
      </c>
      <c r="G70" s="44">
        <f t="shared" si="3"/>
        <v>0</v>
      </c>
      <c r="H70" s="44">
        <f t="shared" si="3"/>
        <v>0</v>
      </c>
      <c r="I70" s="45" t="str">
        <f t="shared" si="4"/>
        <v>0-0</v>
      </c>
      <c r="J70" s="46">
        <f>[1]Фармация!E264</f>
        <v>0</v>
      </c>
      <c r="K70" s="47" t="str">
        <f>[1]Фармация!E265</f>
        <v>капсулы</v>
      </c>
      <c r="L70" s="47">
        <f>[1]Фармация!E262</f>
        <v>0</v>
      </c>
      <c r="M70" s="48">
        <f>[1]Фармация!E263</f>
        <v>0</v>
      </c>
      <c r="N70" s="18" t="str">
        <f t="shared" si="5"/>
        <v>0-0</v>
      </c>
      <c r="O70" s="49">
        <f t="shared" si="1"/>
        <v>33</v>
      </c>
      <c r="P70" s="31" t="s">
        <v>125</v>
      </c>
      <c r="Q70" s="50">
        <f t="shared" si="6"/>
        <v>581.70000000000005</v>
      </c>
      <c r="R70" s="50">
        <f t="shared" si="11"/>
        <v>683.5</v>
      </c>
      <c r="S70" s="51" t="str">
        <f t="shared" si="7"/>
        <v>581,7-683,5</v>
      </c>
      <c r="T70" s="52">
        <v>5</v>
      </c>
      <c r="U70" s="52" t="s">
        <v>197</v>
      </c>
      <c r="V70" s="53">
        <v>683.5</v>
      </c>
      <c r="W70" s="53">
        <v>683.5</v>
      </c>
      <c r="X70" s="52">
        <v>3</v>
      </c>
      <c r="Y70" s="52" t="s">
        <v>197</v>
      </c>
      <c r="Z70" s="53">
        <v>581.70000000000005</v>
      </c>
      <c r="AA70" s="54">
        <v>581.70000000000005</v>
      </c>
      <c r="AB70" s="65">
        <v>21</v>
      </c>
      <c r="AC70" s="52" t="s">
        <v>198</v>
      </c>
      <c r="AD70" s="56">
        <v>658.43</v>
      </c>
      <c r="AE70" s="57">
        <v>658.43</v>
      </c>
      <c r="AF70" s="58">
        <v>4</v>
      </c>
      <c r="AG70" s="47" t="s">
        <v>197</v>
      </c>
      <c r="AH70" s="57">
        <v>594.6</v>
      </c>
      <c r="AI70" s="57">
        <v>594.6</v>
      </c>
      <c r="AJ70" s="59">
        <f t="shared" si="2"/>
        <v>48</v>
      </c>
      <c r="AK70" s="31" t="s">
        <v>125</v>
      </c>
      <c r="AL70" s="39">
        <f t="shared" si="8"/>
        <v>258</v>
      </c>
      <c r="AM70" s="60">
        <f t="shared" si="9"/>
        <v>619</v>
      </c>
      <c r="AN70" s="39" t="str">
        <f t="shared" si="10"/>
        <v>258-619</v>
      </c>
      <c r="AO70" s="34">
        <f>[1]Ригла!E145</f>
        <v>6</v>
      </c>
      <c r="AP70" s="34" t="s">
        <v>125</v>
      </c>
      <c r="AQ70" s="61">
        <f>[1]Ригла!F145</f>
        <v>480</v>
      </c>
      <c r="AR70" s="61">
        <f>[1]Ригла!G145</f>
        <v>527</v>
      </c>
      <c r="AS70" s="34">
        <f>[1]Ригла!E52</f>
        <v>6</v>
      </c>
      <c r="AT70" s="34" t="str">
        <f>[1]Ригла!D52</f>
        <v>Капсулы</v>
      </c>
      <c r="AU70" s="61">
        <f>[1]Ригла!F52</f>
        <v>491</v>
      </c>
      <c r="AV70" s="61">
        <f>[1]Ригла!G52</f>
        <v>512</v>
      </c>
      <c r="AW70" s="34">
        <f>[1]Ригла!E90</f>
        <v>8</v>
      </c>
      <c r="AX70" s="34" t="str">
        <f>[1]Ригла!D90</f>
        <v>Капсулы</v>
      </c>
      <c r="AY70" s="61">
        <f>[1]Ригла!F90</f>
        <v>544</v>
      </c>
      <c r="AZ70" s="61">
        <f>[1]Ригла!G90</f>
        <v>567</v>
      </c>
      <c r="BA70" s="34"/>
      <c r="BB70" s="34"/>
      <c r="BC70" s="61"/>
      <c r="BD70" s="61"/>
      <c r="BE70" s="34">
        <f>[1]Ригла!E281</f>
        <v>11</v>
      </c>
      <c r="BF70" s="34" t="s">
        <v>125</v>
      </c>
      <c r="BG70" s="61">
        <f>[1]Ригла!F281</f>
        <v>619</v>
      </c>
      <c r="BH70" s="61">
        <f>[1]Ригла!G281</f>
        <v>619</v>
      </c>
      <c r="BI70" s="34">
        <f>[1]Ригла!E238</f>
        <v>7</v>
      </c>
      <c r="BJ70" s="34" t="s">
        <v>125</v>
      </c>
      <c r="BK70" s="61">
        <f>[1]Ригла!F238</f>
        <v>258</v>
      </c>
      <c r="BL70" s="61">
        <f>[1]Ригла!G238</f>
        <v>610</v>
      </c>
      <c r="BM70" s="34">
        <f>[1]Ригла!E330</f>
        <v>4</v>
      </c>
      <c r="BN70" s="34" t="str">
        <f>[1]Ригла!D330</f>
        <v>Капсулы</v>
      </c>
      <c r="BO70" s="61">
        <f>[1]Ригла!F330</f>
        <v>460</v>
      </c>
      <c r="BP70" s="61">
        <f>[1]Ригла!G330</f>
        <v>552</v>
      </c>
      <c r="BQ70" s="34">
        <f>[1]Ригла!E192</f>
        <v>6</v>
      </c>
      <c r="BR70" s="34" t="str">
        <f>[1]Ригла!D192</f>
        <v>Капсулы</v>
      </c>
      <c r="BS70" s="61">
        <f>[1]Ригла!F192</f>
        <v>529</v>
      </c>
      <c r="BT70" s="61">
        <f>[1]Ригла!G192</f>
        <v>596</v>
      </c>
    </row>
    <row r="71" spans="1:72" ht="16.899999999999999" customHeight="1" x14ac:dyDescent="0.25">
      <c r="A71" s="41"/>
      <c r="B71" s="10">
        <v>66</v>
      </c>
      <c r="C71" s="10" t="s">
        <v>199</v>
      </c>
      <c r="D71" s="18" t="s">
        <v>200</v>
      </c>
      <c r="E71" s="42">
        <f t="shared" si="13"/>
        <v>23</v>
      </c>
      <c r="F71" s="63" t="s">
        <v>114</v>
      </c>
      <c r="G71" s="44">
        <f t="shared" ref="G71:H134" si="14">MIN(L71,Q71,AL71)</f>
        <v>0</v>
      </c>
      <c r="H71" s="44">
        <f t="shared" si="14"/>
        <v>0</v>
      </c>
      <c r="I71" s="45" t="str">
        <f t="shared" ref="I71:I134" si="15">CONCATENATE(G71, "-",H71)</f>
        <v>0-0</v>
      </c>
      <c r="J71" s="46">
        <f>[1]Фармация!E268</f>
        <v>0</v>
      </c>
      <c r="K71" s="47">
        <f>[1]Фармация!E269</f>
        <v>0</v>
      </c>
      <c r="L71" s="47">
        <f>[1]Фармация!E266</f>
        <v>0</v>
      </c>
      <c r="M71" s="48">
        <f>[1]Фармация!E267</f>
        <v>0</v>
      </c>
      <c r="N71" s="18" t="str">
        <f t="shared" ref="N71:N134" si="16">CONCATENATE(L71, "-",M71)</f>
        <v>0-0</v>
      </c>
      <c r="O71" s="49">
        <f t="shared" si="1"/>
        <v>23</v>
      </c>
      <c r="P71" s="33" t="s">
        <v>114</v>
      </c>
      <c r="Q71" s="50">
        <f t="shared" ref="Q71:Q134" si="17">MIN(V71,Z71,AD71,AH71)</f>
        <v>278.10000000000002</v>
      </c>
      <c r="R71" s="50">
        <f t="shared" si="11"/>
        <v>493.3</v>
      </c>
      <c r="S71" s="51" t="str">
        <f t="shared" ref="S71:S134" si="18">CONCATENATE(Q71, "-",R71)</f>
        <v>278,1-493,3</v>
      </c>
      <c r="T71" s="52">
        <v>1</v>
      </c>
      <c r="U71" s="52" t="s">
        <v>201</v>
      </c>
      <c r="V71" s="53">
        <v>493.3</v>
      </c>
      <c r="W71" s="54">
        <v>493.3</v>
      </c>
      <c r="X71" s="52">
        <v>3</v>
      </c>
      <c r="Y71" s="52" t="s">
        <v>202</v>
      </c>
      <c r="Z71" s="53">
        <v>430.4</v>
      </c>
      <c r="AA71" s="53">
        <v>430.4</v>
      </c>
      <c r="AB71" s="65">
        <v>9</v>
      </c>
      <c r="AC71" s="52" t="s">
        <v>203</v>
      </c>
      <c r="AD71" s="56">
        <v>431.4</v>
      </c>
      <c r="AE71" s="57">
        <v>431.4</v>
      </c>
      <c r="AF71" s="84">
        <v>10</v>
      </c>
      <c r="AG71" s="47" t="s">
        <v>204</v>
      </c>
      <c r="AH71" s="57">
        <v>278.10000000000002</v>
      </c>
      <c r="AI71" s="57">
        <v>278.10000000000002</v>
      </c>
      <c r="AJ71" s="59">
        <f t="shared" si="2"/>
        <v>0</v>
      </c>
      <c r="AK71" s="31"/>
      <c r="AL71" s="39">
        <f t="shared" si="8"/>
        <v>0</v>
      </c>
      <c r="AM71" s="60">
        <f t="shared" si="9"/>
        <v>0</v>
      </c>
      <c r="AN71" s="39" t="str">
        <f t="shared" ref="AN71:AN134" si="19">CONCATENATE(AL71, "-",AM71)</f>
        <v>0-0</v>
      </c>
      <c r="AO71" s="34"/>
      <c r="AP71" s="34"/>
      <c r="AQ71" s="61"/>
      <c r="AR71" s="61"/>
      <c r="AS71" s="34"/>
      <c r="AT71" s="34"/>
      <c r="AU71" s="61"/>
      <c r="AV71" s="61"/>
      <c r="AW71" s="34"/>
      <c r="AX71" s="34"/>
      <c r="AY71" s="61"/>
      <c r="AZ71" s="61"/>
      <c r="BA71" s="34"/>
      <c r="BB71" s="34"/>
      <c r="BC71" s="61"/>
      <c r="BD71" s="61"/>
      <c r="BE71" s="34"/>
      <c r="BF71" s="34"/>
      <c r="BG71" s="61"/>
      <c r="BH71" s="61"/>
      <c r="BI71" s="34"/>
      <c r="BJ71" s="34"/>
      <c r="BK71" s="61"/>
      <c r="BL71" s="61"/>
      <c r="BM71" s="34"/>
      <c r="BN71" s="34"/>
      <c r="BO71" s="61"/>
      <c r="BP71" s="61"/>
      <c r="BQ71" s="34"/>
      <c r="BR71" s="34"/>
      <c r="BS71" s="61"/>
      <c r="BT71" s="61"/>
    </row>
    <row r="72" spans="1:72" ht="16.899999999999999" customHeight="1" x14ac:dyDescent="0.25">
      <c r="A72" s="41"/>
      <c r="B72" s="10">
        <v>67</v>
      </c>
      <c r="C72" s="10" t="s">
        <v>205</v>
      </c>
      <c r="D72" s="18" t="s">
        <v>206</v>
      </c>
      <c r="E72" s="42">
        <f t="shared" si="13"/>
        <v>15</v>
      </c>
      <c r="F72" s="43" t="s">
        <v>114</v>
      </c>
      <c r="G72" s="44">
        <f t="shared" si="14"/>
        <v>0</v>
      </c>
      <c r="H72" s="44">
        <f t="shared" si="14"/>
        <v>0</v>
      </c>
      <c r="I72" s="45" t="str">
        <f t="shared" si="15"/>
        <v>0-0</v>
      </c>
      <c r="J72" s="46">
        <f>[1]Фармация!E272</f>
        <v>15</v>
      </c>
      <c r="K72" s="47" t="str">
        <f>[1]Фармация!E273</f>
        <v>таблетки</v>
      </c>
      <c r="L72" s="47">
        <f>[1]Фармация!E270</f>
        <v>494</v>
      </c>
      <c r="M72" s="48">
        <f>[1]Фармация!E271</f>
        <v>494</v>
      </c>
      <c r="N72" s="18" t="str">
        <f t="shared" si="16"/>
        <v>494-494</v>
      </c>
      <c r="O72" s="49">
        <f t="shared" si="1"/>
        <v>0</v>
      </c>
      <c r="P72" s="31"/>
      <c r="Q72" s="50">
        <f t="shared" si="17"/>
        <v>0</v>
      </c>
      <c r="R72" s="50">
        <f t="shared" ref="R72:R135" si="20">MAX(W72,AA72,AE72,AI72)</f>
        <v>0</v>
      </c>
      <c r="S72" s="51" t="str">
        <f t="shared" si="18"/>
        <v>0-0</v>
      </c>
      <c r="T72" s="52"/>
      <c r="U72" s="52"/>
      <c r="V72" s="53"/>
      <c r="W72" s="85"/>
      <c r="X72" s="52"/>
      <c r="Y72" s="52"/>
      <c r="Z72" s="53"/>
      <c r="AA72" s="54"/>
      <c r="AB72" s="55"/>
      <c r="AC72" s="52"/>
      <c r="AD72" s="56"/>
      <c r="AE72" s="57"/>
      <c r="AF72" s="58"/>
      <c r="AG72" s="86"/>
      <c r="AH72" s="87"/>
      <c r="AI72" s="88"/>
      <c r="AJ72" s="59">
        <f t="shared" si="2"/>
        <v>0</v>
      </c>
      <c r="AK72" s="31"/>
      <c r="AL72" s="39">
        <f t="shared" ref="AL72:AL135" si="21">MIN(AQ72,AU72,AY72,BC72,BG72,BK72,BO72,BS72)</f>
        <v>0</v>
      </c>
      <c r="AM72" s="60">
        <f t="shared" si="9"/>
        <v>0</v>
      </c>
      <c r="AN72" s="39" t="str">
        <f t="shared" si="19"/>
        <v>0-0</v>
      </c>
      <c r="AO72" s="34"/>
      <c r="AP72" s="34"/>
      <c r="AQ72" s="61"/>
      <c r="AR72" s="61"/>
      <c r="AS72" s="34"/>
      <c r="AT72" s="34"/>
      <c r="AU72" s="61"/>
      <c r="AV72" s="61"/>
      <c r="AW72" s="34"/>
      <c r="AX72" s="34"/>
      <c r="AY72" s="61"/>
      <c r="AZ72" s="61"/>
      <c r="BA72" s="34"/>
      <c r="BB72" s="34"/>
      <c r="BC72" s="61"/>
      <c r="BD72" s="61"/>
      <c r="BE72" s="34"/>
      <c r="BF72" s="34"/>
      <c r="BG72" s="61"/>
      <c r="BH72" s="61"/>
      <c r="BI72" s="34"/>
      <c r="BJ72" s="34"/>
      <c r="BK72" s="61"/>
      <c r="BL72" s="61"/>
      <c r="BM72" s="34"/>
      <c r="BN72" s="34"/>
      <c r="BO72" s="61"/>
      <c r="BP72" s="61"/>
      <c r="BQ72" s="34"/>
      <c r="BR72" s="34"/>
      <c r="BS72" s="61"/>
      <c r="BT72" s="61"/>
    </row>
    <row r="73" spans="1:72" x14ac:dyDescent="0.25">
      <c r="A73" s="41"/>
      <c r="B73" s="10">
        <v>68</v>
      </c>
      <c r="C73" s="10" t="s">
        <v>207</v>
      </c>
      <c r="D73" s="18" t="s">
        <v>208</v>
      </c>
      <c r="E73" s="42">
        <f t="shared" si="13"/>
        <v>0</v>
      </c>
      <c r="F73" s="63"/>
      <c r="G73" s="44">
        <f t="shared" si="14"/>
        <v>0</v>
      </c>
      <c r="H73" s="44">
        <f t="shared" si="14"/>
        <v>0</v>
      </c>
      <c r="I73" s="45" t="str">
        <f t="shared" si="15"/>
        <v>0-0</v>
      </c>
      <c r="J73" s="46">
        <f>[1]Фармация!E276</f>
        <v>0</v>
      </c>
      <c r="K73" s="47">
        <f>[1]Фармация!E277</f>
        <v>0</v>
      </c>
      <c r="L73" s="47">
        <f>[1]Фармация!E274</f>
        <v>0</v>
      </c>
      <c r="M73" s="48">
        <f>[1]Фармация!E275</f>
        <v>0</v>
      </c>
      <c r="N73" s="18" t="str">
        <f t="shared" si="16"/>
        <v>0-0</v>
      </c>
      <c r="O73" s="49">
        <f t="shared" ref="O73:O136" si="22">T73+X73+AB73+AF73</f>
        <v>0</v>
      </c>
      <c r="P73" s="31"/>
      <c r="Q73" s="50">
        <f t="shared" si="17"/>
        <v>0</v>
      </c>
      <c r="R73" s="50">
        <f t="shared" si="20"/>
        <v>0</v>
      </c>
      <c r="S73" s="51" t="str">
        <f t="shared" si="18"/>
        <v>0-0</v>
      </c>
      <c r="T73" s="52"/>
      <c r="U73" s="52"/>
      <c r="V73" s="53"/>
      <c r="W73" s="89"/>
      <c r="X73" s="52"/>
      <c r="Y73" s="52"/>
      <c r="Z73" s="53"/>
      <c r="AA73" s="54"/>
      <c r="AB73" s="55"/>
      <c r="AC73" s="52"/>
      <c r="AD73" s="56"/>
      <c r="AE73" s="90"/>
      <c r="AF73" s="91"/>
      <c r="AG73" s="71"/>
      <c r="AH73" s="72"/>
      <c r="AI73" s="73"/>
      <c r="AJ73" s="59">
        <f t="shared" ref="AJ73:AJ136" si="23">AO73+AS73+AW73+BA73+BE73+BI73+BM73+BQ73</f>
        <v>0</v>
      </c>
      <c r="AK73" s="31"/>
      <c r="AL73" s="39">
        <f t="shared" si="21"/>
        <v>0</v>
      </c>
      <c r="AM73" s="60">
        <f t="shared" ref="AM73:AM136" si="24">MAX(AR73,AV73,AZ73,BD73,BH73,BL73,BP73,BT73)</f>
        <v>0</v>
      </c>
      <c r="AN73" s="39" t="str">
        <f t="shared" si="19"/>
        <v>0-0</v>
      </c>
      <c r="AO73" s="34"/>
      <c r="AP73" s="34"/>
      <c r="AQ73" s="61"/>
      <c r="AR73" s="61"/>
      <c r="AS73" s="34"/>
      <c r="AT73" s="34"/>
      <c r="AU73" s="61"/>
      <c r="AV73" s="61"/>
      <c r="AW73" s="34"/>
      <c r="AX73" s="34"/>
      <c r="AY73" s="61"/>
      <c r="AZ73" s="61"/>
      <c r="BA73" s="34"/>
      <c r="BB73" s="34"/>
      <c r="BC73" s="61"/>
      <c r="BD73" s="61"/>
      <c r="BE73" s="34"/>
      <c r="BF73" s="34"/>
      <c r="BG73" s="61"/>
      <c r="BH73" s="61"/>
      <c r="BI73" s="34"/>
      <c r="BJ73" s="34"/>
      <c r="BK73" s="61"/>
      <c r="BL73" s="61"/>
      <c r="BM73" s="34"/>
      <c r="BN73" s="34"/>
      <c r="BO73" s="61"/>
      <c r="BP73" s="61"/>
      <c r="BQ73" s="34"/>
      <c r="BR73" s="34"/>
      <c r="BS73" s="61"/>
      <c r="BT73" s="61"/>
    </row>
    <row r="74" spans="1:72" x14ac:dyDescent="0.25">
      <c r="A74" s="41"/>
      <c r="B74" s="10">
        <v>69</v>
      </c>
      <c r="C74" s="10" t="s">
        <v>209</v>
      </c>
      <c r="D74" s="18" t="s">
        <v>186</v>
      </c>
      <c r="E74" s="42">
        <f t="shared" si="13"/>
        <v>25</v>
      </c>
      <c r="F74" s="43"/>
      <c r="G74" s="44">
        <f t="shared" si="14"/>
        <v>0</v>
      </c>
      <c r="H74" s="44">
        <f t="shared" si="14"/>
        <v>0</v>
      </c>
      <c r="I74" s="45" t="str">
        <f t="shared" si="15"/>
        <v>0-0</v>
      </c>
      <c r="J74" s="46">
        <f>[1]Фармация!E280</f>
        <v>0</v>
      </c>
      <c r="K74" s="47">
        <f>[1]Фармация!E281</f>
        <v>0</v>
      </c>
      <c r="L74" s="47">
        <f>[1]Фармация!E278</f>
        <v>0</v>
      </c>
      <c r="M74" s="48">
        <f>[1]Фармация!E279</f>
        <v>0</v>
      </c>
      <c r="N74" s="18" t="str">
        <f t="shared" si="16"/>
        <v>0-0</v>
      </c>
      <c r="O74" s="49">
        <f t="shared" si="22"/>
        <v>0</v>
      </c>
      <c r="P74" s="31"/>
      <c r="Q74" s="50">
        <f t="shared" si="17"/>
        <v>0</v>
      </c>
      <c r="R74" s="50">
        <f t="shared" si="20"/>
        <v>0</v>
      </c>
      <c r="S74" s="51" t="str">
        <f t="shared" si="18"/>
        <v>0-0</v>
      </c>
      <c r="T74" s="52"/>
      <c r="U74" s="52"/>
      <c r="V74" s="53"/>
      <c r="W74" s="92"/>
      <c r="X74" s="52"/>
      <c r="Y74" s="52"/>
      <c r="Z74" s="53"/>
      <c r="AA74" s="54"/>
      <c r="AB74" s="55"/>
      <c r="AC74" s="52"/>
      <c r="AD74" s="56"/>
      <c r="AE74" s="93"/>
      <c r="AF74" s="91"/>
      <c r="AG74" s="71"/>
      <c r="AH74" s="72"/>
      <c r="AI74" s="73"/>
      <c r="AJ74" s="59">
        <f t="shared" si="23"/>
        <v>25</v>
      </c>
      <c r="AK74" s="31"/>
      <c r="AL74" s="39">
        <f t="shared" si="21"/>
        <v>273</v>
      </c>
      <c r="AM74" s="60">
        <f t="shared" si="24"/>
        <v>563</v>
      </c>
      <c r="AN74" s="39" t="str">
        <f t="shared" si="19"/>
        <v>273-563</v>
      </c>
      <c r="AO74" s="34">
        <f>[1]Ригла!E146</f>
        <v>4</v>
      </c>
      <c r="AP74" s="34" t="str">
        <f>[1]Ригла!D146</f>
        <v>Капсулы</v>
      </c>
      <c r="AQ74" s="61">
        <f>[1]Ригла!F146</f>
        <v>281</v>
      </c>
      <c r="AR74" s="61">
        <f>[1]Ригла!G146</f>
        <v>563</v>
      </c>
      <c r="AS74" s="34">
        <f>[1]Ригла!E53</f>
        <v>2</v>
      </c>
      <c r="AT74" s="34" t="str">
        <f>[1]Ригла!D53</f>
        <v>Капсулы</v>
      </c>
      <c r="AU74" s="61">
        <f>[1]Ригла!F53</f>
        <v>273</v>
      </c>
      <c r="AV74" s="61">
        <f>[1]Ригла!G53</f>
        <v>273</v>
      </c>
      <c r="AW74" s="34">
        <f>[1]Ригла!E91</f>
        <v>5</v>
      </c>
      <c r="AX74" s="34" t="str">
        <f>[1]Ригла!D91</f>
        <v>Капсулы</v>
      </c>
      <c r="AY74" s="61">
        <f>[1]Ригла!F91</f>
        <v>273</v>
      </c>
      <c r="AZ74" s="61">
        <f>[1]Ригла!G91</f>
        <v>563</v>
      </c>
      <c r="BA74" s="34"/>
      <c r="BB74" s="34"/>
      <c r="BC74" s="61"/>
      <c r="BD74" s="61"/>
      <c r="BE74" s="34">
        <f>[1]Ригла!E282</f>
        <v>3</v>
      </c>
      <c r="BF74" s="34" t="str">
        <f>[1]Ригла!D282</f>
        <v>Капсулы</v>
      </c>
      <c r="BG74" s="61">
        <f>[1]Ригла!F282</f>
        <v>273</v>
      </c>
      <c r="BH74" s="61">
        <f>[1]Ригла!G282</f>
        <v>281</v>
      </c>
      <c r="BI74" s="34">
        <f>[1]Ригла!E239</f>
        <v>5</v>
      </c>
      <c r="BJ74" s="34" t="str">
        <f>[1]Ригла!D239</f>
        <v>Капсулы</v>
      </c>
      <c r="BK74" s="61">
        <f>[1]Ригла!F239</f>
        <v>281</v>
      </c>
      <c r="BL74" s="61">
        <f>[1]Ригла!G239</f>
        <v>563</v>
      </c>
      <c r="BM74" s="34">
        <f>[1]Ригла!E331</f>
        <v>4</v>
      </c>
      <c r="BN74" s="34" t="str">
        <f>[1]Ригла!D331</f>
        <v>Капсулы</v>
      </c>
      <c r="BO74" s="61">
        <f>[1]Ригла!F331</f>
        <v>273</v>
      </c>
      <c r="BP74" s="61">
        <f>[1]Ригла!G331</f>
        <v>273</v>
      </c>
      <c r="BQ74" s="34">
        <f>[1]Ригла!E193</f>
        <v>2</v>
      </c>
      <c r="BR74" s="34" t="str">
        <f>[1]Ригла!D193</f>
        <v>Капсулы</v>
      </c>
      <c r="BS74" s="61">
        <f>[1]Ригла!F193</f>
        <v>273</v>
      </c>
      <c r="BT74" s="61">
        <f>[1]Ригла!G193</f>
        <v>563</v>
      </c>
    </row>
    <row r="75" spans="1:72" x14ac:dyDescent="0.25">
      <c r="A75" s="41" t="s">
        <v>210</v>
      </c>
      <c r="B75" s="10">
        <v>70</v>
      </c>
      <c r="C75" s="10" t="s">
        <v>211</v>
      </c>
      <c r="D75" s="18" t="s">
        <v>212</v>
      </c>
      <c r="E75" s="42">
        <f t="shared" si="13"/>
        <v>0</v>
      </c>
      <c r="F75" s="43"/>
      <c r="G75" s="44">
        <f t="shared" si="14"/>
        <v>0</v>
      </c>
      <c r="H75" s="44">
        <f t="shared" si="14"/>
        <v>0</v>
      </c>
      <c r="I75" s="45" t="str">
        <f t="shared" si="15"/>
        <v>0-0</v>
      </c>
      <c r="J75" s="46">
        <f>[1]Фармация!E284</f>
        <v>0</v>
      </c>
      <c r="K75" s="47">
        <f>[1]Фармация!E285</f>
        <v>0</v>
      </c>
      <c r="L75" s="47">
        <f>[1]Фармация!E282</f>
        <v>0</v>
      </c>
      <c r="M75" s="48">
        <f>[1]Фармация!E283</f>
        <v>0</v>
      </c>
      <c r="N75" s="18" t="str">
        <f t="shared" si="16"/>
        <v>0-0</v>
      </c>
      <c r="O75" s="49">
        <f t="shared" si="22"/>
        <v>0</v>
      </c>
      <c r="P75" s="31"/>
      <c r="Q75" s="50">
        <f t="shared" si="17"/>
        <v>0</v>
      </c>
      <c r="R75" s="50">
        <f t="shared" si="20"/>
        <v>0</v>
      </c>
      <c r="S75" s="51" t="str">
        <f t="shared" si="18"/>
        <v>0-0</v>
      </c>
      <c r="T75" s="52"/>
      <c r="U75" s="52"/>
      <c r="V75" s="53"/>
      <c r="W75" s="54"/>
      <c r="X75" s="52"/>
      <c r="Y75" s="52"/>
      <c r="Z75" s="53"/>
      <c r="AA75" s="54"/>
      <c r="AB75" s="55"/>
      <c r="AC75" s="52"/>
      <c r="AD75" s="56"/>
      <c r="AE75" s="94"/>
      <c r="AF75" s="58"/>
      <c r="AG75" s="47"/>
      <c r="AH75" s="57"/>
      <c r="AI75" s="57"/>
      <c r="AJ75" s="59">
        <f t="shared" si="23"/>
        <v>0</v>
      </c>
      <c r="AK75" s="31"/>
      <c r="AL75" s="39">
        <f t="shared" si="21"/>
        <v>0</v>
      </c>
      <c r="AM75" s="60">
        <f t="shared" si="24"/>
        <v>0</v>
      </c>
      <c r="AN75" s="39" t="str">
        <f t="shared" si="19"/>
        <v>0-0</v>
      </c>
      <c r="AO75" s="34"/>
      <c r="AP75" s="34"/>
      <c r="AQ75" s="61"/>
      <c r="AR75" s="61"/>
      <c r="AS75" s="34"/>
      <c r="AT75" s="34"/>
      <c r="AU75" s="61"/>
      <c r="AV75" s="61"/>
      <c r="AW75" s="34"/>
      <c r="AX75" s="34"/>
      <c r="AY75" s="61"/>
      <c r="AZ75" s="61"/>
      <c r="BA75" s="34"/>
      <c r="BB75" s="34"/>
      <c r="BC75" s="61"/>
      <c r="BD75" s="61"/>
      <c r="BE75" s="34"/>
      <c r="BF75" s="34"/>
      <c r="BG75" s="61"/>
      <c r="BH75" s="61"/>
      <c r="BI75" s="34"/>
      <c r="BJ75" s="34"/>
      <c r="BK75" s="61"/>
      <c r="BL75" s="61"/>
      <c r="BM75" s="34"/>
      <c r="BN75" s="34"/>
      <c r="BO75" s="61"/>
      <c r="BP75" s="61"/>
      <c r="BQ75" s="34"/>
      <c r="BR75" s="34"/>
      <c r="BS75" s="61"/>
      <c r="BT75" s="61"/>
    </row>
    <row r="76" spans="1:72" x14ac:dyDescent="0.25">
      <c r="A76" s="41"/>
      <c r="B76" s="10">
        <v>71</v>
      </c>
      <c r="C76" s="10" t="s">
        <v>213</v>
      </c>
      <c r="D76" s="18" t="s">
        <v>214</v>
      </c>
      <c r="E76" s="42">
        <f t="shared" si="13"/>
        <v>1</v>
      </c>
      <c r="F76" s="63" t="s">
        <v>114</v>
      </c>
      <c r="G76" s="44">
        <f t="shared" si="14"/>
        <v>0</v>
      </c>
      <c r="H76" s="44">
        <f t="shared" si="14"/>
        <v>0</v>
      </c>
      <c r="I76" s="45" t="str">
        <f t="shared" si="15"/>
        <v>0-0</v>
      </c>
      <c r="J76" s="46">
        <f>[1]Фармация!E288</f>
        <v>1</v>
      </c>
      <c r="K76" s="47" t="str">
        <f>[1]Фармация!E289</f>
        <v>таблетки</v>
      </c>
      <c r="L76" s="47">
        <f>[1]Фармация!E286</f>
        <v>1800</v>
      </c>
      <c r="M76" s="48">
        <f>[1]Фармация!E287</f>
        <v>1800</v>
      </c>
      <c r="N76" s="18" t="str">
        <f t="shared" si="16"/>
        <v>1800-1800</v>
      </c>
      <c r="O76" s="49">
        <f t="shared" si="22"/>
        <v>0</v>
      </c>
      <c r="P76" s="31"/>
      <c r="Q76" s="50">
        <f t="shared" si="17"/>
        <v>0</v>
      </c>
      <c r="R76" s="50">
        <f t="shared" si="20"/>
        <v>0</v>
      </c>
      <c r="S76" s="51" t="str">
        <f t="shared" si="18"/>
        <v>0-0</v>
      </c>
      <c r="T76" s="52"/>
      <c r="U76" s="52"/>
      <c r="V76" s="53"/>
      <c r="W76" s="54"/>
      <c r="X76" s="52"/>
      <c r="Y76" s="52"/>
      <c r="Z76" s="53"/>
      <c r="AA76" s="54"/>
      <c r="AB76" s="55"/>
      <c r="AC76" s="52"/>
      <c r="AD76" s="56"/>
      <c r="AE76" s="57"/>
      <c r="AF76" s="58"/>
      <c r="AG76" s="47"/>
      <c r="AH76" s="57"/>
      <c r="AI76" s="57"/>
      <c r="AJ76" s="59">
        <f t="shared" si="23"/>
        <v>0</v>
      </c>
      <c r="AK76" s="31" t="s">
        <v>114</v>
      </c>
      <c r="AL76" s="39">
        <f t="shared" si="21"/>
        <v>0</v>
      </c>
      <c r="AM76" s="60">
        <f t="shared" si="24"/>
        <v>0</v>
      </c>
      <c r="AN76" s="39" t="str">
        <f t="shared" si="19"/>
        <v>0-0</v>
      </c>
      <c r="AO76" s="34"/>
      <c r="AP76" s="34"/>
      <c r="AQ76" s="61"/>
      <c r="AR76" s="61"/>
      <c r="AS76" s="34"/>
      <c r="AT76" s="34"/>
      <c r="AU76" s="61"/>
      <c r="AV76" s="61"/>
      <c r="AW76" s="34"/>
      <c r="AX76" s="34"/>
      <c r="AY76" s="61"/>
      <c r="AZ76" s="61"/>
      <c r="BA76" s="34"/>
      <c r="BB76" s="34"/>
      <c r="BC76" s="61"/>
      <c r="BD76" s="61"/>
      <c r="BE76" s="34"/>
      <c r="BF76" s="34"/>
      <c r="BG76" s="61"/>
      <c r="BH76" s="61"/>
      <c r="BI76" s="34"/>
      <c r="BJ76" s="34"/>
      <c r="BK76" s="61"/>
      <c r="BL76" s="61"/>
      <c r="BM76" s="34"/>
      <c r="BN76" s="34"/>
      <c r="BO76" s="61"/>
      <c r="BP76" s="61"/>
      <c r="BQ76" s="34"/>
      <c r="BR76" s="34"/>
      <c r="BS76" s="61"/>
      <c r="BT76" s="61"/>
    </row>
    <row r="77" spans="1:72" x14ac:dyDescent="0.25">
      <c r="A77" s="41"/>
      <c r="B77" s="10">
        <v>72</v>
      </c>
      <c r="C77" s="10" t="s">
        <v>215</v>
      </c>
      <c r="D77" s="18" t="s">
        <v>216</v>
      </c>
      <c r="E77" s="42">
        <f t="shared" si="13"/>
        <v>0</v>
      </c>
      <c r="F77" s="63" t="s">
        <v>114</v>
      </c>
      <c r="G77" s="44">
        <f t="shared" si="14"/>
        <v>0</v>
      </c>
      <c r="H77" s="44">
        <f t="shared" si="14"/>
        <v>0</v>
      </c>
      <c r="I77" s="45" t="str">
        <f t="shared" si="15"/>
        <v>0-0</v>
      </c>
      <c r="J77" s="46">
        <f>[1]Фармация!E292</f>
        <v>0</v>
      </c>
      <c r="K77" s="47">
        <f>[1]Фармация!E293</f>
        <v>0</v>
      </c>
      <c r="L77" s="47">
        <f>[1]Фармация!E290</f>
        <v>0</v>
      </c>
      <c r="M77" s="48">
        <f>[1]Фармация!E291</f>
        <v>0</v>
      </c>
      <c r="N77" s="18" t="str">
        <f t="shared" si="16"/>
        <v>0-0</v>
      </c>
      <c r="O77" s="49">
        <f t="shared" si="22"/>
        <v>0</v>
      </c>
      <c r="P77" s="31"/>
      <c r="Q77" s="50">
        <f t="shared" si="17"/>
        <v>0</v>
      </c>
      <c r="R77" s="50">
        <f t="shared" si="20"/>
        <v>0</v>
      </c>
      <c r="S77" s="51" t="str">
        <f t="shared" si="18"/>
        <v>0-0</v>
      </c>
      <c r="T77" s="52"/>
      <c r="U77" s="52"/>
      <c r="V77" s="53"/>
      <c r="W77" s="54"/>
      <c r="X77" s="52"/>
      <c r="Y77" s="52"/>
      <c r="Z77" s="53"/>
      <c r="AA77" s="54"/>
      <c r="AB77" s="55"/>
      <c r="AC77" s="52"/>
      <c r="AD77" s="56"/>
      <c r="AE77" s="57"/>
      <c r="AF77" s="58"/>
      <c r="AG77" s="47"/>
      <c r="AH77" s="57"/>
      <c r="AI77" s="57"/>
      <c r="AJ77" s="59">
        <f t="shared" si="23"/>
        <v>0</v>
      </c>
      <c r="AK77" s="31" t="s">
        <v>114</v>
      </c>
      <c r="AL77" s="39">
        <f t="shared" si="21"/>
        <v>0</v>
      </c>
      <c r="AM77" s="60">
        <f t="shared" si="24"/>
        <v>0</v>
      </c>
      <c r="AN77" s="39" t="str">
        <f t="shared" si="19"/>
        <v>0-0</v>
      </c>
      <c r="AO77" s="34"/>
      <c r="AP77" s="34"/>
      <c r="AQ77" s="61"/>
      <c r="AR77" s="61"/>
      <c r="AS77" s="34"/>
      <c r="AT77" s="34"/>
      <c r="AU77" s="61"/>
      <c r="AV77" s="61"/>
      <c r="AW77" s="34"/>
      <c r="AX77" s="34"/>
      <c r="AY77" s="61"/>
      <c r="AZ77" s="61"/>
      <c r="BA77" s="34"/>
      <c r="BB77" s="34"/>
      <c r="BC77" s="61"/>
      <c r="BD77" s="61"/>
      <c r="BE77" s="34"/>
      <c r="BF77" s="34"/>
      <c r="BG77" s="61"/>
      <c r="BH77" s="61"/>
      <c r="BI77" s="34"/>
      <c r="BJ77" s="34"/>
      <c r="BK77" s="61"/>
      <c r="BL77" s="61"/>
      <c r="BM77" s="34"/>
      <c r="BN77" s="34"/>
      <c r="BO77" s="61"/>
      <c r="BP77" s="61"/>
      <c r="BQ77" s="34"/>
      <c r="BR77" s="34"/>
      <c r="BS77" s="61"/>
      <c r="BT77" s="61"/>
    </row>
    <row r="78" spans="1:72" x14ac:dyDescent="0.25">
      <c r="A78" s="41" t="s">
        <v>217</v>
      </c>
      <c r="B78" s="10">
        <v>73</v>
      </c>
      <c r="C78" s="10" t="s">
        <v>218</v>
      </c>
      <c r="D78" s="18" t="s">
        <v>219</v>
      </c>
      <c r="E78" s="42">
        <f t="shared" si="13"/>
        <v>4</v>
      </c>
      <c r="F78" s="63"/>
      <c r="G78" s="44">
        <f t="shared" si="14"/>
        <v>0</v>
      </c>
      <c r="H78" s="44">
        <f t="shared" si="14"/>
        <v>0</v>
      </c>
      <c r="I78" s="45" t="str">
        <f t="shared" si="15"/>
        <v>0-0</v>
      </c>
      <c r="J78" s="46">
        <f>[1]Фармация!E296</f>
        <v>0</v>
      </c>
      <c r="K78" s="47">
        <f>[1]Фармация!E297</f>
        <v>0</v>
      </c>
      <c r="L78" s="47">
        <f>[1]Фармация!E294</f>
        <v>0</v>
      </c>
      <c r="M78" s="48">
        <f>[1]Фармация!E295</f>
        <v>0</v>
      </c>
      <c r="N78" s="18" t="str">
        <f t="shared" si="16"/>
        <v>0-0</v>
      </c>
      <c r="O78" s="49">
        <f t="shared" si="22"/>
        <v>0</v>
      </c>
      <c r="P78" s="31"/>
      <c r="Q78" s="50">
        <f t="shared" si="17"/>
        <v>0</v>
      </c>
      <c r="R78" s="50">
        <f t="shared" si="20"/>
        <v>0</v>
      </c>
      <c r="S78" s="51" t="str">
        <f t="shared" si="18"/>
        <v>0-0</v>
      </c>
      <c r="T78" s="52"/>
      <c r="U78" s="52"/>
      <c r="V78" s="53"/>
      <c r="W78" s="54"/>
      <c r="X78" s="52"/>
      <c r="Y78" s="52"/>
      <c r="Z78" s="53"/>
      <c r="AA78" s="54"/>
      <c r="AB78" s="55"/>
      <c r="AC78" s="52"/>
      <c r="AD78" s="56"/>
      <c r="AE78" s="57"/>
      <c r="AF78" s="58"/>
      <c r="AG78" s="47"/>
      <c r="AH78" s="57"/>
      <c r="AI78" s="57"/>
      <c r="AJ78" s="59">
        <f t="shared" si="23"/>
        <v>4</v>
      </c>
      <c r="AK78" s="31"/>
      <c r="AL78" s="39">
        <f t="shared" si="21"/>
        <v>0</v>
      </c>
      <c r="AM78" s="60">
        <f t="shared" si="24"/>
        <v>466</v>
      </c>
      <c r="AN78" s="39" t="str">
        <f t="shared" si="19"/>
        <v>0-466</v>
      </c>
      <c r="AO78" s="34">
        <f>[1]Ригла!E147</f>
        <v>1</v>
      </c>
      <c r="AP78" s="34" t="str">
        <f>[1]Ригла!D147</f>
        <v>Таблетки</v>
      </c>
      <c r="AQ78" s="61">
        <f>[1]Ригла!F147</f>
        <v>458</v>
      </c>
      <c r="AR78" s="61">
        <f>[1]Ригла!G147</f>
        <v>458</v>
      </c>
      <c r="AS78" s="34">
        <f>[1]Ригла!E54</f>
        <v>0</v>
      </c>
      <c r="AT78" s="34" t="str">
        <f>[1]Ригла!D54</f>
        <v>Таблетки</v>
      </c>
      <c r="AU78" s="61">
        <f>[1]Ригла!F54</f>
        <v>0</v>
      </c>
      <c r="AV78" s="61">
        <f>[1]Ригла!G54</f>
        <v>0</v>
      </c>
      <c r="AW78" s="34">
        <f>[1]Ригла!E92</f>
        <v>0</v>
      </c>
      <c r="AX78" s="34" t="str">
        <f>[1]Ригла!D92</f>
        <v>Таблетки</v>
      </c>
      <c r="AY78" s="61">
        <f>[1]Ригла!F92</f>
        <v>0</v>
      </c>
      <c r="AZ78" s="61">
        <f>[1]Ригла!G92</f>
        <v>0</v>
      </c>
      <c r="BA78" s="34"/>
      <c r="BB78" s="34"/>
      <c r="BC78" s="61"/>
      <c r="BD78" s="61"/>
      <c r="BE78" s="34">
        <f>[1]Ригла!E283</f>
        <v>0</v>
      </c>
      <c r="BF78" s="34" t="str">
        <f>[1]Ригла!D283</f>
        <v>Таблетки</v>
      </c>
      <c r="BG78" s="61">
        <f>[1]Ригла!F283</f>
        <v>0</v>
      </c>
      <c r="BH78" s="61">
        <f>[1]Ригла!G283</f>
        <v>0</v>
      </c>
      <c r="BI78" s="34">
        <f>[1]Ригла!E240</f>
        <v>1</v>
      </c>
      <c r="BJ78" s="34" t="str">
        <f>[1]Ригла!D240</f>
        <v>Таблетки</v>
      </c>
      <c r="BK78" s="61">
        <f>[1]Ригла!F240</f>
        <v>232</v>
      </c>
      <c r="BL78" s="61">
        <f>[1]Ригла!G240</f>
        <v>232</v>
      </c>
      <c r="BM78" s="34">
        <f>[1]Ригла!E332</f>
        <v>2</v>
      </c>
      <c r="BN78" s="34" t="str">
        <f>[1]Ригла!D332</f>
        <v>Таблетки</v>
      </c>
      <c r="BO78" s="61">
        <f>[1]Ригла!F332</f>
        <v>466</v>
      </c>
      <c r="BP78" s="61">
        <f>[1]Ригла!G332</f>
        <v>466</v>
      </c>
      <c r="BQ78" s="34">
        <f>[1]Ригла!E194</f>
        <v>0</v>
      </c>
      <c r="BR78" s="34" t="str">
        <f>[1]Ригла!D194</f>
        <v>Таблетки</v>
      </c>
      <c r="BS78" s="61">
        <f>[1]Ригла!F194</f>
        <v>0</v>
      </c>
      <c r="BT78" s="61">
        <f>[1]Ригла!G194</f>
        <v>0</v>
      </c>
    </row>
    <row r="79" spans="1:72" ht="16.899999999999999" customHeight="1" x14ac:dyDescent="0.25">
      <c r="A79" s="41"/>
      <c r="B79" s="10">
        <v>74</v>
      </c>
      <c r="C79" s="10" t="s">
        <v>220</v>
      </c>
      <c r="D79" s="18" t="s">
        <v>221</v>
      </c>
      <c r="E79" s="42">
        <f t="shared" si="13"/>
        <v>21</v>
      </c>
      <c r="F79" s="43" t="s">
        <v>114</v>
      </c>
      <c r="G79" s="44">
        <f t="shared" si="14"/>
        <v>0</v>
      </c>
      <c r="H79" s="44">
        <f t="shared" si="14"/>
        <v>557</v>
      </c>
      <c r="I79" s="45" t="str">
        <f t="shared" si="15"/>
        <v>0-557</v>
      </c>
      <c r="J79" s="46">
        <f>[1]Фармация!E300</f>
        <v>4</v>
      </c>
      <c r="K79" s="47" t="str">
        <f>[1]Фармация!E301</f>
        <v>таблетки</v>
      </c>
      <c r="L79" s="47">
        <f>[1]Фармация!E298</f>
        <v>875</v>
      </c>
      <c r="M79" s="48">
        <f>[1]Фармация!E299</f>
        <v>875</v>
      </c>
      <c r="N79" s="18" t="str">
        <f t="shared" si="16"/>
        <v>875-875</v>
      </c>
      <c r="O79" s="49">
        <f t="shared" si="22"/>
        <v>9</v>
      </c>
      <c r="P79" s="31" t="s">
        <v>114</v>
      </c>
      <c r="Q79" s="50">
        <f t="shared" si="17"/>
        <v>469</v>
      </c>
      <c r="R79" s="50">
        <f t="shared" si="20"/>
        <v>843</v>
      </c>
      <c r="S79" s="51" t="str">
        <f t="shared" si="18"/>
        <v>469-843</v>
      </c>
      <c r="T79" s="52"/>
      <c r="U79" s="52"/>
      <c r="V79" s="53"/>
      <c r="W79" s="54"/>
      <c r="X79" s="52"/>
      <c r="Y79" s="52"/>
      <c r="Z79" s="53"/>
      <c r="AA79" s="54"/>
      <c r="AB79" s="52">
        <v>5</v>
      </c>
      <c r="AC79" s="52" t="s">
        <v>222</v>
      </c>
      <c r="AD79" s="56">
        <v>469</v>
      </c>
      <c r="AE79" s="57">
        <v>843</v>
      </c>
      <c r="AF79" s="58">
        <v>4</v>
      </c>
      <c r="AG79" s="47" t="s">
        <v>223</v>
      </c>
      <c r="AH79" s="57">
        <v>634</v>
      </c>
      <c r="AI79" s="57">
        <v>634</v>
      </c>
      <c r="AJ79" s="59">
        <f t="shared" si="23"/>
        <v>8</v>
      </c>
      <c r="AK79" s="31" t="s">
        <v>114</v>
      </c>
      <c r="AL79" s="39">
        <f t="shared" si="21"/>
        <v>0</v>
      </c>
      <c r="AM79" s="60">
        <f t="shared" si="24"/>
        <v>557</v>
      </c>
      <c r="AN79" s="39" t="str">
        <f t="shared" si="19"/>
        <v>0-557</v>
      </c>
      <c r="AO79" s="34">
        <f>[1]Ригла!E148</f>
        <v>2</v>
      </c>
      <c r="AP79" s="34" t="s">
        <v>114</v>
      </c>
      <c r="AQ79" s="61">
        <f>[1]Ригла!F148</f>
        <v>480</v>
      </c>
      <c r="AR79" s="61">
        <f>[1]Ригла!G148</f>
        <v>506</v>
      </c>
      <c r="AS79" s="34">
        <f>[1]Ригла!E55</f>
        <v>0</v>
      </c>
      <c r="AT79" s="34" t="str">
        <f>[1]Ригла!D55</f>
        <v>Таблетки</v>
      </c>
      <c r="AU79" s="61">
        <f>[1]Ригла!F55</f>
        <v>0</v>
      </c>
      <c r="AV79" s="61">
        <f>[1]Ригла!G55</f>
        <v>0</v>
      </c>
      <c r="AW79" s="34">
        <f>[1]Ригла!E93</f>
        <v>0</v>
      </c>
      <c r="AX79" s="34" t="str">
        <f>[1]Ригла!D93</f>
        <v>Таблетки</v>
      </c>
      <c r="AY79" s="61">
        <f>[1]Ригла!F93</f>
        <v>0</v>
      </c>
      <c r="AZ79" s="61">
        <f>[1]Ригла!G93</f>
        <v>0</v>
      </c>
      <c r="BA79" s="34"/>
      <c r="BB79" s="34"/>
      <c r="BC79" s="61"/>
      <c r="BD79" s="61"/>
      <c r="BE79" s="34">
        <f>[1]Ригла!E284</f>
        <v>0</v>
      </c>
      <c r="BF79" s="34" t="s">
        <v>114</v>
      </c>
      <c r="BG79" s="61">
        <f>[1]Ригла!F284</f>
        <v>0</v>
      </c>
      <c r="BH79" s="61">
        <f>[1]Ригла!G284</f>
        <v>0</v>
      </c>
      <c r="BI79" s="34">
        <f>[1]Ригла!E241</f>
        <v>2</v>
      </c>
      <c r="BJ79" s="34" t="s">
        <v>114</v>
      </c>
      <c r="BK79" s="61">
        <f>[1]Ригла!F241</f>
        <v>548</v>
      </c>
      <c r="BL79" s="61">
        <f>[1]Ригла!G241</f>
        <v>557</v>
      </c>
      <c r="BM79" s="34">
        <f>[1]Ригла!E333</f>
        <v>2</v>
      </c>
      <c r="BN79" s="34" t="s">
        <v>114</v>
      </c>
      <c r="BO79" s="61">
        <f>[1]Ригла!F333</f>
        <v>507</v>
      </c>
      <c r="BP79" s="61">
        <f>[1]Ригла!G333</f>
        <v>507</v>
      </c>
      <c r="BQ79" s="34">
        <f>[1]Ригла!E195</f>
        <v>2</v>
      </c>
      <c r="BR79" s="34" t="str">
        <f>[1]Ригла!D195</f>
        <v>Таблетки</v>
      </c>
      <c r="BS79" s="61">
        <f>[1]Ригла!F195</f>
        <v>517</v>
      </c>
      <c r="BT79" s="61">
        <f>[1]Ригла!G195</f>
        <v>519</v>
      </c>
    </row>
    <row r="80" spans="1:72" x14ac:dyDescent="0.25">
      <c r="A80" s="10" t="s">
        <v>224</v>
      </c>
      <c r="B80" s="10">
        <v>75</v>
      </c>
      <c r="C80" s="10" t="s">
        <v>225</v>
      </c>
      <c r="D80" s="18" t="s">
        <v>226</v>
      </c>
      <c r="E80" s="42">
        <f t="shared" si="13"/>
        <v>0</v>
      </c>
      <c r="F80" s="43" t="s">
        <v>86</v>
      </c>
      <c r="G80" s="44">
        <f t="shared" si="14"/>
        <v>0</v>
      </c>
      <c r="H80" s="44">
        <f t="shared" si="14"/>
        <v>0</v>
      </c>
      <c r="I80" s="45" t="str">
        <f t="shared" si="15"/>
        <v>0-0</v>
      </c>
      <c r="J80" s="46">
        <f>[1]Фармация!E304</f>
        <v>0</v>
      </c>
      <c r="K80" s="47">
        <f>[1]Фармация!E305</f>
        <v>0</v>
      </c>
      <c r="L80" s="47">
        <f>[1]Фармация!E302</f>
        <v>0</v>
      </c>
      <c r="M80" s="48">
        <f>[1]Фармация!E303</f>
        <v>0</v>
      </c>
      <c r="N80" s="18" t="str">
        <f t="shared" si="16"/>
        <v>0-0</v>
      </c>
      <c r="O80" s="49">
        <f t="shared" si="22"/>
        <v>0</v>
      </c>
      <c r="P80" s="33"/>
      <c r="Q80" s="50">
        <f t="shared" si="17"/>
        <v>0</v>
      </c>
      <c r="R80" s="50">
        <f t="shared" si="20"/>
        <v>0</v>
      </c>
      <c r="S80" s="51" t="str">
        <f t="shared" si="18"/>
        <v>0-0</v>
      </c>
      <c r="T80" s="52"/>
      <c r="U80" s="52"/>
      <c r="V80" s="53"/>
      <c r="W80" s="54"/>
      <c r="X80" s="52"/>
      <c r="Y80" s="52"/>
      <c r="Z80" s="53"/>
      <c r="AA80" s="54"/>
      <c r="AB80" s="55"/>
      <c r="AC80" s="52"/>
      <c r="AD80" s="56"/>
      <c r="AE80" s="57"/>
      <c r="AF80" s="58"/>
      <c r="AG80" s="47"/>
      <c r="AH80" s="57"/>
      <c r="AI80" s="57"/>
      <c r="AJ80" s="59">
        <f t="shared" si="23"/>
        <v>0</v>
      </c>
      <c r="AK80" s="31"/>
      <c r="AL80" s="39">
        <f t="shared" si="21"/>
        <v>0</v>
      </c>
      <c r="AM80" s="60">
        <f t="shared" si="24"/>
        <v>0</v>
      </c>
      <c r="AN80" s="39" t="str">
        <f t="shared" si="19"/>
        <v>0-0</v>
      </c>
      <c r="AO80" s="34"/>
      <c r="AP80" s="34"/>
      <c r="AQ80" s="61"/>
      <c r="AR80" s="61"/>
      <c r="AS80" s="34"/>
      <c r="AT80" s="34"/>
      <c r="AU80" s="61"/>
      <c r="AV80" s="61"/>
      <c r="AW80" s="34"/>
      <c r="AX80" s="34"/>
      <c r="AY80" s="61"/>
      <c r="AZ80" s="61"/>
      <c r="BA80" s="34"/>
      <c r="BB80" s="34"/>
      <c r="BC80" s="61"/>
      <c r="BD80" s="61"/>
      <c r="BE80" s="34"/>
      <c r="BF80" s="34"/>
      <c r="BG80" s="61"/>
      <c r="BH80" s="61"/>
      <c r="BI80" s="34"/>
      <c r="BJ80" s="34"/>
      <c r="BK80" s="61"/>
      <c r="BL80" s="61"/>
      <c r="BM80" s="34"/>
      <c r="BN80" s="34"/>
      <c r="BO80" s="61"/>
      <c r="BP80" s="61"/>
      <c r="BQ80" s="34"/>
      <c r="BR80" s="34"/>
      <c r="BS80" s="61"/>
      <c r="BT80" s="61"/>
    </row>
    <row r="81" spans="1:72" x14ac:dyDescent="0.25">
      <c r="A81" s="10" t="s">
        <v>227</v>
      </c>
      <c r="B81" s="10">
        <v>76</v>
      </c>
      <c r="C81" s="10" t="s">
        <v>228</v>
      </c>
      <c r="D81" s="18" t="s">
        <v>229</v>
      </c>
      <c r="E81" s="42">
        <f t="shared" si="13"/>
        <v>0</v>
      </c>
      <c r="F81" s="43" t="s">
        <v>125</v>
      </c>
      <c r="G81" s="44">
        <f t="shared" si="14"/>
        <v>0</v>
      </c>
      <c r="H81" s="44">
        <f t="shared" si="14"/>
        <v>0</v>
      </c>
      <c r="I81" s="45" t="str">
        <f t="shared" si="15"/>
        <v>0-0</v>
      </c>
      <c r="J81" s="46">
        <f>[1]Фармация!E308</f>
        <v>0</v>
      </c>
      <c r="K81" s="47">
        <f>[1]Фармация!E309</f>
        <v>0</v>
      </c>
      <c r="L81" s="47">
        <f>[1]Фармация!E306</f>
        <v>0</v>
      </c>
      <c r="M81" s="48">
        <f>[1]Фармация!E307</f>
        <v>0</v>
      </c>
      <c r="N81" s="18" t="str">
        <f t="shared" si="16"/>
        <v>0-0</v>
      </c>
      <c r="O81" s="49">
        <f t="shared" si="22"/>
        <v>0</v>
      </c>
      <c r="P81" s="31"/>
      <c r="Q81" s="50">
        <f t="shared" si="17"/>
        <v>0</v>
      </c>
      <c r="R81" s="50">
        <f t="shared" si="20"/>
        <v>0</v>
      </c>
      <c r="S81" s="51" t="str">
        <f t="shared" si="18"/>
        <v>0-0</v>
      </c>
      <c r="T81" s="52"/>
      <c r="U81" s="52"/>
      <c r="V81" s="53"/>
      <c r="W81" s="54"/>
      <c r="X81" s="52"/>
      <c r="Y81" s="52"/>
      <c r="Z81" s="53"/>
      <c r="AA81" s="54"/>
      <c r="AB81" s="55"/>
      <c r="AC81" s="52"/>
      <c r="AD81" s="56"/>
      <c r="AE81" s="57"/>
      <c r="AF81" s="58"/>
      <c r="AG81" s="47"/>
      <c r="AH81" s="57"/>
      <c r="AI81" s="57"/>
      <c r="AJ81" s="59">
        <f t="shared" si="23"/>
        <v>0</v>
      </c>
      <c r="AK81" s="31"/>
      <c r="AL81" s="39">
        <f t="shared" si="21"/>
        <v>0</v>
      </c>
      <c r="AM81" s="60">
        <f t="shared" si="24"/>
        <v>0</v>
      </c>
      <c r="AN81" s="39" t="str">
        <f t="shared" si="19"/>
        <v>0-0</v>
      </c>
      <c r="AO81" s="34"/>
      <c r="AP81" s="34"/>
      <c r="AQ81" s="61"/>
      <c r="AR81" s="61"/>
      <c r="AS81" s="34"/>
      <c r="AT81" s="34"/>
      <c r="AU81" s="61"/>
      <c r="AV81" s="61"/>
      <c r="AW81" s="34"/>
      <c r="AX81" s="34"/>
      <c r="AY81" s="61"/>
      <c r="AZ81" s="61"/>
      <c r="BA81" s="34"/>
      <c r="BB81" s="34"/>
      <c r="BC81" s="61"/>
      <c r="BD81" s="61"/>
      <c r="BE81" s="34"/>
      <c r="BF81" s="34"/>
      <c r="BG81" s="61"/>
      <c r="BH81" s="61"/>
      <c r="BI81" s="34"/>
      <c r="BJ81" s="34"/>
      <c r="BK81" s="61"/>
      <c r="BL81" s="61"/>
      <c r="BM81" s="34"/>
      <c r="BN81" s="34"/>
      <c r="BO81" s="61"/>
      <c r="BP81" s="61"/>
      <c r="BQ81" s="34"/>
      <c r="BR81" s="34"/>
      <c r="BS81" s="61"/>
      <c r="BT81" s="61"/>
    </row>
    <row r="82" spans="1:72" x14ac:dyDescent="0.25">
      <c r="A82" s="41" t="s">
        <v>230</v>
      </c>
      <c r="B82" s="10">
        <v>77</v>
      </c>
      <c r="C82" s="10" t="s">
        <v>231</v>
      </c>
      <c r="D82" s="18" t="s">
        <v>230</v>
      </c>
      <c r="E82" s="42">
        <f t="shared" si="13"/>
        <v>0</v>
      </c>
      <c r="F82" s="43"/>
      <c r="G82" s="44">
        <f t="shared" si="14"/>
        <v>0</v>
      </c>
      <c r="H82" s="44">
        <f t="shared" si="14"/>
        <v>0</v>
      </c>
      <c r="I82" s="45" t="str">
        <f t="shared" si="15"/>
        <v>0-0</v>
      </c>
      <c r="J82" s="46">
        <f>[1]Фармация!E312</f>
        <v>0</v>
      </c>
      <c r="K82" s="47">
        <f>[1]Фармация!E313</f>
        <v>0</v>
      </c>
      <c r="L82" s="47">
        <f>[1]Фармация!E310</f>
        <v>0</v>
      </c>
      <c r="M82" s="48">
        <f>[1]Фармация!E311</f>
        <v>0</v>
      </c>
      <c r="N82" s="18" t="str">
        <f t="shared" si="16"/>
        <v>0-0</v>
      </c>
      <c r="O82" s="49">
        <f t="shared" si="22"/>
        <v>0</v>
      </c>
      <c r="P82" s="31"/>
      <c r="Q82" s="50">
        <f t="shared" si="17"/>
        <v>0</v>
      </c>
      <c r="R82" s="50">
        <f t="shared" si="20"/>
        <v>0</v>
      </c>
      <c r="S82" s="51" t="str">
        <f t="shared" si="18"/>
        <v>0-0</v>
      </c>
      <c r="T82" s="52"/>
      <c r="U82" s="52"/>
      <c r="V82" s="53"/>
      <c r="W82" s="54"/>
      <c r="X82" s="52"/>
      <c r="Y82" s="52"/>
      <c r="Z82" s="53"/>
      <c r="AA82" s="54"/>
      <c r="AB82" s="55"/>
      <c r="AC82" s="52"/>
      <c r="AD82" s="56"/>
      <c r="AE82" s="57"/>
      <c r="AF82" s="58"/>
      <c r="AG82" s="71"/>
      <c r="AH82" s="72"/>
      <c r="AI82" s="73"/>
      <c r="AJ82" s="59">
        <f t="shared" si="23"/>
        <v>0</v>
      </c>
      <c r="AK82" s="31"/>
      <c r="AL82" s="39">
        <f t="shared" si="21"/>
        <v>0</v>
      </c>
      <c r="AM82" s="60">
        <f t="shared" si="24"/>
        <v>0</v>
      </c>
      <c r="AN82" s="39" t="str">
        <f t="shared" si="19"/>
        <v>0-0</v>
      </c>
      <c r="AO82" s="34"/>
      <c r="AP82" s="34"/>
      <c r="AQ82" s="61"/>
      <c r="AR82" s="61"/>
      <c r="AS82" s="34"/>
      <c r="AT82" s="34"/>
      <c r="AU82" s="61"/>
      <c r="AV82" s="61"/>
      <c r="AW82" s="34"/>
      <c r="AX82" s="34"/>
      <c r="AY82" s="61"/>
      <c r="AZ82" s="61"/>
      <c r="BA82" s="34"/>
      <c r="BB82" s="34"/>
      <c r="BC82" s="61"/>
      <c r="BD82" s="61"/>
      <c r="BE82" s="34"/>
      <c r="BF82" s="34"/>
      <c r="BG82" s="61"/>
      <c r="BH82" s="61"/>
      <c r="BI82" s="34"/>
      <c r="BJ82" s="34"/>
      <c r="BK82" s="61"/>
      <c r="BL82" s="61"/>
      <c r="BM82" s="34"/>
      <c r="BN82" s="34"/>
      <c r="BO82" s="61"/>
      <c r="BP82" s="61"/>
      <c r="BQ82" s="34"/>
      <c r="BR82" s="34"/>
      <c r="BS82" s="61"/>
      <c r="BT82" s="61"/>
    </row>
    <row r="83" spans="1:72" x14ac:dyDescent="0.25">
      <c r="A83" s="41"/>
      <c r="B83" s="10">
        <v>78</v>
      </c>
      <c r="C83" s="10" t="s">
        <v>232</v>
      </c>
      <c r="D83" s="18" t="s">
        <v>233</v>
      </c>
      <c r="E83" s="42">
        <f t="shared" si="13"/>
        <v>2</v>
      </c>
      <c r="F83" s="43" t="s">
        <v>114</v>
      </c>
      <c r="G83" s="44">
        <f t="shared" si="14"/>
        <v>0</v>
      </c>
      <c r="H83" s="44">
        <f t="shared" si="14"/>
        <v>0</v>
      </c>
      <c r="I83" s="45" t="str">
        <f t="shared" si="15"/>
        <v>0-0</v>
      </c>
      <c r="J83" s="46">
        <f>[1]Фармация!E316</f>
        <v>0</v>
      </c>
      <c r="K83" s="47">
        <f>[1]Фармация!E317</f>
        <v>0</v>
      </c>
      <c r="L83" s="47">
        <f>[1]Фармация!E314</f>
        <v>0</v>
      </c>
      <c r="M83" s="48">
        <f>[1]Фармация!E315</f>
        <v>0</v>
      </c>
      <c r="N83" s="18" t="str">
        <f t="shared" si="16"/>
        <v>0-0</v>
      </c>
      <c r="O83" s="49">
        <f t="shared" si="22"/>
        <v>0</v>
      </c>
      <c r="P83" s="31"/>
      <c r="Q83" s="50">
        <f t="shared" si="17"/>
        <v>0</v>
      </c>
      <c r="R83" s="50">
        <f t="shared" si="20"/>
        <v>0</v>
      </c>
      <c r="S83" s="51" t="str">
        <f t="shared" si="18"/>
        <v>0-0</v>
      </c>
      <c r="T83" s="52"/>
      <c r="U83" s="52"/>
      <c r="V83" s="53"/>
      <c r="W83" s="54"/>
      <c r="X83" s="52"/>
      <c r="Y83" s="52"/>
      <c r="Z83" s="53"/>
      <c r="AA83" s="54"/>
      <c r="AB83" s="55"/>
      <c r="AC83" s="52"/>
      <c r="AD83" s="56"/>
      <c r="AE83" s="57"/>
      <c r="AF83" s="58"/>
      <c r="AG83" s="47"/>
      <c r="AH83" s="57"/>
      <c r="AI83" s="57"/>
      <c r="AJ83" s="59">
        <f t="shared" si="23"/>
        <v>2</v>
      </c>
      <c r="AK83" s="31"/>
      <c r="AL83" s="39">
        <f t="shared" si="21"/>
        <v>482</v>
      </c>
      <c r="AM83" s="60">
        <f t="shared" si="24"/>
        <v>482</v>
      </c>
      <c r="AN83" s="39" t="str">
        <f t="shared" si="19"/>
        <v>482-482</v>
      </c>
      <c r="AO83" s="34"/>
      <c r="AP83" s="34"/>
      <c r="AQ83" s="61"/>
      <c r="AR83" s="61"/>
      <c r="AS83" s="34">
        <f>[1]Ригла!E16</f>
        <v>2</v>
      </c>
      <c r="AT83" s="34" t="str">
        <f>[1]Ригла!D16</f>
        <v>Таблетки</v>
      </c>
      <c r="AU83" s="61">
        <f>[1]Ригла!F16</f>
        <v>482</v>
      </c>
      <c r="AV83" s="61">
        <f>[1]Ригла!G16</f>
        <v>482</v>
      </c>
      <c r="AW83" s="34"/>
      <c r="AX83" s="34"/>
      <c r="AY83" s="61"/>
      <c r="AZ83" s="61"/>
      <c r="BA83" s="34"/>
      <c r="BB83" s="34"/>
      <c r="BC83" s="61"/>
      <c r="BD83" s="61"/>
      <c r="BE83" s="34"/>
      <c r="BF83" s="34"/>
      <c r="BG83" s="61"/>
      <c r="BH83" s="61"/>
      <c r="BI83" s="34"/>
      <c r="BJ83" s="34"/>
      <c r="BK83" s="61"/>
      <c r="BL83" s="61"/>
      <c r="BM83" s="34"/>
      <c r="BN83" s="34"/>
      <c r="BO83" s="61"/>
      <c r="BP83" s="61"/>
      <c r="BQ83" s="34"/>
      <c r="BR83" s="34"/>
      <c r="BS83" s="61"/>
      <c r="BT83" s="61"/>
    </row>
    <row r="84" spans="1:72" x14ac:dyDescent="0.25">
      <c r="A84" s="41"/>
      <c r="B84" s="10">
        <v>79</v>
      </c>
      <c r="C84" s="10" t="s">
        <v>234</v>
      </c>
      <c r="D84" s="18" t="s">
        <v>235</v>
      </c>
      <c r="E84" s="42">
        <f t="shared" si="13"/>
        <v>5</v>
      </c>
      <c r="F84" s="63" t="s">
        <v>114</v>
      </c>
      <c r="G84" s="44">
        <f t="shared" si="14"/>
        <v>0</v>
      </c>
      <c r="H84" s="44">
        <f t="shared" si="14"/>
        <v>0</v>
      </c>
      <c r="I84" s="45" t="str">
        <f t="shared" si="15"/>
        <v>0-0</v>
      </c>
      <c r="J84" s="46">
        <f>[1]Фармация!E320</f>
        <v>0</v>
      </c>
      <c r="K84" s="47">
        <f>[1]Фармация!E321</f>
        <v>0</v>
      </c>
      <c r="L84" s="47">
        <f>[1]Фармация!E318</f>
        <v>0</v>
      </c>
      <c r="M84" s="48">
        <f>[1]Фармация!E319</f>
        <v>0</v>
      </c>
      <c r="N84" s="18" t="str">
        <f t="shared" si="16"/>
        <v>0-0</v>
      </c>
      <c r="O84" s="49">
        <f t="shared" si="22"/>
        <v>0</v>
      </c>
      <c r="P84" s="31"/>
      <c r="Q84" s="50">
        <f t="shared" si="17"/>
        <v>0</v>
      </c>
      <c r="R84" s="50">
        <f t="shared" si="20"/>
        <v>0</v>
      </c>
      <c r="S84" s="51" t="str">
        <f t="shared" si="18"/>
        <v>0-0</v>
      </c>
      <c r="T84" s="52"/>
      <c r="U84" s="52"/>
      <c r="V84" s="53"/>
      <c r="W84" s="54"/>
      <c r="X84" s="52"/>
      <c r="Y84" s="52"/>
      <c r="Z84" s="53"/>
      <c r="AA84" s="54"/>
      <c r="AB84" s="55"/>
      <c r="AC84" s="52"/>
      <c r="AD84" s="56"/>
      <c r="AE84" s="57"/>
      <c r="AF84" s="58"/>
      <c r="AG84" s="47"/>
      <c r="AH84" s="57"/>
      <c r="AI84" s="57"/>
      <c r="AJ84" s="59">
        <f t="shared" si="23"/>
        <v>5</v>
      </c>
      <c r="AK84" s="31"/>
      <c r="AL84" s="39">
        <f t="shared" si="21"/>
        <v>0</v>
      </c>
      <c r="AM84" s="60">
        <f t="shared" si="24"/>
        <v>275</v>
      </c>
      <c r="AN84" s="39" t="str">
        <f t="shared" si="19"/>
        <v>0-275</v>
      </c>
      <c r="AO84" s="34">
        <f>[1]Ригла!E108</f>
        <v>1</v>
      </c>
      <c r="AP84" s="34" t="str">
        <f>[1]Ригла!D108</f>
        <v>Таблетки</v>
      </c>
      <c r="AQ84" s="61">
        <f>[1]Ригла!F108</f>
        <v>82</v>
      </c>
      <c r="AR84" s="61">
        <f>[1]Ригла!G108</f>
        <v>82</v>
      </c>
      <c r="AS84" s="34">
        <f>[1]Ригла!E15</f>
        <v>1</v>
      </c>
      <c r="AT84" s="34" t="str">
        <f>[1]Ригла!D15</f>
        <v>Таблетки</v>
      </c>
      <c r="AU84" s="61">
        <f>[1]Ригла!F15</f>
        <v>39</v>
      </c>
      <c r="AV84" s="61">
        <f>[1]Ригла!G15</f>
        <v>39</v>
      </c>
      <c r="AW84" s="34"/>
      <c r="AX84" s="34"/>
      <c r="AY84" s="61"/>
      <c r="AZ84" s="61"/>
      <c r="BA84" s="34"/>
      <c r="BB84" s="34"/>
      <c r="BC84" s="61"/>
      <c r="BD84" s="61"/>
      <c r="BE84" s="34">
        <f>[1]Ригла!E255</f>
        <v>1</v>
      </c>
      <c r="BF84" s="34" t="str">
        <f>[1]Ригла!D255</f>
        <v>Таблетки</v>
      </c>
      <c r="BG84" s="61">
        <f>[1]Ригла!F255</f>
        <v>275</v>
      </c>
      <c r="BH84" s="61">
        <f>[1]Ригла!G255</f>
        <v>275</v>
      </c>
      <c r="BI84" s="34">
        <f>[1]Ригла!E209</f>
        <v>1</v>
      </c>
      <c r="BJ84" s="34" t="str">
        <f>[1]Ригла!D209</f>
        <v>Таблетки</v>
      </c>
      <c r="BK84" s="61">
        <f>[1]Ригла!F209</f>
        <v>267</v>
      </c>
      <c r="BL84" s="61">
        <f>[1]Ригла!G209</f>
        <v>267</v>
      </c>
      <c r="BM84" s="34">
        <f>[1]Ригла!E298</f>
        <v>0</v>
      </c>
      <c r="BN84" s="34" t="str">
        <f>[1]Ригла!D298</f>
        <v>Таблетки</v>
      </c>
      <c r="BO84" s="61">
        <f>[1]Ригла!F298</f>
        <v>0</v>
      </c>
      <c r="BP84" s="61">
        <f>[1]Ригла!G298</f>
        <v>0</v>
      </c>
      <c r="BQ84" s="34">
        <f>[1]Ригла!E162</f>
        <v>1</v>
      </c>
      <c r="BR84" s="34" t="str">
        <f>[1]Ригла!D162</f>
        <v>Таблетки</v>
      </c>
      <c r="BS84" s="61">
        <f>[1]Ригла!F162</f>
        <v>267</v>
      </c>
      <c r="BT84" s="61">
        <f>[1]Ригла!G162</f>
        <v>267</v>
      </c>
    </row>
    <row r="85" spans="1:72" ht="45.6" customHeight="1" x14ac:dyDescent="0.25">
      <c r="A85" s="41" t="s">
        <v>236</v>
      </c>
      <c r="B85" s="10">
        <v>80</v>
      </c>
      <c r="C85" s="10" t="s">
        <v>237</v>
      </c>
      <c r="D85" s="18" t="s">
        <v>236</v>
      </c>
      <c r="E85" s="42">
        <f t="shared" si="13"/>
        <v>194</v>
      </c>
      <c r="F85" s="63" t="s">
        <v>238</v>
      </c>
      <c r="G85" s="44">
        <f t="shared" si="14"/>
        <v>57</v>
      </c>
      <c r="H85" s="44">
        <f t="shared" si="14"/>
        <v>142</v>
      </c>
      <c r="I85" s="45" t="str">
        <f t="shared" si="15"/>
        <v>57-142</v>
      </c>
      <c r="J85" s="46">
        <f>[1]Фармация!E324</f>
        <v>30</v>
      </c>
      <c r="K85" s="47" t="str">
        <f>[1]Фармация!E325</f>
        <v>Таблетки по 250мг и 500мг</v>
      </c>
      <c r="L85" s="47">
        <f>[1]Фармация!E322</f>
        <v>104</v>
      </c>
      <c r="M85" s="48">
        <f>[1]Фармация!E323</f>
        <v>142</v>
      </c>
      <c r="N85" s="18" t="str">
        <f t="shared" si="16"/>
        <v>104-142</v>
      </c>
      <c r="O85" s="49">
        <f t="shared" si="22"/>
        <v>29</v>
      </c>
      <c r="P85" s="31" t="s">
        <v>189</v>
      </c>
      <c r="Q85" s="50">
        <f t="shared" si="17"/>
        <v>57</v>
      </c>
      <c r="R85" s="50">
        <f t="shared" si="20"/>
        <v>257.2</v>
      </c>
      <c r="S85" s="51" t="str">
        <f t="shared" si="18"/>
        <v>57-257,2</v>
      </c>
      <c r="T85" s="52">
        <v>7</v>
      </c>
      <c r="U85" s="52" t="s">
        <v>239</v>
      </c>
      <c r="V85" s="53">
        <v>257.2</v>
      </c>
      <c r="W85" s="54">
        <v>257.2</v>
      </c>
      <c r="X85" s="52">
        <v>2</v>
      </c>
      <c r="Y85" s="52" t="s">
        <v>240</v>
      </c>
      <c r="Z85" s="53">
        <v>57</v>
      </c>
      <c r="AA85" s="53">
        <v>57</v>
      </c>
      <c r="AB85" s="65">
        <v>16</v>
      </c>
      <c r="AC85" s="52" t="s">
        <v>241</v>
      </c>
      <c r="AD85" s="56">
        <v>146.1</v>
      </c>
      <c r="AE85" s="56">
        <v>146.1</v>
      </c>
      <c r="AF85" s="84">
        <v>4</v>
      </c>
      <c r="AG85" s="47" t="s">
        <v>239</v>
      </c>
      <c r="AH85" s="57">
        <v>140.69999999999999</v>
      </c>
      <c r="AI85" s="57">
        <v>140.69999999999999</v>
      </c>
      <c r="AJ85" s="59">
        <f t="shared" si="23"/>
        <v>135</v>
      </c>
      <c r="AK85" s="31" t="s">
        <v>238</v>
      </c>
      <c r="AL85" s="39">
        <f t="shared" si="21"/>
        <v>85</v>
      </c>
      <c r="AM85" s="60">
        <f t="shared" si="24"/>
        <v>306</v>
      </c>
      <c r="AN85" s="39" t="str">
        <f t="shared" si="19"/>
        <v>85-306</v>
      </c>
      <c r="AO85" s="34">
        <f>SUM([1]Ригла!E95:E97)</f>
        <v>26</v>
      </c>
      <c r="AP85" s="34" t="s">
        <v>238</v>
      </c>
      <c r="AQ85" s="61">
        <f>MIN([1]Ригла!F95:F97)</f>
        <v>85</v>
      </c>
      <c r="AR85" s="61">
        <f>MAX([1]Ригла!G95:G97)</f>
        <v>252</v>
      </c>
      <c r="AS85" s="34">
        <f>SUM([1]Ригла!E2:E4)</f>
        <v>18</v>
      </c>
      <c r="AT85" s="34" t="s">
        <v>242</v>
      </c>
      <c r="AU85" s="61">
        <f>MIN([1]Ригла!F2:F4)</f>
        <v>129</v>
      </c>
      <c r="AV85" s="61">
        <f>MAX([1]Ригла!G2:G4)</f>
        <v>246</v>
      </c>
      <c r="AW85" s="34">
        <f>[1]Ригла!E56+[1]Ригла!E57</f>
        <v>13</v>
      </c>
      <c r="AX85" s="34" t="s">
        <v>193</v>
      </c>
      <c r="AY85" s="61">
        <f>MIN([1]Ригла!F56:F57)</f>
        <v>104</v>
      </c>
      <c r="AZ85" s="61">
        <f>MAX([1]Ригла!G56:G57)</f>
        <v>297</v>
      </c>
      <c r="BA85" s="34"/>
      <c r="BB85" s="34"/>
      <c r="BC85" s="61"/>
      <c r="BD85" s="61"/>
      <c r="BE85" s="34">
        <f>SUM([1]Ригла!E242:E243)</f>
        <v>21</v>
      </c>
      <c r="BF85" s="34" t="s">
        <v>193</v>
      </c>
      <c r="BG85" s="61">
        <f>MIN([1]Ригла!F242:F243)</f>
        <v>157</v>
      </c>
      <c r="BH85" s="61">
        <f>MAX([1]Ригла!G242:G243)</f>
        <v>306</v>
      </c>
      <c r="BI85" s="34">
        <f>SUM([1]Ригла!E196:E198)</f>
        <v>17</v>
      </c>
      <c r="BJ85" s="34" t="s">
        <v>243</v>
      </c>
      <c r="BK85" s="61">
        <f>MIN([1]Ригла!F196:F198)</f>
        <v>123</v>
      </c>
      <c r="BL85" s="61">
        <f>MAX([1]Ригла!G196:G198)</f>
        <v>292</v>
      </c>
      <c r="BM85" s="34">
        <f>SUM([1]Ригла!E285:E287)</f>
        <v>15</v>
      </c>
      <c r="BN85" s="34" t="s">
        <v>243</v>
      </c>
      <c r="BO85" s="61">
        <f>MIN([1]Ригла!F285:F287)</f>
        <v>133</v>
      </c>
      <c r="BP85" s="61">
        <f>MAX([1]Ригла!G285:G287)</f>
        <v>255</v>
      </c>
      <c r="BQ85" s="34">
        <f>SUM([1]Ригла!E149:E151)</f>
        <v>25</v>
      </c>
      <c r="BR85" s="34" t="s">
        <v>238</v>
      </c>
      <c r="BS85" s="61">
        <f>MIN([1]Ригла!F149:F151)</f>
        <v>104</v>
      </c>
      <c r="BT85" s="61">
        <f>MAX([1]Ригла!G149:G151)</f>
        <v>292</v>
      </c>
    </row>
    <row r="86" spans="1:72" ht="15.6" customHeight="1" x14ac:dyDescent="0.25">
      <c r="A86" s="41"/>
      <c r="B86" s="10">
        <v>81</v>
      </c>
      <c r="C86" s="10" t="s">
        <v>244</v>
      </c>
      <c r="D86" s="18" t="s">
        <v>245</v>
      </c>
      <c r="E86" s="42">
        <f t="shared" si="13"/>
        <v>0</v>
      </c>
      <c r="F86" s="63"/>
      <c r="G86" s="44">
        <f t="shared" si="14"/>
        <v>0</v>
      </c>
      <c r="H86" s="44">
        <f t="shared" si="14"/>
        <v>0</v>
      </c>
      <c r="I86" s="45" t="str">
        <f t="shared" si="15"/>
        <v>0-0</v>
      </c>
      <c r="J86" s="46">
        <f>[1]Фармация!E328</f>
        <v>0</v>
      </c>
      <c r="K86" s="47">
        <f>[1]Фармация!E329</f>
        <v>0</v>
      </c>
      <c r="L86" s="47">
        <f>[1]Фармация!E326</f>
        <v>0</v>
      </c>
      <c r="M86" s="48">
        <f>[1]Фармация!E327</f>
        <v>0</v>
      </c>
      <c r="N86" s="18" t="str">
        <f t="shared" si="16"/>
        <v>0-0</v>
      </c>
      <c r="O86" s="49">
        <f t="shared" si="22"/>
        <v>0</v>
      </c>
      <c r="P86" s="31"/>
      <c r="Q86" s="50">
        <f t="shared" si="17"/>
        <v>0</v>
      </c>
      <c r="R86" s="50">
        <f t="shared" si="20"/>
        <v>0</v>
      </c>
      <c r="S86" s="51" t="str">
        <f t="shared" si="18"/>
        <v>0-0</v>
      </c>
      <c r="T86" s="52"/>
      <c r="U86" s="52"/>
      <c r="V86" s="53"/>
      <c r="W86" s="54"/>
      <c r="X86" s="52"/>
      <c r="Y86" s="52"/>
      <c r="Z86" s="53"/>
      <c r="AA86" s="54"/>
      <c r="AB86" s="65"/>
      <c r="AC86" s="52"/>
      <c r="AD86" s="56"/>
      <c r="AE86" s="57"/>
      <c r="AF86" s="58"/>
      <c r="AG86" s="47"/>
      <c r="AH86" s="57"/>
      <c r="AI86" s="57"/>
      <c r="AJ86" s="59">
        <f t="shared" si="23"/>
        <v>0</v>
      </c>
      <c r="AK86" s="31"/>
      <c r="AL86" s="39">
        <f t="shared" si="21"/>
        <v>0</v>
      </c>
      <c r="AM86" s="60">
        <f t="shared" si="24"/>
        <v>0</v>
      </c>
      <c r="AN86" s="39" t="str">
        <f t="shared" si="19"/>
        <v>0-0</v>
      </c>
      <c r="AO86" s="34"/>
      <c r="AP86" s="34"/>
      <c r="AQ86" s="61"/>
      <c r="AR86" s="61"/>
      <c r="AS86" s="34"/>
      <c r="AT86" s="34"/>
      <c r="AU86" s="61"/>
      <c r="AV86" s="61"/>
      <c r="AW86" s="34"/>
      <c r="AX86" s="34"/>
      <c r="AY86" s="61"/>
      <c r="AZ86" s="61"/>
      <c r="BA86" s="34"/>
      <c r="BB86" s="34"/>
      <c r="BC86" s="61"/>
      <c r="BD86" s="61"/>
      <c r="BE86" s="34"/>
      <c r="BF86" s="34"/>
      <c r="BG86" s="61"/>
      <c r="BH86" s="61"/>
      <c r="BI86" s="34"/>
      <c r="BJ86" s="34"/>
      <c r="BK86" s="61"/>
      <c r="BL86" s="61"/>
      <c r="BM86" s="34"/>
      <c r="BN86" s="34"/>
      <c r="BO86" s="61"/>
      <c r="BP86" s="61"/>
      <c r="BQ86" s="34"/>
      <c r="BR86" s="34"/>
      <c r="BS86" s="61"/>
      <c r="BT86" s="61"/>
    </row>
    <row r="87" spans="1:72" ht="15.6" customHeight="1" x14ac:dyDescent="0.25">
      <c r="A87" s="41"/>
      <c r="B87" s="10">
        <v>82</v>
      </c>
      <c r="C87" s="10" t="s">
        <v>246</v>
      </c>
      <c r="D87" s="18" t="s">
        <v>247</v>
      </c>
      <c r="E87" s="42">
        <f t="shared" si="13"/>
        <v>0</v>
      </c>
      <c r="F87" s="63"/>
      <c r="G87" s="44">
        <f t="shared" si="14"/>
        <v>0</v>
      </c>
      <c r="H87" s="44">
        <f t="shared" si="14"/>
        <v>0</v>
      </c>
      <c r="I87" s="45" t="str">
        <f t="shared" si="15"/>
        <v>0-0</v>
      </c>
      <c r="J87" s="46">
        <f>[1]Фармация!E332</f>
        <v>0</v>
      </c>
      <c r="K87" s="47">
        <f>[1]Фармация!E333</f>
        <v>0</v>
      </c>
      <c r="L87" s="47">
        <f>[1]Фармация!E330</f>
        <v>0</v>
      </c>
      <c r="M87" s="48">
        <f>[1]Фармация!E331</f>
        <v>0</v>
      </c>
      <c r="N87" s="18" t="str">
        <f t="shared" si="16"/>
        <v>0-0</v>
      </c>
      <c r="O87" s="49">
        <f t="shared" si="22"/>
        <v>0</v>
      </c>
      <c r="P87" s="31"/>
      <c r="Q87" s="50">
        <f t="shared" si="17"/>
        <v>0</v>
      </c>
      <c r="R87" s="50">
        <f t="shared" si="20"/>
        <v>0</v>
      </c>
      <c r="S87" s="51" t="str">
        <f t="shared" si="18"/>
        <v>0-0</v>
      </c>
      <c r="T87" s="52"/>
      <c r="U87" s="52"/>
      <c r="V87" s="53"/>
      <c r="W87" s="54"/>
      <c r="X87" s="52"/>
      <c r="Y87" s="52"/>
      <c r="Z87" s="53"/>
      <c r="AA87" s="54"/>
      <c r="AB87" s="65"/>
      <c r="AC87" s="52"/>
      <c r="AD87" s="56"/>
      <c r="AE87" s="57"/>
      <c r="AF87" s="58"/>
      <c r="AG87" s="47"/>
      <c r="AH87" s="57"/>
      <c r="AI87" s="57"/>
      <c r="AJ87" s="59">
        <f t="shared" si="23"/>
        <v>0</v>
      </c>
      <c r="AK87" s="31"/>
      <c r="AL87" s="39">
        <f t="shared" si="21"/>
        <v>0</v>
      </c>
      <c r="AM87" s="60">
        <f t="shared" si="24"/>
        <v>0</v>
      </c>
      <c r="AN87" s="39" t="str">
        <f t="shared" si="19"/>
        <v>0-0</v>
      </c>
      <c r="AO87" s="34"/>
      <c r="AP87" s="34"/>
      <c r="AQ87" s="61"/>
      <c r="AR87" s="61"/>
      <c r="AS87" s="34"/>
      <c r="AT87" s="34"/>
      <c r="AU87" s="61"/>
      <c r="AV87" s="61"/>
      <c r="AW87" s="34"/>
      <c r="AX87" s="34"/>
      <c r="AY87" s="61"/>
      <c r="AZ87" s="61"/>
      <c r="BA87" s="34"/>
      <c r="BB87" s="34"/>
      <c r="BC87" s="61"/>
      <c r="BD87" s="61"/>
      <c r="BE87" s="34"/>
      <c r="BF87" s="34"/>
      <c r="BG87" s="61"/>
      <c r="BH87" s="61"/>
      <c r="BI87" s="34"/>
      <c r="BJ87" s="34"/>
      <c r="BK87" s="61"/>
      <c r="BL87" s="61"/>
      <c r="BM87" s="34"/>
      <c r="BN87" s="34"/>
      <c r="BO87" s="61"/>
      <c r="BP87" s="61"/>
      <c r="BQ87" s="34"/>
      <c r="BR87" s="34"/>
      <c r="BS87" s="61"/>
      <c r="BT87" s="61"/>
    </row>
    <row r="88" spans="1:72" ht="51.6" customHeight="1" x14ac:dyDescent="0.25">
      <c r="A88" s="41"/>
      <c r="B88" s="10">
        <v>83</v>
      </c>
      <c r="C88" s="10" t="s">
        <v>248</v>
      </c>
      <c r="D88" s="18" t="s">
        <v>249</v>
      </c>
      <c r="E88" s="42">
        <f t="shared" si="13"/>
        <v>106</v>
      </c>
      <c r="F88" s="63" t="s">
        <v>238</v>
      </c>
      <c r="G88" s="44">
        <f t="shared" si="14"/>
        <v>195</v>
      </c>
      <c r="H88" s="44">
        <f t="shared" si="14"/>
        <v>459</v>
      </c>
      <c r="I88" s="45" t="str">
        <f t="shared" si="15"/>
        <v>195-459</v>
      </c>
      <c r="J88" s="46">
        <f>[1]Фармация!E336</f>
        <v>5</v>
      </c>
      <c r="K88" s="47" t="str">
        <f>[1]Фармация!E337</f>
        <v>супозитарии</v>
      </c>
      <c r="L88" s="47">
        <f>[1]Фармация!E334</f>
        <v>230.5</v>
      </c>
      <c r="M88" s="48">
        <f>[1]Фармация!E335</f>
        <v>459</v>
      </c>
      <c r="N88" s="18" t="str">
        <f t="shared" si="16"/>
        <v>230,5-459</v>
      </c>
      <c r="O88" s="49">
        <f t="shared" si="22"/>
        <v>27</v>
      </c>
      <c r="P88" s="33" t="s">
        <v>238</v>
      </c>
      <c r="Q88" s="50">
        <f t="shared" si="17"/>
        <v>452.8</v>
      </c>
      <c r="R88" s="50">
        <f t="shared" si="20"/>
        <v>522</v>
      </c>
      <c r="S88" s="51" t="str">
        <f t="shared" si="18"/>
        <v>452,8-522</v>
      </c>
      <c r="T88" s="52">
        <v>5</v>
      </c>
      <c r="U88" s="52" t="s">
        <v>250</v>
      </c>
      <c r="V88" s="53">
        <v>452.9</v>
      </c>
      <c r="W88" s="54">
        <v>522</v>
      </c>
      <c r="X88" s="95">
        <v>12</v>
      </c>
      <c r="Y88" s="52" t="s">
        <v>251</v>
      </c>
      <c r="Z88" s="53">
        <v>454.9</v>
      </c>
      <c r="AA88" s="54">
        <v>509.5</v>
      </c>
      <c r="AB88" s="65">
        <v>10</v>
      </c>
      <c r="AC88" s="52" t="s">
        <v>241</v>
      </c>
      <c r="AD88" s="56">
        <v>452.8</v>
      </c>
      <c r="AE88" s="56">
        <v>452.8</v>
      </c>
      <c r="AF88" s="58"/>
      <c r="AG88" s="71"/>
      <c r="AH88" s="72"/>
      <c r="AI88" s="73"/>
      <c r="AJ88" s="59">
        <f t="shared" si="23"/>
        <v>74</v>
      </c>
      <c r="AK88" s="31" t="s">
        <v>252</v>
      </c>
      <c r="AL88" s="39">
        <f t="shared" si="21"/>
        <v>195</v>
      </c>
      <c r="AM88" s="60">
        <f t="shared" si="24"/>
        <v>753</v>
      </c>
      <c r="AN88" s="39" t="str">
        <f t="shared" si="19"/>
        <v>195-753</v>
      </c>
      <c r="AO88" s="34">
        <f>SUM([1]Ригла!E98:E100)</f>
        <v>13</v>
      </c>
      <c r="AP88" s="34" t="s">
        <v>253</v>
      </c>
      <c r="AQ88" s="61">
        <f>MIN([1]Ригла!F98:F100)</f>
        <v>198</v>
      </c>
      <c r="AR88" s="61">
        <f>MAX([1]Ригла!G98:G100)</f>
        <v>428</v>
      </c>
      <c r="AS88" s="34">
        <f>SUM([1]Ригла!E5:E7)</f>
        <v>7</v>
      </c>
      <c r="AT88" s="34" t="s">
        <v>242</v>
      </c>
      <c r="AU88" s="61">
        <f>MIN([1]Ригла!F5:F7)</f>
        <v>208</v>
      </c>
      <c r="AV88" s="61">
        <f>MAX([1]Ригла!G5:G7)</f>
        <v>442</v>
      </c>
      <c r="AW88" s="34">
        <f>SUM([1]Ригла!E58:E60)</f>
        <v>6</v>
      </c>
      <c r="AX88" s="34" t="s">
        <v>242</v>
      </c>
      <c r="AY88" s="61">
        <f>MIN([1]Ригла!F58:F60)</f>
        <v>235</v>
      </c>
      <c r="AZ88" s="61">
        <f>MAX([1]Ригла!G58:G60)</f>
        <v>729</v>
      </c>
      <c r="BA88" s="34"/>
      <c r="BB88" s="34"/>
      <c r="BC88" s="61"/>
      <c r="BD88" s="61"/>
      <c r="BE88" s="34">
        <f>SUM([1]Ригла!E245:E247)</f>
        <v>15</v>
      </c>
      <c r="BF88" s="34" t="s">
        <v>254</v>
      </c>
      <c r="BG88" s="61">
        <f>MIN([1]Ригла!F245:F247)</f>
        <v>239</v>
      </c>
      <c r="BH88" s="61">
        <f>MAX([1]Ригла!G245:G247)</f>
        <v>753</v>
      </c>
      <c r="BI88" s="34">
        <f>SUM([1]Ригла!E199:E201)</f>
        <v>6</v>
      </c>
      <c r="BJ88" s="34" t="s">
        <v>243</v>
      </c>
      <c r="BK88" s="61">
        <f>MIN([1]Ригла!F199:F201)</f>
        <v>245</v>
      </c>
      <c r="BL88" s="61">
        <f>MAX([1]Ригла!G199:G201)</f>
        <v>464</v>
      </c>
      <c r="BM88" s="34">
        <f>SUM([1]Ригла!E288:E290)</f>
        <v>14</v>
      </c>
      <c r="BN88" s="34" t="s">
        <v>255</v>
      </c>
      <c r="BO88" s="61">
        <f>MIN([1]Ригла!F288:F290)</f>
        <v>195</v>
      </c>
      <c r="BP88" s="61">
        <f>MAX([1]Ригла!G288:G290)</f>
        <v>602</v>
      </c>
      <c r="BQ88" s="34">
        <f>SUM([1]Ригла!E152:E154)</f>
        <v>13</v>
      </c>
      <c r="BR88" s="34" t="s">
        <v>255</v>
      </c>
      <c r="BS88" s="61">
        <f>MIN([1]Ригла!F152:F154)</f>
        <v>226</v>
      </c>
      <c r="BT88" s="61">
        <f>MAX([1]Ригла!G152:G154)</f>
        <v>483</v>
      </c>
    </row>
    <row r="89" spans="1:72" ht="15.6" customHeight="1" x14ac:dyDescent="0.25">
      <c r="A89" s="41"/>
      <c r="B89" s="10">
        <v>84</v>
      </c>
      <c r="C89" s="10" t="s">
        <v>256</v>
      </c>
      <c r="D89" s="18" t="s">
        <v>257</v>
      </c>
      <c r="E89" s="42">
        <f t="shared" si="13"/>
        <v>0</v>
      </c>
      <c r="F89" s="43"/>
      <c r="G89" s="44">
        <f t="shared" si="14"/>
        <v>0</v>
      </c>
      <c r="H89" s="44">
        <f t="shared" si="14"/>
        <v>0</v>
      </c>
      <c r="I89" s="45" t="str">
        <f t="shared" si="15"/>
        <v>0-0</v>
      </c>
      <c r="J89" s="46">
        <f>[1]Фармация!E340</f>
        <v>0</v>
      </c>
      <c r="K89" s="47">
        <f>[1]Фармация!E341</f>
        <v>0</v>
      </c>
      <c r="L89" s="47">
        <f>[1]Фармация!E338</f>
        <v>0</v>
      </c>
      <c r="M89" s="48">
        <f>[1]Фармация!E339</f>
        <v>0</v>
      </c>
      <c r="N89" s="18" t="str">
        <f t="shared" si="16"/>
        <v>0-0</v>
      </c>
      <c r="O89" s="49">
        <f t="shared" si="22"/>
        <v>0</v>
      </c>
      <c r="P89" s="33"/>
      <c r="Q89" s="50">
        <f t="shared" si="17"/>
        <v>0</v>
      </c>
      <c r="R89" s="50">
        <f t="shared" si="20"/>
        <v>0</v>
      </c>
      <c r="S89" s="51" t="str">
        <f t="shared" si="18"/>
        <v>0-0</v>
      </c>
      <c r="T89" s="52"/>
      <c r="U89" s="52"/>
      <c r="V89" s="53"/>
      <c r="W89" s="54"/>
      <c r="X89" s="52"/>
      <c r="Y89" s="52"/>
      <c r="Z89" s="53"/>
      <c r="AA89" s="54"/>
      <c r="AB89" s="55"/>
      <c r="AC89" s="52"/>
      <c r="AD89" s="56"/>
      <c r="AE89" s="57"/>
      <c r="AF89" s="58"/>
      <c r="AG89" s="47"/>
      <c r="AH89" s="57"/>
      <c r="AI89" s="57"/>
      <c r="AJ89" s="59">
        <f t="shared" si="23"/>
        <v>0</v>
      </c>
      <c r="AK89" s="31"/>
      <c r="AL89" s="39">
        <f t="shared" si="21"/>
        <v>0</v>
      </c>
      <c r="AM89" s="60">
        <f t="shared" si="24"/>
        <v>0</v>
      </c>
      <c r="AN89" s="39" t="str">
        <f t="shared" si="19"/>
        <v>0-0</v>
      </c>
      <c r="AO89" s="34"/>
      <c r="AP89" s="34"/>
      <c r="AQ89" s="61"/>
      <c r="AR89" s="61"/>
      <c r="AS89" s="34"/>
      <c r="AT89" s="34"/>
      <c r="AU89" s="61"/>
      <c r="AV89" s="61"/>
      <c r="AW89" s="34"/>
      <c r="AX89" s="34"/>
      <c r="AY89" s="61"/>
      <c r="AZ89" s="61"/>
      <c r="BA89" s="34"/>
      <c r="BB89" s="34"/>
      <c r="BC89" s="61"/>
      <c r="BD89" s="61"/>
      <c r="BE89" s="34"/>
      <c r="BF89" s="34"/>
      <c r="BG89" s="61"/>
      <c r="BH89" s="61"/>
      <c r="BI89" s="34"/>
      <c r="BJ89" s="34"/>
      <c r="BK89" s="61"/>
      <c r="BL89" s="61"/>
      <c r="BM89" s="34"/>
      <c r="BN89" s="34"/>
      <c r="BO89" s="61"/>
      <c r="BP89" s="61"/>
      <c r="BQ89" s="34"/>
      <c r="BR89" s="34"/>
      <c r="BS89" s="61"/>
      <c r="BT89" s="61"/>
    </row>
    <row r="90" spans="1:72" ht="15.6" customHeight="1" x14ac:dyDescent="0.25">
      <c r="A90" s="41" t="s">
        <v>258</v>
      </c>
      <c r="B90" s="10">
        <v>85</v>
      </c>
      <c r="C90" s="10" t="s">
        <v>259</v>
      </c>
      <c r="D90" s="18" t="s">
        <v>258</v>
      </c>
      <c r="E90" s="42">
        <f t="shared" si="13"/>
        <v>85</v>
      </c>
      <c r="F90" s="63" t="s">
        <v>114</v>
      </c>
      <c r="G90" s="44">
        <f t="shared" si="14"/>
        <v>0</v>
      </c>
      <c r="H90" s="44">
        <f t="shared" si="14"/>
        <v>0</v>
      </c>
      <c r="I90" s="45" t="str">
        <f t="shared" si="15"/>
        <v>0-0</v>
      </c>
      <c r="J90" s="46">
        <f>[1]Фармация!E344</f>
        <v>0</v>
      </c>
      <c r="K90" s="47">
        <f>[1]Фармация!E345</f>
        <v>0</v>
      </c>
      <c r="L90" s="47">
        <f>[1]Фармация!E342</f>
        <v>0</v>
      </c>
      <c r="M90" s="48">
        <f>[1]Фармация!E343</f>
        <v>0</v>
      </c>
      <c r="N90" s="18" t="str">
        <f t="shared" si="16"/>
        <v>0-0</v>
      </c>
      <c r="O90" s="49">
        <f t="shared" si="22"/>
        <v>0</v>
      </c>
      <c r="P90" s="33"/>
      <c r="Q90" s="50">
        <f t="shared" si="17"/>
        <v>0</v>
      </c>
      <c r="R90" s="50">
        <f t="shared" si="20"/>
        <v>0</v>
      </c>
      <c r="S90" s="51" t="str">
        <f t="shared" si="18"/>
        <v>0-0</v>
      </c>
      <c r="T90" s="52"/>
      <c r="U90" s="52"/>
      <c r="V90" s="53"/>
      <c r="W90" s="54"/>
      <c r="X90" s="52"/>
      <c r="Y90" s="52"/>
      <c r="Z90" s="53"/>
      <c r="AA90" s="54"/>
      <c r="AB90" s="55"/>
      <c r="AC90" s="52"/>
      <c r="AD90" s="56"/>
      <c r="AE90" s="57"/>
      <c r="AF90" s="58"/>
      <c r="AG90" s="47"/>
      <c r="AH90" s="57"/>
      <c r="AI90" s="57"/>
      <c r="AJ90" s="59">
        <f t="shared" si="23"/>
        <v>85</v>
      </c>
      <c r="AK90" s="31" t="s">
        <v>114</v>
      </c>
      <c r="AL90" s="39">
        <f t="shared" si="21"/>
        <v>230</v>
      </c>
      <c r="AM90" s="60">
        <f t="shared" si="24"/>
        <v>688</v>
      </c>
      <c r="AN90" s="39" t="str">
        <f t="shared" si="19"/>
        <v>230-688</v>
      </c>
      <c r="AO90" s="34">
        <f>[1]Ригла!E106</f>
        <v>10</v>
      </c>
      <c r="AP90" s="34" t="s">
        <v>260</v>
      </c>
      <c r="AQ90" s="61">
        <f>[1]Ригла!F106</f>
        <v>230</v>
      </c>
      <c r="AR90" s="61">
        <f>[1]Ригла!G106</f>
        <v>554</v>
      </c>
      <c r="AS90" s="34">
        <f>[1]Ригла!E13</f>
        <v>22</v>
      </c>
      <c r="AT90" s="34" t="s">
        <v>114</v>
      </c>
      <c r="AU90" s="61">
        <f>[1]Ригла!F13</f>
        <v>371</v>
      </c>
      <c r="AV90" s="61">
        <f>[1]Ригла!G13</f>
        <v>539</v>
      </c>
      <c r="AW90" s="34">
        <f>[1]Ригла!E65</f>
        <v>7</v>
      </c>
      <c r="AX90" s="34" t="str">
        <f>[1]Ригла!D65</f>
        <v>Таблетки</v>
      </c>
      <c r="AY90" s="61">
        <f>[1]Ригла!F65</f>
        <v>278</v>
      </c>
      <c r="AZ90" s="61">
        <f>[1]Ригла!G65</f>
        <v>472</v>
      </c>
      <c r="BA90" s="34"/>
      <c r="BB90" s="34"/>
      <c r="BC90" s="61"/>
      <c r="BD90" s="61"/>
      <c r="BE90" s="34">
        <f>[1]Ригла!E253</f>
        <v>4</v>
      </c>
      <c r="BF90" s="34" t="s">
        <v>114</v>
      </c>
      <c r="BG90" s="61">
        <f>[1]Ригла!F253</f>
        <v>282</v>
      </c>
      <c r="BH90" s="61">
        <f>[1]Ригла!G253</f>
        <v>688</v>
      </c>
      <c r="BI90" s="34">
        <f>[1]Ригла!E207</f>
        <v>8</v>
      </c>
      <c r="BJ90" s="34" t="s">
        <v>114</v>
      </c>
      <c r="BK90" s="61">
        <f>[1]Ригла!F207</f>
        <v>264</v>
      </c>
      <c r="BL90" s="61">
        <f>[1]Ригла!G207</f>
        <v>619</v>
      </c>
      <c r="BM90" s="34">
        <f>[1]Ригла!E296</f>
        <v>24</v>
      </c>
      <c r="BN90" s="34" t="str">
        <f>[1]Ригла!D296</f>
        <v>Таблетки</v>
      </c>
      <c r="BO90" s="61">
        <f>[1]Ригла!F296</f>
        <v>232</v>
      </c>
      <c r="BP90" s="61">
        <f>[1]Ригла!G296</f>
        <v>579</v>
      </c>
      <c r="BQ90" s="34">
        <f>[1]Ригла!E160</f>
        <v>10</v>
      </c>
      <c r="BR90" s="34" t="str">
        <f>[1]Ригла!D160</f>
        <v>Таблетки</v>
      </c>
      <c r="BS90" s="61">
        <f>[1]Ригла!F160</f>
        <v>265</v>
      </c>
      <c r="BT90" s="61">
        <f>[1]Ригла!G160</f>
        <v>611</v>
      </c>
    </row>
    <row r="91" spans="1:72" ht="15.6" customHeight="1" x14ac:dyDescent="0.25">
      <c r="A91" s="41"/>
      <c r="B91" s="10">
        <v>86</v>
      </c>
      <c r="C91" s="10" t="s">
        <v>261</v>
      </c>
      <c r="D91" s="18" t="s">
        <v>262</v>
      </c>
      <c r="E91" s="42">
        <f t="shared" si="13"/>
        <v>0</v>
      </c>
      <c r="F91" s="63"/>
      <c r="G91" s="44">
        <f t="shared" si="14"/>
        <v>0</v>
      </c>
      <c r="H91" s="44">
        <f t="shared" si="14"/>
        <v>0</v>
      </c>
      <c r="I91" s="45" t="str">
        <f t="shared" si="15"/>
        <v>0-0</v>
      </c>
      <c r="J91" s="46">
        <f>[1]Фармация!E348</f>
        <v>0</v>
      </c>
      <c r="K91" s="47">
        <f>[1]Фармация!E349</f>
        <v>0</v>
      </c>
      <c r="L91" s="47">
        <f>[1]Фармация!E346</f>
        <v>0</v>
      </c>
      <c r="M91" s="48">
        <f>[1]Фармация!E347</f>
        <v>0</v>
      </c>
      <c r="N91" s="18" t="str">
        <f t="shared" si="16"/>
        <v>0-0</v>
      </c>
      <c r="O91" s="49">
        <f t="shared" si="22"/>
        <v>0</v>
      </c>
      <c r="P91" s="33"/>
      <c r="Q91" s="50">
        <f t="shared" si="17"/>
        <v>0</v>
      </c>
      <c r="R91" s="50">
        <f t="shared" si="20"/>
        <v>0</v>
      </c>
      <c r="S91" s="51" t="str">
        <f t="shared" si="18"/>
        <v>0-0</v>
      </c>
      <c r="T91" s="52"/>
      <c r="U91" s="52"/>
      <c r="V91" s="53"/>
      <c r="W91" s="54"/>
      <c r="X91" s="52"/>
      <c r="Y91" s="52"/>
      <c r="Z91" s="53"/>
      <c r="AA91" s="54"/>
      <c r="AB91" s="55"/>
      <c r="AC91" s="52"/>
      <c r="AD91" s="56"/>
      <c r="AE91" s="57"/>
      <c r="AF91" s="58"/>
      <c r="AG91" s="47"/>
      <c r="AH91" s="57"/>
      <c r="AI91" s="57"/>
      <c r="AJ91" s="59">
        <f t="shared" si="23"/>
        <v>0</v>
      </c>
      <c r="AK91" s="31"/>
      <c r="AL91" s="39">
        <f t="shared" si="21"/>
        <v>0</v>
      </c>
      <c r="AM91" s="60">
        <f t="shared" si="24"/>
        <v>0</v>
      </c>
      <c r="AN91" s="39" t="str">
        <f t="shared" si="19"/>
        <v>0-0</v>
      </c>
      <c r="AO91" s="34"/>
      <c r="AP91" s="34"/>
      <c r="AQ91" s="61"/>
      <c r="AR91" s="61"/>
      <c r="AS91" s="34"/>
      <c r="AT91" s="34"/>
      <c r="AU91" s="61"/>
      <c r="AV91" s="61"/>
      <c r="AW91" s="34"/>
      <c r="AX91" s="34"/>
      <c r="AY91" s="61"/>
      <c r="AZ91" s="61"/>
      <c r="BA91" s="34"/>
      <c r="BB91" s="34"/>
      <c r="BC91" s="61"/>
      <c r="BD91" s="61"/>
      <c r="BE91" s="34"/>
      <c r="BF91" s="34"/>
      <c r="BG91" s="61"/>
      <c r="BH91" s="61"/>
      <c r="BI91" s="34"/>
      <c r="BJ91" s="34"/>
      <c r="BK91" s="61"/>
      <c r="BL91" s="61"/>
      <c r="BM91" s="34"/>
      <c r="BN91" s="34"/>
      <c r="BO91" s="61"/>
      <c r="BP91" s="61"/>
      <c r="BQ91" s="34"/>
      <c r="BR91" s="34"/>
      <c r="BS91" s="61"/>
      <c r="BT91" s="61"/>
    </row>
    <row r="92" spans="1:72" ht="15.6" customHeight="1" x14ac:dyDescent="0.25">
      <c r="A92" s="41"/>
      <c r="B92" s="10">
        <v>87</v>
      </c>
      <c r="C92" s="10" t="s">
        <v>263</v>
      </c>
      <c r="D92" s="18" t="s">
        <v>264</v>
      </c>
      <c r="E92" s="42">
        <f t="shared" si="13"/>
        <v>58</v>
      </c>
      <c r="F92" s="63" t="s">
        <v>253</v>
      </c>
      <c r="G92" s="44">
        <f t="shared" si="14"/>
        <v>0</v>
      </c>
      <c r="H92" s="44">
        <f t="shared" si="14"/>
        <v>0</v>
      </c>
      <c r="I92" s="45" t="str">
        <f t="shared" si="15"/>
        <v>0-0</v>
      </c>
      <c r="J92" s="46">
        <f>[1]Фармация!E352</f>
        <v>0</v>
      </c>
      <c r="K92" s="47">
        <f>[1]Фармация!E353</f>
        <v>0</v>
      </c>
      <c r="L92" s="47">
        <f>[1]Фармация!E350</f>
        <v>0</v>
      </c>
      <c r="M92" s="48">
        <f>[1]Фармация!E351</f>
        <v>0</v>
      </c>
      <c r="N92" s="18" t="str">
        <f t="shared" si="16"/>
        <v>0-0</v>
      </c>
      <c r="O92" s="49">
        <f t="shared" si="22"/>
        <v>2</v>
      </c>
      <c r="P92" s="33" t="s">
        <v>253</v>
      </c>
      <c r="Q92" s="50">
        <f t="shared" si="17"/>
        <v>269.10000000000002</v>
      </c>
      <c r="R92" s="50">
        <f t="shared" si="20"/>
        <v>269.10000000000002</v>
      </c>
      <c r="S92" s="51" t="str">
        <f t="shared" si="18"/>
        <v>269,1-269,1</v>
      </c>
      <c r="T92" s="52">
        <v>2</v>
      </c>
      <c r="U92" s="52" t="s">
        <v>265</v>
      </c>
      <c r="V92" s="53">
        <v>269.10000000000002</v>
      </c>
      <c r="W92" s="54">
        <v>269.10000000000002</v>
      </c>
      <c r="X92" s="52"/>
      <c r="Y92" s="52"/>
      <c r="Z92" s="53"/>
      <c r="AA92" s="54"/>
      <c r="AB92" s="65"/>
      <c r="AC92" s="52"/>
      <c r="AD92" s="56"/>
      <c r="AE92" s="57"/>
      <c r="AF92" s="58"/>
      <c r="AG92" s="47"/>
      <c r="AH92" s="57"/>
      <c r="AI92" s="57"/>
      <c r="AJ92" s="59">
        <f t="shared" si="23"/>
        <v>56</v>
      </c>
      <c r="AK92" s="31" t="s">
        <v>253</v>
      </c>
      <c r="AL92" s="39">
        <f t="shared" si="21"/>
        <v>128</v>
      </c>
      <c r="AM92" s="60">
        <f t="shared" si="24"/>
        <v>887</v>
      </c>
      <c r="AN92" s="39" t="str">
        <f t="shared" si="19"/>
        <v>128-887</v>
      </c>
      <c r="AO92" s="34">
        <f>SUM([1]Ригла!E105)</f>
        <v>7</v>
      </c>
      <c r="AP92" s="34" t="str">
        <f>[1]Ригла!D105</f>
        <v>Порошок</v>
      </c>
      <c r="AQ92" s="61">
        <f>MIN([1]Ригла!F105)</f>
        <v>279</v>
      </c>
      <c r="AR92" s="61">
        <f>MAX([1]Ригла!G105)</f>
        <v>323</v>
      </c>
      <c r="AS92" s="34">
        <f>SUM([1]Ригла!E11:'[1]Ригла'!E12)</f>
        <v>9</v>
      </c>
      <c r="AT92" s="34" t="s">
        <v>114</v>
      </c>
      <c r="AU92" s="61">
        <f>MIN([1]Ригла!F11:'[1]Ригла'!F12)</f>
        <v>128</v>
      </c>
      <c r="AV92" s="61">
        <f>MAX([1]Ригла!G11:'[1]Ригла'!G12)</f>
        <v>524</v>
      </c>
      <c r="AW92" s="34">
        <f>SUM([1]Ригла!E63+[1]Ригла!E64)</f>
        <v>2</v>
      </c>
      <c r="AX92" s="34" t="str">
        <f>[1]Ригла!D63</f>
        <v>Порошок</v>
      </c>
      <c r="AY92" s="61">
        <f>MIN([1]Ригла!F63:'[1]Ригла'!F64)</f>
        <v>329</v>
      </c>
      <c r="AZ92" s="61">
        <f>MAX([1]Ригла!G63:G64)</f>
        <v>373</v>
      </c>
      <c r="BA92" s="34"/>
      <c r="BB92" s="34"/>
      <c r="BC92" s="61"/>
      <c r="BD92" s="61"/>
      <c r="BE92" s="34">
        <f>[1]Ригла!E251</f>
        <v>8</v>
      </c>
      <c r="BF92" s="34" t="str">
        <f>[1]Ригла!D251</f>
        <v>Порошок</v>
      </c>
      <c r="BG92" s="61">
        <f>[1]Ригла!F251</f>
        <v>398</v>
      </c>
      <c r="BH92" s="61">
        <f>[1]Ригла!G251</f>
        <v>452</v>
      </c>
      <c r="BI92" s="34">
        <f>SUM([1]Ригла!E205:E206)</f>
        <v>9</v>
      </c>
      <c r="BJ92" s="34" t="s">
        <v>253</v>
      </c>
      <c r="BK92" s="61">
        <f>MIN([1]Ригла!F205:F206)</f>
        <v>322</v>
      </c>
      <c r="BL92" s="61">
        <f>MAX([1]Ригла!G205:G206)</f>
        <v>887</v>
      </c>
      <c r="BM92" s="34">
        <f>[1]Ригла!E294</f>
        <v>15</v>
      </c>
      <c r="BN92" s="34" t="str">
        <f>[1]Ригла!D294</f>
        <v>Порошок</v>
      </c>
      <c r="BO92" s="61">
        <f>[1]Ригла!F294</f>
        <v>131</v>
      </c>
      <c r="BP92" s="61">
        <f>[1]Ригла!G294</f>
        <v>381</v>
      </c>
      <c r="BQ92" s="34">
        <f>SUM([1]Ригла!E158:'[1]Ригла'!E159)</f>
        <v>6</v>
      </c>
      <c r="BR92" s="34" t="str">
        <f>[1]Ригла!D158</f>
        <v>Порошок</v>
      </c>
      <c r="BS92" s="61">
        <f>MIN([1]Ригла!F158:'[1]Ригла'!F159)</f>
        <v>146</v>
      </c>
      <c r="BT92" s="61">
        <f>MAX([1]Ригла!G158:'[1]Ригла'!G159)</f>
        <v>614</v>
      </c>
    </row>
    <row r="93" spans="1:72" ht="15.6" customHeight="1" x14ac:dyDescent="0.25">
      <c r="A93" s="41"/>
      <c r="B93" s="10">
        <v>88</v>
      </c>
      <c r="C93" s="10" t="s">
        <v>266</v>
      </c>
      <c r="D93" s="18" t="s">
        <v>267</v>
      </c>
      <c r="E93" s="42">
        <f t="shared" si="13"/>
        <v>0</v>
      </c>
      <c r="F93" s="69" t="s">
        <v>268</v>
      </c>
      <c r="G93" s="44">
        <f t="shared" si="14"/>
        <v>0</v>
      </c>
      <c r="H93" s="44">
        <f t="shared" si="14"/>
        <v>0</v>
      </c>
      <c r="I93" s="45" t="str">
        <f t="shared" si="15"/>
        <v>0-0</v>
      </c>
      <c r="J93" s="46">
        <f>[1]Фармация!E356</f>
        <v>0</v>
      </c>
      <c r="K93" s="47">
        <f>[1]Фармация!E357</f>
        <v>0</v>
      </c>
      <c r="L93" s="47">
        <f>[1]Фармация!E354</f>
        <v>0</v>
      </c>
      <c r="M93" s="48">
        <f>[1]Фармация!E355</f>
        <v>0</v>
      </c>
      <c r="N93" s="18" t="str">
        <f t="shared" si="16"/>
        <v>0-0</v>
      </c>
      <c r="O93" s="49">
        <f t="shared" si="22"/>
        <v>0</v>
      </c>
      <c r="P93" s="70"/>
      <c r="Q93" s="50">
        <f t="shared" si="17"/>
        <v>0</v>
      </c>
      <c r="R93" s="50">
        <f t="shared" si="20"/>
        <v>0</v>
      </c>
      <c r="S93" s="51" t="str">
        <f t="shared" si="18"/>
        <v>0-0</v>
      </c>
      <c r="T93" s="52"/>
      <c r="U93" s="52"/>
      <c r="V93" s="53"/>
      <c r="W93" s="54"/>
      <c r="X93" s="52"/>
      <c r="Y93" s="52"/>
      <c r="Z93" s="53"/>
      <c r="AA93" s="54"/>
      <c r="AB93" s="55"/>
      <c r="AC93" s="52"/>
      <c r="AD93" s="56"/>
      <c r="AE93" s="57"/>
      <c r="AF93" s="58"/>
      <c r="AG93" s="47"/>
      <c r="AH93" s="57"/>
      <c r="AI93" s="57"/>
      <c r="AJ93" s="59">
        <f t="shared" si="23"/>
        <v>0</v>
      </c>
      <c r="AK93" s="31"/>
      <c r="AL93" s="39">
        <f t="shared" si="21"/>
        <v>0</v>
      </c>
      <c r="AM93" s="60">
        <f t="shared" si="24"/>
        <v>0</v>
      </c>
      <c r="AN93" s="39" t="str">
        <f t="shared" si="19"/>
        <v>0-0</v>
      </c>
      <c r="AO93" s="34"/>
      <c r="AP93" s="34"/>
      <c r="AQ93" s="61"/>
      <c r="AR93" s="61"/>
      <c r="AS93" s="34"/>
      <c r="AT93" s="34"/>
      <c r="AU93" s="61"/>
      <c r="AV93" s="61"/>
      <c r="AW93" s="34"/>
      <c r="AX93" s="34"/>
      <c r="AY93" s="61"/>
      <c r="AZ93" s="61"/>
      <c r="BA93" s="34"/>
      <c r="BB93" s="34"/>
      <c r="BC93" s="61"/>
      <c r="BD93" s="61"/>
      <c r="BE93" s="34"/>
      <c r="BF93" s="34"/>
      <c r="BG93" s="61"/>
      <c r="BH93" s="61"/>
      <c r="BI93" s="34"/>
      <c r="BJ93" s="34"/>
      <c r="BK93" s="61"/>
      <c r="BL93" s="61"/>
      <c r="BM93" s="34"/>
      <c r="BN93" s="34"/>
      <c r="BO93" s="61"/>
      <c r="BP93" s="61"/>
      <c r="BQ93" s="34"/>
      <c r="BR93" s="34"/>
      <c r="BS93" s="61"/>
      <c r="BT93" s="61"/>
    </row>
    <row r="94" spans="1:72" ht="15.6" customHeight="1" x14ac:dyDescent="0.25">
      <c r="A94" s="41"/>
      <c r="B94" s="10">
        <v>89</v>
      </c>
      <c r="C94" s="10" t="s">
        <v>269</v>
      </c>
      <c r="D94" s="18" t="s">
        <v>270</v>
      </c>
      <c r="E94" s="42">
        <f t="shared" si="13"/>
        <v>42</v>
      </c>
      <c r="F94" s="63" t="s">
        <v>114</v>
      </c>
      <c r="G94" s="44">
        <f t="shared" si="14"/>
        <v>0</v>
      </c>
      <c r="H94" s="44">
        <f t="shared" si="14"/>
        <v>0</v>
      </c>
      <c r="I94" s="45" t="str">
        <f t="shared" si="15"/>
        <v>0-0</v>
      </c>
      <c r="J94" s="46">
        <f>[1]Фармация!E360</f>
        <v>0</v>
      </c>
      <c r="K94" s="47">
        <f>[1]Фармация!E361</f>
        <v>0</v>
      </c>
      <c r="L94" s="47">
        <f>[1]Фармация!E358</f>
        <v>0</v>
      </c>
      <c r="M94" s="48">
        <f>[1]Фармация!E359</f>
        <v>0</v>
      </c>
      <c r="N94" s="18" t="str">
        <f t="shared" si="16"/>
        <v>0-0</v>
      </c>
      <c r="O94" s="49">
        <f t="shared" si="22"/>
        <v>0</v>
      </c>
      <c r="P94" s="33"/>
      <c r="Q94" s="50">
        <f t="shared" si="17"/>
        <v>0</v>
      </c>
      <c r="R94" s="50">
        <f t="shared" si="20"/>
        <v>0</v>
      </c>
      <c r="S94" s="51" t="str">
        <f t="shared" si="18"/>
        <v>0-0</v>
      </c>
      <c r="T94" s="52"/>
      <c r="U94" s="52"/>
      <c r="V94" s="53"/>
      <c r="W94" s="54"/>
      <c r="X94" s="52"/>
      <c r="Y94" s="52"/>
      <c r="Z94" s="53"/>
      <c r="AA94" s="54"/>
      <c r="AB94" s="96"/>
      <c r="AC94" s="52"/>
      <c r="AD94" s="56"/>
      <c r="AE94" s="57"/>
      <c r="AF94" s="58"/>
      <c r="AG94" s="47" t="s">
        <v>271</v>
      </c>
      <c r="AH94" s="57"/>
      <c r="AI94" s="57"/>
      <c r="AJ94" s="59">
        <f t="shared" si="23"/>
        <v>42</v>
      </c>
      <c r="AK94" s="31" t="s">
        <v>114</v>
      </c>
      <c r="AL94" s="39">
        <f t="shared" si="21"/>
        <v>297</v>
      </c>
      <c r="AM94" s="60">
        <f t="shared" si="24"/>
        <v>616</v>
      </c>
      <c r="AN94" s="39" t="str">
        <f t="shared" si="19"/>
        <v>297-616</v>
      </c>
      <c r="AO94" s="18">
        <f>[1]Ригла!E104</f>
        <v>8</v>
      </c>
      <c r="AP94" s="18" t="str">
        <f>[1]Ригла!D104</f>
        <v>Таблетки</v>
      </c>
      <c r="AQ94" s="61">
        <f>[1]Ригла!F104</f>
        <v>304</v>
      </c>
      <c r="AR94" s="61">
        <f>[1]Ригла!G104</f>
        <v>360</v>
      </c>
      <c r="AS94" s="34">
        <f>[1]Ригла!E10</f>
        <v>7</v>
      </c>
      <c r="AT94" s="34">
        <f>[1]Ригла!D10</f>
        <v>0</v>
      </c>
      <c r="AU94" s="61">
        <f>[1]Ригла!F10</f>
        <v>301</v>
      </c>
      <c r="AV94" s="61">
        <f>[1]Ригла!G10</f>
        <v>531</v>
      </c>
      <c r="AW94" s="34">
        <f>[1]Ригла!E104</f>
        <v>8</v>
      </c>
      <c r="AX94" s="34" t="str">
        <f>[1]Ригла!D104</f>
        <v>Таблетки</v>
      </c>
      <c r="AY94" s="61">
        <f>[1]Ригла!F104</f>
        <v>304</v>
      </c>
      <c r="AZ94" s="61">
        <f>[1]Ригла!G104</f>
        <v>360</v>
      </c>
      <c r="BA94" s="34"/>
      <c r="BB94" s="34"/>
      <c r="BC94" s="61"/>
      <c r="BD94" s="61"/>
      <c r="BE94" s="34">
        <f>[1]Ригла!E250</f>
        <v>5</v>
      </c>
      <c r="BF94" s="34">
        <f>[1]Ригла!D250</f>
        <v>0</v>
      </c>
      <c r="BG94" s="61">
        <f>[1]Ригла!F250</f>
        <v>350</v>
      </c>
      <c r="BH94" s="61">
        <f>[1]Ригла!G250</f>
        <v>453</v>
      </c>
      <c r="BI94" s="34">
        <f>[1]Ригла!E204</f>
        <v>6</v>
      </c>
      <c r="BJ94" s="34">
        <f>[1]Ригла!D204</f>
        <v>0</v>
      </c>
      <c r="BK94" s="61">
        <f>[1]Ригла!F204</f>
        <v>366</v>
      </c>
      <c r="BL94" s="61">
        <f>[1]Ригла!G204</f>
        <v>616</v>
      </c>
      <c r="BM94" s="34">
        <f>[1]Ригла!E293</f>
        <v>8</v>
      </c>
      <c r="BN94" s="34">
        <f>[1]Ригла!D293</f>
        <v>0</v>
      </c>
      <c r="BO94" s="61">
        <f>[1]Ригла!F293</f>
        <v>297</v>
      </c>
      <c r="BP94" s="61">
        <f>[1]Ригла!G293</f>
        <v>543</v>
      </c>
      <c r="BQ94" s="34"/>
      <c r="BR94" s="34"/>
      <c r="BS94" s="61"/>
      <c r="BT94" s="61"/>
    </row>
    <row r="95" spans="1:72" ht="15.6" customHeight="1" x14ac:dyDescent="0.25">
      <c r="A95" s="41"/>
      <c r="B95" s="10">
        <v>90</v>
      </c>
      <c r="C95" s="10" t="s">
        <v>272</v>
      </c>
      <c r="D95" s="18" t="s">
        <v>273</v>
      </c>
      <c r="E95" s="42">
        <f t="shared" si="13"/>
        <v>0</v>
      </c>
      <c r="F95" s="63"/>
      <c r="G95" s="44">
        <f t="shared" si="14"/>
        <v>0</v>
      </c>
      <c r="H95" s="44">
        <f t="shared" si="14"/>
        <v>0</v>
      </c>
      <c r="I95" s="45" t="str">
        <f t="shared" si="15"/>
        <v>0-0</v>
      </c>
      <c r="J95" s="46">
        <f>[1]Фармация!E364</f>
        <v>0</v>
      </c>
      <c r="K95" s="47">
        <f>[1]Фармация!E365</f>
        <v>0</v>
      </c>
      <c r="L95" s="47">
        <f>[1]Фармация!E362</f>
        <v>0</v>
      </c>
      <c r="M95" s="48">
        <f>[1]Фармация!E363</f>
        <v>0</v>
      </c>
      <c r="N95" s="18" t="str">
        <f t="shared" si="16"/>
        <v>0-0</v>
      </c>
      <c r="O95" s="49">
        <f t="shared" si="22"/>
        <v>0</v>
      </c>
      <c r="P95" s="33"/>
      <c r="Q95" s="50">
        <f t="shared" si="17"/>
        <v>0</v>
      </c>
      <c r="R95" s="50">
        <f t="shared" si="20"/>
        <v>0</v>
      </c>
      <c r="S95" s="51" t="str">
        <f t="shared" si="18"/>
        <v>0-0</v>
      </c>
      <c r="T95" s="52"/>
      <c r="U95" s="52"/>
      <c r="V95" s="53"/>
      <c r="W95" s="54"/>
      <c r="X95" s="52"/>
      <c r="Y95" s="52"/>
      <c r="Z95" s="53"/>
      <c r="AA95" s="54"/>
      <c r="AB95" s="55"/>
      <c r="AC95" s="52"/>
      <c r="AD95" s="56"/>
      <c r="AE95" s="57"/>
      <c r="AF95" s="58"/>
      <c r="AH95" s="77"/>
      <c r="AI95" s="57"/>
      <c r="AJ95" s="59">
        <f t="shared" si="23"/>
        <v>0</v>
      </c>
      <c r="AK95" s="31"/>
      <c r="AL95" s="39">
        <f t="shared" si="21"/>
        <v>0</v>
      </c>
      <c r="AM95" s="60">
        <f t="shared" si="24"/>
        <v>0</v>
      </c>
      <c r="AN95" s="39" t="str">
        <f t="shared" si="19"/>
        <v>0-0</v>
      </c>
      <c r="AO95" s="34"/>
      <c r="AP95" s="34"/>
      <c r="AQ95" s="61"/>
      <c r="AR95" s="61"/>
      <c r="AS95" s="34"/>
      <c r="AT95" s="34"/>
      <c r="AU95" s="61"/>
      <c r="AV95" s="61"/>
      <c r="AW95" s="34"/>
      <c r="AX95" s="34"/>
      <c r="AY95" s="61"/>
      <c r="AZ95" s="61"/>
      <c r="BA95" s="34"/>
      <c r="BB95" s="34"/>
      <c r="BC95" s="61"/>
      <c r="BD95" s="61"/>
      <c r="BE95" s="34"/>
      <c r="BF95" s="34"/>
      <c r="BG95" s="61"/>
      <c r="BH95" s="61"/>
      <c r="BI95" s="34"/>
      <c r="BJ95" s="34"/>
      <c r="BK95" s="61"/>
      <c r="BL95" s="61"/>
      <c r="BM95" s="34"/>
      <c r="BN95" s="34"/>
      <c r="BO95" s="61"/>
      <c r="BP95" s="61"/>
      <c r="BQ95" s="34"/>
      <c r="BR95" s="34"/>
      <c r="BS95" s="61"/>
      <c r="BT95" s="61"/>
    </row>
    <row r="96" spans="1:72" ht="13.9" customHeight="1" x14ac:dyDescent="0.25">
      <c r="A96" s="10" t="s">
        <v>274</v>
      </c>
      <c r="B96" s="10">
        <v>91</v>
      </c>
      <c r="C96" s="10" t="s">
        <v>275</v>
      </c>
      <c r="D96" s="18" t="s">
        <v>274</v>
      </c>
      <c r="E96" s="42">
        <f t="shared" si="13"/>
        <v>1192</v>
      </c>
      <c r="F96" s="63" t="s">
        <v>276</v>
      </c>
      <c r="G96" s="44">
        <f t="shared" si="14"/>
        <v>0</v>
      </c>
      <c r="H96" s="44">
        <f t="shared" si="14"/>
        <v>66.099999999999994</v>
      </c>
      <c r="I96" s="45" t="str">
        <f t="shared" si="15"/>
        <v>0-66,1</v>
      </c>
      <c r="J96" s="46">
        <f>[1]Фармация!E368</f>
        <v>162</v>
      </c>
      <c r="K96" s="47" t="str">
        <f>[1]Фармация!E369</f>
        <v>Таблетки №10,№20, суспензия д/пр. внутрь, супп. рект.</v>
      </c>
      <c r="L96" s="47">
        <f>[1]Фармация!E366</f>
        <v>14</v>
      </c>
      <c r="M96" s="48">
        <f>[1]Фармация!E367</f>
        <v>81.5</v>
      </c>
      <c r="N96" s="18" t="str">
        <f t="shared" si="16"/>
        <v>14-81,5</v>
      </c>
      <c r="O96" s="49">
        <f t="shared" si="22"/>
        <v>51</v>
      </c>
      <c r="P96" s="33" t="s">
        <v>114</v>
      </c>
      <c r="Q96" s="50">
        <f t="shared" si="17"/>
        <v>27.4</v>
      </c>
      <c r="R96" s="50">
        <f t="shared" si="20"/>
        <v>66.099999999999994</v>
      </c>
      <c r="S96" s="51" t="str">
        <f t="shared" si="18"/>
        <v>27,4-66,1</v>
      </c>
      <c r="T96" s="52">
        <v>5</v>
      </c>
      <c r="U96" s="52" t="s">
        <v>277</v>
      </c>
      <c r="V96" s="53">
        <v>66.099999999999994</v>
      </c>
      <c r="W96" s="53">
        <v>66.099999999999994</v>
      </c>
      <c r="X96" s="52">
        <v>36</v>
      </c>
      <c r="Y96" s="52" t="s">
        <v>277</v>
      </c>
      <c r="Z96" s="53">
        <v>44.9</v>
      </c>
      <c r="AA96" s="53">
        <v>44.9</v>
      </c>
      <c r="AB96" s="65">
        <v>2</v>
      </c>
      <c r="AC96" s="52" t="s">
        <v>278</v>
      </c>
      <c r="AD96" s="56">
        <v>33.200000000000003</v>
      </c>
      <c r="AE96" s="57">
        <v>33.200000000000003</v>
      </c>
      <c r="AF96" s="58">
        <v>8</v>
      </c>
      <c r="AG96" s="47" t="s">
        <v>278</v>
      </c>
      <c r="AH96" s="57">
        <v>27.4</v>
      </c>
      <c r="AI96" s="57">
        <v>27.4</v>
      </c>
      <c r="AJ96" s="59">
        <f t="shared" si="23"/>
        <v>979</v>
      </c>
      <c r="AK96" s="31" t="s">
        <v>279</v>
      </c>
      <c r="AL96" s="39">
        <f t="shared" si="21"/>
        <v>0</v>
      </c>
      <c r="AM96" s="60">
        <f t="shared" si="24"/>
        <v>178</v>
      </c>
      <c r="AN96" s="39" t="str">
        <f t="shared" si="19"/>
        <v>0-178</v>
      </c>
      <c r="AO96" s="34">
        <f>SUM([1]Ригла!E131:E134)</f>
        <v>243</v>
      </c>
      <c r="AP96" s="34" t="s">
        <v>280</v>
      </c>
      <c r="AQ96" s="61">
        <f>MIN([1]Ригла!F131:F134)</f>
        <v>27</v>
      </c>
      <c r="AR96" s="61">
        <f>MAX([1]Ригла!G131:G134)</f>
        <v>160</v>
      </c>
      <c r="AS96" s="34">
        <f>SUM([1]Ригла!E39:E42)</f>
        <v>35</v>
      </c>
      <c r="AT96" s="34" t="s">
        <v>279</v>
      </c>
      <c r="AU96" s="61">
        <f>MIN([1]Ригла!F39:F42)</f>
        <v>18</v>
      </c>
      <c r="AV96" s="61">
        <f>MAX([1]Ригла!G39:G42)</f>
        <v>160</v>
      </c>
      <c r="AW96" s="34">
        <f>SUM([1]Ригла!E81:E83)</f>
        <v>95</v>
      </c>
      <c r="AX96" s="34" t="s">
        <v>281</v>
      </c>
      <c r="AY96" s="61">
        <f>MIN([1]Ригла!F81:F83)</f>
        <v>31</v>
      </c>
      <c r="AZ96" s="61">
        <f>MAX([1]Ригла!G81:G83)</f>
        <v>178</v>
      </c>
      <c r="BA96" s="34">
        <f>[1]Ригла!E94</f>
        <v>0</v>
      </c>
      <c r="BB96" s="34">
        <f>[1]Ригла!D94</f>
        <v>0</v>
      </c>
      <c r="BC96" s="61">
        <f>[1]Ригла!F94</f>
        <v>0</v>
      </c>
      <c r="BD96" s="61">
        <f>[1]Ригла!G94</f>
        <v>0</v>
      </c>
      <c r="BE96" s="34">
        <f>SUM([1]Ригла!E270:E273)</f>
        <v>80</v>
      </c>
      <c r="BF96" s="34" t="s">
        <v>282</v>
      </c>
      <c r="BG96" s="61">
        <f>MIN([1]Ригла!F270:F273)</f>
        <v>23</v>
      </c>
      <c r="BH96" s="61">
        <f>MAX([1]Ригла!G270:G273)</f>
        <v>176</v>
      </c>
      <c r="BI96" s="34">
        <f>SUM([1]Ригла!E226:E228)</f>
        <v>108</v>
      </c>
      <c r="BJ96" s="34" t="s">
        <v>283</v>
      </c>
      <c r="BK96" s="61">
        <f>MIN([1]Ригла!F226:F228)</f>
        <v>31</v>
      </c>
      <c r="BL96" s="61">
        <f>MAX([1]Ригла!G226:G228)</f>
        <v>169</v>
      </c>
      <c r="BM96" s="34">
        <f>SUM([1]Ригла!E319:E322)</f>
        <v>122</v>
      </c>
      <c r="BN96" s="34" t="s">
        <v>282</v>
      </c>
      <c r="BO96" s="61">
        <f>MIN([1]Ригла!F319:F322)</f>
        <v>31</v>
      </c>
      <c r="BP96" s="61">
        <f>MAX([1]Ригла!G319:G322)</f>
        <v>160</v>
      </c>
      <c r="BQ96" s="34">
        <f>SUM([1]Ригла!E182:E184)</f>
        <v>296</v>
      </c>
      <c r="BR96" s="34" t="s">
        <v>284</v>
      </c>
      <c r="BS96" s="61">
        <f>MIN([1]Ригла!F182:F184)</f>
        <v>31</v>
      </c>
      <c r="BT96" s="61">
        <f>MAX([1]Ригла!G182:G184)</f>
        <v>169</v>
      </c>
    </row>
    <row r="97" spans="1:72" ht="13.9" customHeight="1" x14ac:dyDescent="0.25">
      <c r="A97" s="10" t="s">
        <v>285</v>
      </c>
      <c r="B97" s="10">
        <v>92</v>
      </c>
      <c r="C97" s="10" t="s">
        <v>286</v>
      </c>
      <c r="D97" s="18" t="s">
        <v>287</v>
      </c>
      <c r="E97" s="42">
        <f t="shared" si="13"/>
        <v>30</v>
      </c>
      <c r="F97" s="43" t="s">
        <v>114</v>
      </c>
      <c r="G97" s="44">
        <f t="shared" si="14"/>
        <v>2947</v>
      </c>
      <c r="H97" s="44">
        <f t="shared" si="14"/>
        <v>3716.2</v>
      </c>
      <c r="I97" s="45" t="str">
        <f t="shared" si="15"/>
        <v>2947-3716,2</v>
      </c>
      <c r="J97" s="46">
        <f>[1]Фармация!E372</f>
        <v>1</v>
      </c>
      <c r="K97" s="47" t="str">
        <f>[1]Фармация!E373</f>
        <v>таблетки</v>
      </c>
      <c r="L97" s="47">
        <f>[1]Фармация!E370</f>
        <v>3999</v>
      </c>
      <c r="M97" s="48">
        <f>[1]Фармация!E371</f>
        <v>3999</v>
      </c>
      <c r="N97" s="18" t="str">
        <f t="shared" si="16"/>
        <v>3999-3999</v>
      </c>
      <c r="O97" s="49">
        <f t="shared" si="22"/>
        <v>1</v>
      </c>
      <c r="P97" s="31" t="s">
        <v>114</v>
      </c>
      <c r="Q97" s="50">
        <f t="shared" si="17"/>
        <v>3716.2</v>
      </c>
      <c r="R97" s="50">
        <f t="shared" si="20"/>
        <v>3716.2</v>
      </c>
      <c r="S97" s="51" t="str">
        <f t="shared" si="18"/>
        <v>3716,2-3716,2</v>
      </c>
      <c r="T97" s="52">
        <v>1</v>
      </c>
      <c r="U97" s="52" t="s">
        <v>288</v>
      </c>
      <c r="V97" s="53">
        <v>3716.2</v>
      </c>
      <c r="W97" s="53">
        <v>3716.2</v>
      </c>
      <c r="X97" s="52"/>
      <c r="Y97" s="52"/>
      <c r="Z97" s="53"/>
      <c r="AA97" s="54"/>
      <c r="AB97" s="65"/>
      <c r="AC97" s="52"/>
      <c r="AD97" s="56"/>
      <c r="AE97" s="57"/>
      <c r="AF97" s="58"/>
      <c r="AG97" s="47"/>
      <c r="AH97" s="57"/>
      <c r="AI97" s="57"/>
      <c r="AJ97" s="59">
        <f t="shared" si="23"/>
        <v>28</v>
      </c>
      <c r="AK97" s="31" t="s">
        <v>114</v>
      </c>
      <c r="AL97" s="39">
        <f t="shared" si="21"/>
        <v>2947</v>
      </c>
      <c r="AM97" s="60">
        <f t="shared" si="24"/>
        <v>3786</v>
      </c>
      <c r="AN97" s="39" t="str">
        <f t="shared" si="19"/>
        <v>2947-3786</v>
      </c>
      <c r="AO97" s="34">
        <f>[1]Ригла!E139</f>
        <v>8</v>
      </c>
      <c r="AP97" s="34" t="s">
        <v>114</v>
      </c>
      <c r="AQ97" s="61">
        <f>[1]Ригла!F139</f>
        <v>3069</v>
      </c>
      <c r="AR97" s="61">
        <f>[1]Ригла!G139</f>
        <v>3456</v>
      </c>
      <c r="AS97" s="34">
        <f>[1]Ригла!E47</f>
        <v>3</v>
      </c>
      <c r="AT97" s="34" t="str">
        <f>[1]Ригла!D47</f>
        <v>Таблетки</v>
      </c>
      <c r="AU97" s="61">
        <f>[1]Ригла!F47</f>
        <v>2947</v>
      </c>
      <c r="AV97" s="61">
        <f>[1]Ригла!G47</f>
        <v>3335</v>
      </c>
      <c r="AW97" s="34">
        <f>[1]Ригла!E86</f>
        <v>3</v>
      </c>
      <c r="AX97" s="34" t="str">
        <f>[1]Ригла!D86</f>
        <v>Таблетки</v>
      </c>
      <c r="AY97" s="61">
        <f>[1]Ригла!F86</f>
        <v>3462</v>
      </c>
      <c r="AZ97" s="61">
        <f>[1]Ригла!G86</f>
        <v>3497</v>
      </c>
      <c r="BA97" s="34"/>
      <c r="BB97" s="34"/>
      <c r="BC97" s="61"/>
      <c r="BD97" s="61"/>
      <c r="BE97" s="34">
        <f>[1]Ригла!E276</f>
        <v>4</v>
      </c>
      <c r="BF97" s="34" t="s">
        <v>114</v>
      </c>
      <c r="BG97" s="61">
        <f>[1]Ригла!F276</f>
        <v>3098</v>
      </c>
      <c r="BH97" s="61">
        <f>[1]Ригла!G276</f>
        <v>3714</v>
      </c>
      <c r="BI97" s="34">
        <f>[1]Ригла!E233</f>
        <v>3</v>
      </c>
      <c r="BJ97" s="34" t="s">
        <v>114</v>
      </c>
      <c r="BK97" s="61">
        <f>[1]Ригла!F233</f>
        <v>3343</v>
      </c>
      <c r="BL97" s="61">
        <f>[1]Ригла!G233</f>
        <v>3565</v>
      </c>
      <c r="BM97" s="34">
        <f>[1]Ригла!E325</f>
        <v>3</v>
      </c>
      <c r="BN97" s="34" t="s">
        <v>114</v>
      </c>
      <c r="BO97" s="61">
        <f>[1]Ригла!F325</f>
        <v>3382</v>
      </c>
      <c r="BP97" s="61">
        <f>[1]Ригла!G325</f>
        <v>3786</v>
      </c>
      <c r="BQ97" s="34">
        <f>[1]Ригла!E187</f>
        <v>4</v>
      </c>
      <c r="BR97" s="34" t="str">
        <f>[1]Ригла!D187</f>
        <v>Таблетки</v>
      </c>
      <c r="BS97" s="61">
        <f>[1]Ригла!F187</f>
        <v>3325</v>
      </c>
      <c r="BT97" s="61">
        <f>[1]Ригла!G187</f>
        <v>3538</v>
      </c>
    </row>
    <row r="98" spans="1:72" ht="13.9" customHeight="1" x14ac:dyDescent="0.25">
      <c r="A98" s="10" t="s">
        <v>289</v>
      </c>
      <c r="B98" s="10">
        <v>93</v>
      </c>
      <c r="C98" s="10" t="s">
        <v>290</v>
      </c>
      <c r="D98" s="18" t="s">
        <v>291</v>
      </c>
      <c r="E98" s="42">
        <f t="shared" si="13"/>
        <v>31</v>
      </c>
      <c r="F98" s="43" t="s">
        <v>114</v>
      </c>
      <c r="G98" s="44">
        <f t="shared" si="14"/>
        <v>0</v>
      </c>
      <c r="H98" s="44">
        <f t="shared" si="14"/>
        <v>0</v>
      </c>
      <c r="I98" s="45" t="str">
        <f t="shared" si="15"/>
        <v>0-0</v>
      </c>
      <c r="J98" s="46">
        <f>[1]Фармация!E376</f>
        <v>0</v>
      </c>
      <c r="K98" s="47" t="str">
        <f>[1]Фармация!E377</f>
        <v>Таблетки №20 и №60</v>
      </c>
      <c r="L98" s="47">
        <f>[1]Фармация!E374</f>
        <v>0</v>
      </c>
      <c r="M98" s="48">
        <f>[1]Фармация!E375</f>
        <v>0</v>
      </c>
      <c r="N98" s="18" t="str">
        <f t="shared" si="16"/>
        <v>0-0</v>
      </c>
      <c r="O98" s="49">
        <f t="shared" si="22"/>
        <v>2</v>
      </c>
      <c r="P98" s="31" t="s">
        <v>114</v>
      </c>
      <c r="Q98" s="50">
        <f t="shared" si="17"/>
        <v>996.3</v>
      </c>
      <c r="R98" s="50">
        <f t="shared" si="20"/>
        <v>3097.5</v>
      </c>
      <c r="S98" s="51" t="str">
        <f t="shared" si="18"/>
        <v>996,3-3097,5</v>
      </c>
      <c r="T98" s="52">
        <v>0</v>
      </c>
      <c r="U98" s="52" t="s">
        <v>292</v>
      </c>
      <c r="V98" s="53">
        <v>996.3</v>
      </c>
      <c r="W98" s="54">
        <v>996.3</v>
      </c>
      <c r="X98" s="52"/>
      <c r="Y98" s="52"/>
      <c r="Z98" s="53"/>
      <c r="AA98" s="54"/>
      <c r="AB98" s="65">
        <v>2</v>
      </c>
      <c r="AC98" s="52" t="s">
        <v>293</v>
      </c>
      <c r="AD98" s="56">
        <v>3097.5</v>
      </c>
      <c r="AE98" s="57">
        <v>3097.5</v>
      </c>
      <c r="AF98" s="58"/>
      <c r="AG98" s="47"/>
      <c r="AH98" s="57"/>
      <c r="AI98" s="57"/>
      <c r="AJ98" s="59">
        <f t="shared" si="23"/>
        <v>29</v>
      </c>
      <c r="AK98" s="31" t="s">
        <v>114</v>
      </c>
      <c r="AL98" s="39">
        <f t="shared" si="21"/>
        <v>798</v>
      </c>
      <c r="AM98" s="60">
        <f t="shared" si="24"/>
        <v>2762</v>
      </c>
      <c r="AN98" s="39" t="str">
        <f t="shared" si="19"/>
        <v>798-2762</v>
      </c>
      <c r="AO98" s="34">
        <f>[1]Ригла!E107</f>
        <v>11</v>
      </c>
      <c r="AP98" s="34" t="s">
        <v>114</v>
      </c>
      <c r="AQ98" s="61">
        <f>[1]Ригла!F107</f>
        <v>839</v>
      </c>
      <c r="AR98" s="61">
        <f>[1]Ригла!G107</f>
        <v>2515</v>
      </c>
      <c r="AS98" s="34">
        <f>[1]Ригла!E14</f>
        <v>3</v>
      </c>
      <c r="AT98" s="34" t="str">
        <f>[1]Ригла!D14</f>
        <v>Таблетки</v>
      </c>
      <c r="AU98" s="61">
        <f>[1]Ригла!F14</f>
        <v>798</v>
      </c>
      <c r="AV98" s="61">
        <f>[1]Ригла!G14</f>
        <v>2488</v>
      </c>
      <c r="AW98" s="34">
        <f>[1]Ригла!E66</f>
        <v>2</v>
      </c>
      <c r="AX98" s="34" t="str">
        <f>[1]Ригла!D66</f>
        <v>Таблетки</v>
      </c>
      <c r="AY98" s="61">
        <f>[1]Ригла!F66</f>
        <v>958</v>
      </c>
      <c r="AZ98" s="61">
        <f>[1]Ригла!G66</f>
        <v>972</v>
      </c>
      <c r="BA98" s="34"/>
      <c r="BB98" s="34"/>
      <c r="BC98" s="61"/>
      <c r="BD98" s="61"/>
      <c r="BE98" s="34">
        <f>[1]Ригла!E254</f>
        <v>3</v>
      </c>
      <c r="BF98" s="34" t="s">
        <v>114</v>
      </c>
      <c r="BG98" s="61">
        <f>[1]Ригла!F254</f>
        <v>917</v>
      </c>
      <c r="BH98" s="61">
        <f>[1]Ригла!G254</f>
        <v>2762</v>
      </c>
      <c r="BI98" s="34">
        <f>[1]Ригла!E208</f>
        <v>3</v>
      </c>
      <c r="BJ98" s="34" t="s">
        <v>114</v>
      </c>
      <c r="BK98" s="61">
        <f>[1]Ригла!F208</f>
        <v>893</v>
      </c>
      <c r="BL98" s="61">
        <f>[1]Ригла!G208</f>
        <v>2607</v>
      </c>
      <c r="BM98" s="34">
        <f>[1]Ригла!E297</f>
        <v>5</v>
      </c>
      <c r="BN98" s="34" t="s">
        <v>114</v>
      </c>
      <c r="BO98" s="61">
        <f>[1]Ригла!F297</f>
        <v>849</v>
      </c>
      <c r="BP98" s="61">
        <f>[1]Ригла!G297</f>
        <v>2629</v>
      </c>
      <c r="BQ98" s="34">
        <f>[1]Ригла!E161</f>
        <v>2</v>
      </c>
      <c r="BR98" s="34" t="str">
        <f>[1]Ригла!D161</f>
        <v>Таблетки</v>
      </c>
      <c r="BS98" s="61">
        <f>[1]Ригла!F161</f>
        <v>2628</v>
      </c>
      <c r="BT98" s="61">
        <f>[1]Ригла!G161</f>
        <v>2720</v>
      </c>
    </row>
    <row r="99" spans="1:72" ht="13.9" customHeight="1" x14ac:dyDescent="0.25">
      <c r="A99" s="41" t="s">
        <v>294</v>
      </c>
      <c r="B99" s="10">
        <v>94</v>
      </c>
      <c r="C99" s="10" t="s">
        <v>295</v>
      </c>
      <c r="D99" s="18" t="s">
        <v>296</v>
      </c>
      <c r="E99" s="42">
        <f t="shared" si="13"/>
        <v>42</v>
      </c>
      <c r="F99" s="43"/>
      <c r="G99" s="44">
        <f t="shared" si="14"/>
        <v>0</v>
      </c>
      <c r="H99" s="44">
        <f t="shared" si="14"/>
        <v>0</v>
      </c>
      <c r="I99" s="45" t="str">
        <f t="shared" si="15"/>
        <v>0-0</v>
      </c>
      <c r="J99" s="46">
        <f>[1]Фармация!E380</f>
        <v>0</v>
      </c>
      <c r="K99" s="47">
        <f>[1]Фармация!E381</f>
        <v>0</v>
      </c>
      <c r="L99" s="47">
        <f>[1]Фармация!E378</f>
        <v>0</v>
      </c>
      <c r="M99" s="48">
        <f>[1]Фармация!E379</f>
        <v>0</v>
      </c>
      <c r="N99" s="18" t="str">
        <f t="shared" si="16"/>
        <v>0-0</v>
      </c>
      <c r="O99" s="49">
        <f t="shared" si="22"/>
        <v>0</v>
      </c>
      <c r="P99" s="31" t="s">
        <v>114</v>
      </c>
      <c r="Q99" s="50">
        <f t="shared" si="17"/>
        <v>0</v>
      </c>
      <c r="R99" s="50">
        <f t="shared" si="20"/>
        <v>0</v>
      </c>
      <c r="S99" s="51" t="str">
        <f t="shared" si="18"/>
        <v>0-0</v>
      </c>
      <c r="T99" s="52"/>
      <c r="U99" s="52"/>
      <c r="V99" s="53"/>
      <c r="W99" s="53"/>
      <c r="X99" s="52"/>
      <c r="Y99" s="52"/>
      <c r="Z99" s="53"/>
      <c r="AA99" s="54"/>
      <c r="AB99" s="55"/>
      <c r="AC99" s="52"/>
      <c r="AD99" s="56"/>
      <c r="AE99" s="57"/>
      <c r="AF99" s="58"/>
      <c r="AG99" s="71"/>
      <c r="AH99" s="72"/>
      <c r="AI99" s="73"/>
      <c r="AJ99" s="59">
        <f t="shared" si="23"/>
        <v>42</v>
      </c>
      <c r="AK99" s="31"/>
      <c r="AL99" s="39">
        <f t="shared" si="21"/>
        <v>237</v>
      </c>
      <c r="AM99" s="60">
        <f t="shared" si="24"/>
        <v>624</v>
      </c>
      <c r="AN99" s="39" t="str">
        <f t="shared" si="19"/>
        <v>237-624</v>
      </c>
      <c r="AO99" s="34">
        <f>[1]Ригла!E102</f>
        <v>14</v>
      </c>
      <c r="AP99" s="34" t="str">
        <f>[1]Ригла!D102</f>
        <v>Таблетки</v>
      </c>
      <c r="AQ99" s="61">
        <f>[1]Ригла!F102</f>
        <v>257</v>
      </c>
      <c r="AR99" s="61">
        <f>[1]Ригла!G102</f>
        <v>488</v>
      </c>
      <c r="AS99" s="34">
        <f>[1]Ригла!E9</f>
        <v>6</v>
      </c>
      <c r="AT99" s="34" t="str">
        <f>[1]Ригла!D9</f>
        <v>Таблетки</v>
      </c>
      <c r="AU99" s="61">
        <f>[1]Ригла!F9</f>
        <v>244</v>
      </c>
      <c r="AV99" s="61">
        <f>[1]Ригла!G9</f>
        <v>479</v>
      </c>
      <c r="AW99" s="34">
        <f>[1]Ригла!E61</f>
        <v>1</v>
      </c>
      <c r="AX99" s="34" t="str">
        <f>[1]Ригла!D61</f>
        <v>Таблетки</v>
      </c>
      <c r="AY99" s="61">
        <f>[1]Ригла!F61</f>
        <v>583</v>
      </c>
      <c r="AZ99" s="61">
        <f>[1]Ригла!G61</f>
        <v>583</v>
      </c>
      <c r="BA99" s="34"/>
      <c r="BB99" s="34"/>
      <c r="BC99" s="61"/>
      <c r="BD99" s="61"/>
      <c r="BE99" s="34">
        <f>[1]Ригла!E249</f>
        <v>8</v>
      </c>
      <c r="BF99" s="34" t="str">
        <f>[1]Ригла!D249</f>
        <v>Таблетки</v>
      </c>
      <c r="BG99" s="61">
        <f>[1]Ригла!F249</f>
        <v>306</v>
      </c>
      <c r="BH99" s="61">
        <f>[1]Ригла!G249</f>
        <v>624</v>
      </c>
      <c r="BI99" s="34">
        <f>[1]Ригла!E203</f>
        <v>7</v>
      </c>
      <c r="BJ99" s="34" t="str">
        <f>[1]Ригла!D203</f>
        <v>Таблетки</v>
      </c>
      <c r="BK99" s="61">
        <f>[1]Ригла!F203</f>
        <v>237</v>
      </c>
      <c r="BL99" s="61">
        <f>[1]Ригла!G203</f>
        <v>547</v>
      </c>
      <c r="BM99" s="34">
        <f>[1]Ригла!E292</f>
        <v>3</v>
      </c>
      <c r="BN99" s="34" t="str">
        <f>[1]Ригла!D292</f>
        <v>Таблетки</v>
      </c>
      <c r="BO99" s="61">
        <f>[1]Ригла!F292</f>
        <v>486</v>
      </c>
      <c r="BP99" s="61">
        <f>[1]Ригла!G292</f>
        <v>519</v>
      </c>
      <c r="BQ99" s="34">
        <f>[1]Ригла!E156</f>
        <v>3</v>
      </c>
      <c r="BR99" s="34" t="str">
        <f>[1]Ригла!D156</f>
        <v>Таблетки</v>
      </c>
      <c r="BS99" s="61">
        <f>[1]Ригла!F156</f>
        <v>401</v>
      </c>
      <c r="BT99" s="61">
        <f>[1]Ригла!G156</f>
        <v>436</v>
      </c>
    </row>
    <row r="100" spans="1:72" ht="13.9" customHeight="1" x14ac:dyDescent="0.25">
      <c r="A100" s="41"/>
      <c r="B100" s="10">
        <v>95</v>
      </c>
      <c r="C100" s="10" t="s">
        <v>297</v>
      </c>
      <c r="D100" s="18" t="s">
        <v>298</v>
      </c>
      <c r="E100" s="42">
        <f t="shared" si="13"/>
        <v>0</v>
      </c>
      <c r="F100" s="69" t="s">
        <v>299</v>
      </c>
      <c r="G100" s="44">
        <f t="shared" si="14"/>
        <v>0</v>
      </c>
      <c r="H100" s="44">
        <f t="shared" si="14"/>
        <v>0</v>
      </c>
      <c r="I100" s="45" t="str">
        <f t="shared" si="15"/>
        <v>0-0</v>
      </c>
      <c r="J100" s="46">
        <f>[1]Фармация!E384</f>
        <v>0</v>
      </c>
      <c r="K100" s="47">
        <f>[1]Фармация!E385</f>
        <v>0</v>
      </c>
      <c r="L100" s="47">
        <f>[1]Фармация!E382</f>
        <v>0</v>
      </c>
      <c r="M100" s="48">
        <f>[1]Фармация!E383</f>
        <v>0</v>
      </c>
      <c r="N100" s="18" t="str">
        <f t="shared" si="16"/>
        <v>0-0</v>
      </c>
      <c r="O100" s="49">
        <f t="shared" si="22"/>
        <v>0</v>
      </c>
      <c r="P100" s="70"/>
      <c r="Q100" s="50">
        <f t="shared" si="17"/>
        <v>0</v>
      </c>
      <c r="R100" s="50">
        <f t="shared" si="20"/>
        <v>0</v>
      </c>
      <c r="S100" s="51" t="str">
        <f t="shared" si="18"/>
        <v>0-0</v>
      </c>
      <c r="T100" s="52"/>
      <c r="U100" s="52"/>
      <c r="V100" s="53"/>
      <c r="W100" s="54"/>
      <c r="X100" s="52"/>
      <c r="Y100" s="52"/>
      <c r="Z100" s="53"/>
      <c r="AA100" s="54"/>
      <c r="AB100" s="55"/>
      <c r="AC100" s="52"/>
      <c r="AD100" s="56"/>
      <c r="AE100" s="57"/>
      <c r="AF100" s="58"/>
      <c r="AG100" s="71"/>
      <c r="AH100" s="72"/>
      <c r="AI100" s="73"/>
      <c r="AJ100" s="59">
        <f t="shared" si="23"/>
        <v>0</v>
      </c>
      <c r="AK100" s="31"/>
      <c r="AL100" s="39">
        <f t="shared" si="21"/>
        <v>0</v>
      </c>
      <c r="AM100" s="60">
        <f t="shared" si="24"/>
        <v>0</v>
      </c>
      <c r="AN100" s="39" t="str">
        <f t="shared" si="19"/>
        <v>0-0</v>
      </c>
      <c r="AO100" s="34"/>
      <c r="AP100" s="34"/>
      <c r="AQ100" s="61"/>
      <c r="AR100" s="61"/>
      <c r="AS100" s="34"/>
      <c r="AT100" s="34"/>
      <c r="AU100" s="61"/>
      <c r="AV100" s="61"/>
      <c r="AW100" s="34"/>
      <c r="AX100" s="34"/>
      <c r="AY100" s="61"/>
      <c r="AZ100" s="61"/>
      <c r="BA100" s="34"/>
      <c r="BB100" s="34"/>
      <c r="BC100" s="61"/>
      <c r="BD100" s="61"/>
      <c r="BE100" s="34"/>
      <c r="BF100" s="34"/>
      <c r="BG100" s="61"/>
      <c r="BH100" s="61"/>
      <c r="BI100" s="34"/>
      <c r="BJ100" s="34"/>
      <c r="BK100" s="61"/>
      <c r="BL100" s="61"/>
      <c r="BM100" s="34"/>
      <c r="BN100" s="34"/>
      <c r="BO100" s="61"/>
      <c r="BP100" s="61"/>
      <c r="BQ100" s="34"/>
      <c r="BR100" s="34"/>
      <c r="BS100" s="61"/>
      <c r="BT100" s="61"/>
    </row>
    <row r="101" spans="1:72" ht="13.9" customHeight="1" x14ac:dyDescent="0.25">
      <c r="A101" s="41"/>
      <c r="B101" s="10">
        <v>96</v>
      </c>
      <c r="C101" s="10" t="s">
        <v>300</v>
      </c>
      <c r="D101" s="18" t="s">
        <v>301</v>
      </c>
      <c r="E101" s="42">
        <f t="shared" si="13"/>
        <v>16</v>
      </c>
      <c r="F101" s="43" t="s">
        <v>114</v>
      </c>
      <c r="G101" s="44">
        <f t="shared" si="14"/>
        <v>0</v>
      </c>
      <c r="H101" s="44">
        <f t="shared" si="14"/>
        <v>0</v>
      </c>
      <c r="I101" s="45" t="str">
        <f t="shared" si="15"/>
        <v>0-0</v>
      </c>
      <c r="J101" s="46">
        <f>[1]Фармация!E388</f>
        <v>0</v>
      </c>
      <c r="K101" s="47">
        <f>[1]Фармация!E389</f>
        <v>0</v>
      </c>
      <c r="L101" s="47">
        <f>[1]Фармация!E386</f>
        <v>0</v>
      </c>
      <c r="M101" s="48">
        <f>[1]Фармация!E387</f>
        <v>0</v>
      </c>
      <c r="N101" s="18" t="str">
        <f t="shared" si="16"/>
        <v>0-0</v>
      </c>
      <c r="O101" s="49">
        <f t="shared" si="22"/>
        <v>8</v>
      </c>
      <c r="P101" s="31" t="s">
        <v>114</v>
      </c>
      <c r="Q101" s="50">
        <f t="shared" si="17"/>
        <v>363.6</v>
      </c>
      <c r="R101" s="50">
        <f t="shared" si="20"/>
        <v>363.6</v>
      </c>
      <c r="S101" s="51" t="str">
        <f t="shared" si="18"/>
        <v>363,6-363,6</v>
      </c>
      <c r="T101" s="52"/>
      <c r="U101" s="52"/>
      <c r="V101" s="53"/>
      <c r="W101" s="54"/>
      <c r="X101" s="52"/>
      <c r="Y101" s="52"/>
      <c r="Z101" s="53"/>
      <c r="AA101" s="54"/>
      <c r="AB101" s="80"/>
      <c r="AC101" s="52"/>
      <c r="AD101" s="56"/>
      <c r="AE101" s="57"/>
      <c r="AF101" s="84">
        <v>8</v>
      </c>
      <c r="AG101" s="47" t="s">
        <v>302</v>
      </c>
      <c r="AH101" s="57">
        <v>363.6</v>
      </c>
      <c r="AI101" s="57">
        <v>363.6</v>
      </c>
      <c r="AJ101" s="59">
        <f t="shared" si="23"/>
        <v>8</v>
      </c>
      <c r="AK101" s="31" t="s">
        <v>114</v>
      </c>
      <c r="AL101" s="39">
        <f t="shared" si="21"/>
        <v>348</v>
      </c>
      <c r="AM101" s="60">
        <f t="shared" si="24"/>
        <v>616</v>
      </c>
      <c r="AN101" s="39" t="str">
        <f t="shared" si="19"/>
        <v>348-616</v>
      </c>
      <c r="AO101" s="34"/>
      <c r="AP101" s="34"/>
      <c r="AQ101" s="61"/>
      <c r="AR101" s="61"/>
      <c r="AS101" s="34"/>
      <c r="AT101" s="34"/>
      <c r="AU101" s="61"/>
      <c r="AV101" s="61"/>
      <c r="AW101" s="34"/>
      <c r="AX101" s="34"/>
      <c r="AY101" s="61"/>
      <c r="AZ101" s="61"/>
      <c r="BA101" s="34"/>
      <c r="BB101" s="34"/>
      <c r="BC101" s="61"/>
      <c r="BD101" s="61"/>
      <c r="BE101" s="34"/>
      <c r="BF101" s="34"/>
      <c r="BG101" s="61"/>
      <c r="BH101" s="61"/>
      <c r="BI101" s="34"/>
      <c r="BJ101" s="34"/>
      <c r="BK101" s="61"/>
      <c r="BL101" s="61"/>
      <c r="BM101" s="34"/>
      <c r="BN101" s="34"/>
      <c r="BO101" s="61"/>
      <c r="BP101" s="61"/>
      <c r="BQ101" s="34">
        <f>[1]Ригла!E157</f>
        <v>8</v>
      </c>
      <c r="BR101" s="34">
        <f>[1]Ригла!D157</f>
        <v>0</v>
      </c>
      <c r="BS101" s="61">
        <f>[1]Ригла!F157</f>
        <v>348</v>
      </c>
      <c r="BT101" s="61">
        <f>[1]Ригла!G157</f>
        <v>616</v>
      </c>
    </row>
    <row r="102" spans="1:72" ht="13.9" customHeight="1" x14ac:dyDescent="0.25">
      <c r="A102" s="41"/>
      <c r="B102" s="10">
        <v>97</v>
      </c>
      <c r="C102" s="10" t="s">
        <v>303</v>
      </c>
      <c r="D102" s="18" t="s">
        <v>304</v>
      </c>
      <c r="E102" s="42">
        <f t="shared" si="13"/>
        <v>2</v>
      </c>
      <c r="F102" s="43" t="s">
        <v>253</v>
      </c>
      <c r="G102" s="44">
        <f t="shared" si="14"/>
        <v>0</v>
      </c>
      <c r="H102" s="44">
        <f t="shared" si="14"/>
        <v>0</v>
      </c>
      <c r="I102" s="45" t="str">
        <f t="shared" si="15"/>
        <v>0-0</v>
      </c>
      <c r="J102" s="46">
        <f>[1]Фармация!E392</f>
        <v>1</v>
      </c>
      <c r="K102" s="47" t="str">
        <f>[1]Фармация!E393</f>
        <v>пор. д/сусп</v>
      </c>
      <c r="L102" s="47">
        <f>[1]Фармация!E390</f>
        <v>63</v>
      </c>
      <c r="M102" s="48">
        <f>[1]Фармация!E391</f>
        <v>63</v>
      </c>
      <c r="N102" s="18" t="str">
        <f t="shared" si="16"/>
        <v>63-63</v>
      </c>
      <c r="O102" s="49">
        <f t="shared" si="22"/>
        <v>0</v>
      </c>
      <c r="P102" s="70"/>
      <c r="Q102" s="50">
        <f t="shared" si="17"/>
        <v>0</v>
      </c>
      <c r="R102" s="50">
        <f t="shared" si="20"/>
        <v>0</v>
      </c>
      <c r="S102" s="51" t="str">
        <f t="shared" si="18"/>
        <v>0-0</v>
      </c>
      <c r="T102" s="52"/>
      <c r="U102" s="52"/>
      <c r="V102" s="53"/>
      <c r="W102" s="54"/>
      <c r="X102" s="52"/>
      <c r="Y102" s="52"/>
      <c r="Z102" s="53"/>
      <c r="AA102" s="54"/>
      <c r="AB102" s="55"/>
      <c r="AC102" s="52"/>
      <c r="AD102" s="56"/>
      <c r="AE102" s="57"/>
      <c r="AF102" s="58"/>
      <c r="AG102" s="47"/>
      <c r="AH102" s="57"/>
      <c r="AI102" s="57"/>
      <c r="AJ102" s="59">
        <f t="shared" si="23"/>
        <v>1</v>
      </c>
      <c r="AK102" s="31"/>
      <c r="AL102" s="39">
        <f t="shared" si="21"/>
        <v>50.5</v>
      </c>
      <c r="AM102" s="60">
        <f t="shared" si="24"/>
        <v>50.5</v>
      </c>
      <c r="AN102" s="39" t="str">
        <f t="shared" si="19"/>
        <v>50,5-50,5</v>
      </c>
      <c r="AO102" s="34">
        <f>[1]Ригла!E103</f>
        <v>1</v>
      </c>
      <c r="AP102" s="34" t="str">
        <f>[1]Ригла!D103</f>
        <v>Порошок</v>
      </c>
      <c r="AQ102" s="61">
        <f>[1]Ригла!F103</f>
        <v>50.5</v>
      </c>
      <c r="AR102" s="61">
        <f>[1]Ригла!G103</f>
        <v>50.5</v>
      </c>
      <c r="AS102" s="34"/>
      <c r="AT102" s="34"/>
      <c r="AU102" s="61"/>
      <c r="AV102" s="61"/>
      <c r="AW102" s="34"/>
      <c r="AX102" s="34"/>
      <c r="AY102" s="61"/>
      <c r="AZ102" s="61"/>
      <c r="BA102" s="34"/>
      <c r="BB102" s="34"/>
      <c r="BC102" s="61"/>
      <c r="BD102" s="61"/>
      <c r="BE102" s="34"/>
      <c r="BF102" s="34"/>
      <c r="BG102" s="61"/>
      <c r="BH102" s="61"/>
      <c r="BI102" s="34"/>
      <c r="BJ102" s="34"/>
      <c r="BK102" s="61"/>
      <c r="BL102" s="61"/>
      <c r="BM102" s="34"/>
      <c r="BN102" s="34"/>
      <c r="BO102" s="61"/>
      <c r="BP102" s="61"/>
      <c r="BQ102" s="34"/>
      <c r="BR102" s="34"/>
      <c r="BS102" s="61"/>
      <c r="BT102" s="61"/>
    </row>
    <row r="103" spans="1:72" ht="13.9" customHeight="1" x14ac:dyDescent="0.25">
      <c r="A103" s="41"/>
      <c r="B103" s="10">
        <v>98</v>
      </c>
      <c r="C103" s="10" t="s">
        <v>305</v>
      </c>
      <c r="D103" s="18" t="s">
        <v>306</v>
      </c>
      <c r="E103" s="42">
        <f t="shared" si="13"/>
        <v>8</v>
      </c>
      <c r="F103" s="43" t="s">
        <v>307</v>
      </c>
      <c r="G103" s="44">
        <f t="shared" si="14"/>
        <v>0</v>
      </c>
      <c r="H103" s="44">
        <f t="shared" si="14"/>
        <v>0</v>
      </c>
      <c r="I103" s="45" t="str">
        <f t="shared" si="15"/>
        <v>0-0</v>
      </c>
      <c r="J103" s="46">
        <f>[1]Фармация!E396</f>
        <v>0</v>
      </c>
      <c r="K103" s="47" t="str">
        <f>[1]Фармация!E397</f>
        <v>Таблетки, капсулы</v>
      </c>
      <c r="L103" s="47">
        <f>[1]Фармация!E394</f>
        <v>0</v>
      </c>
      <c r="M103" s="48">
        <f>[1]Фармация!E395</f>
        <v>0</v>
      </c>
      <c r="N103" s="18" t="str">
        <f t="shared" si="16"/>
        <v>0-0</v>
      </c>
      <c r="O103" s="49">
        <f t="shared" si="22"/>
        <v>0</v>
      </c>
      <c r="P103" s="33" t="s">
        <v>114</v>
      </c>
      <c r="Q103" s="50">
        <f t="shared" si="17"/>
        <v>0</v>
      </c>
      <c r="R103" s="50">
        <f t="shared" si="20"/>
        <v>0</v>
      </c>
      <c r="S103" s="51" t="str">
        <f t="shared" si="18"/>
        <v>0-0</v>
      </c>
      <c r="T103" s="52"/>
      <c r="U103" s="52"/>
      <c r="V103" s="53"/>
      <c r="W103" s="54"/>
      <c r="X103" s="52"/>
      <c r="Y103" s="52"/>
      <c r="Z103" s="53"/>
      <c r="AA103" s="54"/>
      <c r="AB103" s="55"/>
      <c r="AC103" s="52"/>
      <c r="AD103" s="56"/>
      <c r="AE103" s="57"/>
      <c r="AF103" s="58"/>
      <c r="AG103" s="47"/>
      <c r="AH103" s="57"/>
      <c r="AI103" s="57"/>
      <c r="AJ103" s="59">
        <f t="shared" si="23"/>
        <v>8</v>
      </c>
      <c r="AK103" s="31" t="s">
        <v>114</v>
      </c>
      <c r="AL103" s="39">
        <f t="shared" si="21"/>
        <v>0</v>
      </c>
      <c r="AM103" s="60">
        <f t="shared" si="24"/>
        <v>213</v>
      </c>
      <c r="AN103" s="39" t="str">
        <f t="shared" si="19"/>
        <v>0-213</v>
      </c>
      <c r="AO103" s="34">
        <f>[1]Ригла!E101</f>
        <v>2</v>
      </c>
      <c r="AP103" s="34" t="str">
        <f>[1]Ригла!D101</f>
        <v>Таблетки</v>
      </c>
      <c r="AQ103" s="61">
        <f>[1]Ригла!F101</f>
        <v>146</v>
      </c>
      <c r="AR103" s="61">
        <f>[1]Ригла!G101</f>
        <v>181</v>
      </c>
      <c r="AS103" s="34">
        <f>[1]Ригла!E8</f>
        <v>3</v>
      </c>
      <c r="AT103" s="34" t="str">
        <f>[1]Ригла!D8</f>
        <v>Таблетки</v>
      </c>
      <c r="AU103" s="61">
        <f>[1]Ригла!F8</f>
        <v>143</v>
      </c>
      <c r="AV103" s="61">
        <f>[1]Ригла!G8</f>
        <v>177</v>
      </c>
      <c r="AW103" s="34"/>
      <c r="AX103" s="34"/>
      <c r="AY103" s="61"/>
      <c r="AZ103" s="61"/>
      <c r="BA103" s="34"/>
      <c r="BB103" s="34"/>
      <c r="BC103" s="61"/>
      <c r="BD103" s="61"/>
      <c r="BE103" s="34">
        <f>[1]Ригла!E248</f>
        <v>1</v>
      </c>
      <c r="BF103" s="34" t="str">
        <f>[1]Ригла!D248</f>
        <v>Таблетки</v>
      </c>
      <c r="BG103" s="61">
        <f>[1]Ригла!F248</f>
        <v>213</v>
      </c>
      <c r="BH103" s="61">
        <f>[1]Ригла!G248</f>
        <v>213</v>
      </c>
      <c r="BI103" s="34">
        <f>[1]Ригла!E202</f>
        <v>1</v>
      </c>
      <c r="BJ103" s="34" t="str">
        <f>[1]Ригла!D202</f>
        <v>Таблетки</v>
      </c>
      <c r="BK103" s="61">
        <f>[1]Ригла!F202</f>
        <v>206</v>
      </c>
      <c r="BL103" s="61">
        <f>[1]Ригла!G202</f>
        <v>206</v>
      </c>
      <c r="BM103" s="34">
        <f>[1]Ригла!E291</f>
        <v>0</v>
      </c>
      <c r="BN103" s="34" t="str">
        <f>[1]Ригла!D291</f>
        <v>Таблетки</v>
      </c>
      <c r="BO103" s="61">
        <f>[1]Ригла!F291</f>
        <v>0</v>
      </c>
      <c r="BP103" s="61">
        <f>[1]Ригла!G291</f>
        <v>0</v>
      </c>
      <c r="BQ103" s="34">
        <f>[1]Ригла!E155</f>
        <v>1</v>
      </c>
      <c r="BR103" s="34" t="str">
        <f>[1]Ригла!D155</f>
        <v>Таблетки</v>
      </c>
      <c r="BS103" s="61">
        <f>[1]Ригла!F155</f>
        <v>209</v>
      </c>
      <c r="BT103" s="61">
        <f>[1]Ригла!G155</f>
        <v>209</v>
      </c>
    </row>
    <row r="104" spans="1:72" ht="13.9" customHeight="1" x14ac:dyDescent="0.25">
      <c r="A104" s="41"/>
      <c r="B104" s="10">
        <v>99</v>
      </c>
      <c r="C104" s="10" t="s">
        <v>308</v>
      </c>
      <c r="D104" s="18" t="s">
        <v>309</v>
      </c>
      <c r="E104" s="42">
        <f t="shared" si="13"/>
        <v>47</v>
      </c>
      <c r="F104" s="43" t="s">
        <v>125</v>
      </c>
      <c r="G104" s="44">
        <f t="shared" si="14"/>
        <v>0</v>
      </c>
      <c r="H104" s="44">
        <f t="shared" si="14"/>
        <v>0</v>
      </c>
      <c r="I104" s="45" t="str">
        <f t="shared" si="15"/>
        <v>0-0</v>
      </c>
      <c r="J104" s="46">
        <f>[1]Фармация!E400</f>
        <v>36</v>
      </c>
      <c r="K104" s="47" t="str">
        <f>[1]Фармация!E401</f>
        <v>таблетки</v>
      </c>
      <c r="L104" s="47">
        <f>[1]Фармация!E398</f>
        <v>69.599999999999994</v>
      </c>
      <c r="M104" s="48">
        <f>[1]Фармация!E399</f>
        <v>127</v>
      </c>
      <c r="N104" s="18" t="str">
        <f t="shared" si="16"/>
        <v>69,6-127</v>
      </c>
      <c r="O104" s="49">
        <f t="shared" si="22"/>
        <v>11</v>
      </c>
      <c r="P104" s="31" t="s">
        <v>125</v>
      </c>
      <c r="Q104" s="50">
        <f t="shared" si="17"/>
        <v>128.9</v>
      </c>
      <c r="R104" s="50">
        <f t="shared" si="20"/>
        <v>128.9</v>
      </c>
      <c r="S104" s="51" t="str">
        <f t="shared" si="18"/>
        <v>128,9-128,9</v>
      </c>
      <c r="T104" s="52"/>
      <c r="U104" s="52"/>
      <c r="V104" s="53"/>
      <c r="W104" s="97"/>
      <c r="X104" s="52"/>
      <c r="Y104" s="52"/>
      <c r="Z104" s="53"/>
      <c r="AA104" s="54"/>
      <c r="AB104" s="65">
        <v>11</v>
      </c>
      <c r="AC104" s="52" t="s">
        <v>310</v>
      </c>
      <c r="AD104" s="56">
        <v>128.9</v>
      </c>
      <c r="AE104" s="57">
        <v>128.9</v>
      </c>
      <c r="AF104" s="58"/>
      <c r="AG104" s="71"/>
      <c r="AH104" s="72"/>
      <c r="AI104" s="73"/>
      <c r="AJ104" s="59">
        <f t="shared" si="23"/>
        <v>0</v>
      </c>
      <c r="AK104" s="31"/>
      <c r="AL104" s="39">
        <f t="shared" si="21"/>
        <v>0</v>
      </c>
      <c r="AM104" s="60">
        <f t="shared" si="24"/>
        <v>0</v>
      </c>
      <c r="AN104" s="39" t="str">
        <f t="shared" si="19"/>
        <v>0-0</v>
      </c>
      <c r="AO104" s="34"/>
      <c r="AP104" s="34"/>
      <c r="AQ104" s="61"/>
      <c r="AR104" s="61"/>
      <c r="AS104" s="34"/>
      <c r="AT104" s="34"/>
      <c r="AU104" s="61"/>
      <c r="AV104" s="61"/>
      <c r="AW104" s="34"/>
      <c r="AX104" s="34"/>
      <c r="AY104" s="61"/>
      <c r="AZ104" s="61"/>
      <c r="BA104" s="34"/>
      <c r="BB104" s="34"/>
      <c r="BC104" s="61"/>
      <c r="BD104" s="61"/>
      <c r="BE104" s="34"/>
      <c r="BF104" s="34"/>
      <c r="BG104" s="61"/>
      <c r="BH104" s="61"/>
      <c r="BI104" s="34"/>
      <c r="BJ104" s="34"/>
      <c r="BK104" s="61"/>
      <c r="BL104" s="61"/>
      <c r="BM104" s="34"/>
      <c r="BN104" s="34"/>
      <c r="BO104" s="61"/>
      <c r="BP104" s="61"/>
      <c r="BQ104" s="34"/>
      <c r="BR104" s="34"/>
      <c r="BS104" s="61"/>
      <c r="BT104" s="61"/>
    </row>
    <row r="105" spans="1:72" ht="13.9" customHeight="1" x14ac:dyDescent="0.25">
      <c r="A105" s="41"/>
      <c r="B105" s="10">
        <v>100</v>
      </c>
      <c r="C105" s="10" t="s">
        <v>311</v>
      </c>
      <c r="D105" s="18" t="s">
        <v>312</v>
      </c>
      <c r="E105" s="42">
        <f t="shared" si="13"/>
        <v>0</v>
      </c>
      <c r="F105" s="43"/>
      <c r="G105" s="44">
        <f t="shared" si="14"/>
        <v>0</v>
      </c>
      <c r="H105" s="44">
        <f t="shared" si="14"/>
        <v>0</v>
      </c>
      <c r="I105" s="45" t="str">
        <f t="shared" si="15"/>
        <v>0-0</v>
      </c>
      <c r="J105" s="46">
        <f>[1]Фармация!E404</f>
        <v>0</v>
      </c>
      <c r="K105" s="47">
        <f>[1]Фармация!E405</f>
        <v>0</v>
      </c>
      <c r="L105" s="47">
        <f>[1]Фармация!E402</f>
        <v>0</v>
      </c>
      <c r="M105" s="48">
        <f>[1]Фармация!E403</f>
        <v>0</v>
      </c>
      <c r="N105" s="18" t="str">
        <f t="shared" si="16"/>
        <v>0-0</v>
      </c>
      <c r="O105" s="49">
        <f t="shared" si="22"/>
        <v>0</v>
      </c>
      <c r="P105" s="31"/>
      <c r="Q105" s="50">
        <f t="shared" si="17"/>
        <v>0</v>
      </c>
      <c r="R105" s="50">
        <f t="shared" si="20"/>
        <v>0</v>
      </c>
      <c r="S105" s="51" t="str">
        <f t="shared" si="18"/>
        <v>0-0</v>
      </c>
      <c r="T105" s="52"/>
      <c r="U105" s="52"/>
      <c r="V105" s="53"/>
      <c r="W105" s="74"/>
      <c r="X105" s="52"/>
      <c r="Y105" s="52"/>
      <c r="Z105" s="53"/>
      <c r="AA105" s="54"/>
      <c r="AB105" s="55"/>
      <c r="AC105" s="52"/>
      <c r="AD105" s="56"/>
      <c r="AE105" s="57"/>
      <c r="AF105" s="58"/>
      <c r="AG105" s="47"/>
      <c r="AH105" s="57"/>
      <c r="AI105" s="57"/>
      <c r="AJ105" s="59">
        <f t="shared" si="23"/>
        <v>0</v>
      </c>
      <c r="AK105" s="31"/>
      <c r="AL105" s="39">
        <f t="shared" si="21"/>
        <v>0</v>
      </c>
      <c r="AM105" s="60">
        <f t="shared" si="24"/>
        <v>0</v>
      </c>
      <c r="AN105" s="39" t="str">
        <f t="shared" si="19"/>
        <v>0-0</v>
      </c>
      <c r="AO105" s="34"/>
      <c r="AP105" s="34"/>
      <c r="AQ105" s="61"/>
      <c r="AR105" s="61"/>
      <c r="AS105" s="34"/>
      <c r="AT105" s="34"/>
      <c r="AU105" s="61"/>
      <c r="AV105" s="61"/>
      <c r="AW105" s="34"/>
      <c r="AX105" s="34"/>
      <c r="AY105" s="61"/>
      <c r="AZ105" s="61"/>
      <c r="BA105" s="34"/>
      <c r="BB105" s="34"/>
      <c r="BC105" s="61"/>
      <c r="BD105" s="61"/>
      <c r="BE105" s="34"/>
      <c r="BF105" s="34"/>
      <c r="BG105" s="61"/>
      <c r="BH105" s="61"/>
      <c r="BI105" s="34"/>
      <c r="BJ105" s="34"/>
      <c r="BK105" s="61"/>
      <c r="BL105" s="61"/>
      <c r="BM105" s="34"/>
      <c r="BN105" s="34"/>
      <c r="BO105" s="61"/>
      <c r="BP105" s="61"/>
      <c r="BQ105" s="34"/>
      <c r="BR105" s="34"/>
      <c r="BS105" s="61"/>
      <c r="BT105" s="61"/>
    </row>
    <row r="106" spans="1:72" ht="13.9" customHeight="1" x14ac:dyDescent="0.25">
      <c r="A106" s="41" t="s">
        <v>313</v>
      </c>
      <c r="B106" s="10">
        <v>101</v>
      </c>
      <c r="C106" s="10" t="s">
        <v>314</v>
      </c>
      <c r="D106" s="18" t="s">
        <v>313</v>
      </c>
      <c r="E106" s="42">
        <f t="shared" si="13"/>
        <v>38</v>
      </c>
      <c r="F106" s="43" t="s">
        <v>114</v>
      </c>
      <c r="G106" s="44">
        <f t="shared" si="14"/>
        <v>0</v>
      </c>
      <c r="H106" s="44">
        <f t="shared" si="14"/>
        <v>0</v>
      </c>
      <c r="I106" s="45" t="str">
        <f t="shared" si="15"/>
        <v>0-0</v>
      </c>
      <c r="J106" s="46">
        <f>[1]Фармация!E408</f>
        <v>0</v>
      </c>
      <c r="K106" s="47">
        <f>[1]Фармация!E409</f>
        <v>0</v>
      </c>
      <c r="L106" s="47">
        <f>[1]Фармация!E406</f>
        <v>0</v>
      </c>
      <c r="M106" s="48">
        <f>[1]Фармация!E407</f>
        <v>0</v>
      </c>
      <c r="N106" s="18" t="str">
        <f t="shared" si="16"/>
        <v>0-0</v>
      </c>
      <c r="O106" s="49">
        <f t="shared" si="22"/>
        <v>0</v>
      </c>
      <c r="P106" s="33" t="s">
        <v>114</v>
      </c>
      <c r="Q106" s="50">
        <f t="shared" si="17"/>
        <v>0</v>
      </c>
      <c r="R106" s="50">
        <f t="shared" si="20"/>
        <v>0</v>
      </c>
      <c r="S106" s="51" t="str">
        <f t="shared" si="18"/>
        <v>0-0</v>
      </c>
      <c r="T106" s="52"/>
      <c r="U106" s="52"/>
      <c r="V106" s="53"/>
      <c r="W106" s="92"/>
      <c r="X106" s="52"/>
      <c r="Y106" s="52"/>
      <c r="Z106" s="53"/>
      <c r="AA106" s="54"/>
      <c r="AB106" s="65"/>
      <c r="AC106" s="52"/>
      <c r="AD106" s="56"/>
      <c r="AE106" s="57"/>
      <c r="AF106" s="84"/>
      <c r="AG106" s="47"/>
      <c r="AH106" s="57"/>
      <c r="AI106" s="57"/>
      <c r="AJ106" s="59">
        <f t="shared" si="23"/>
        <v>38</v>
      </c>
      <c r="AK106" s="31" t="s">
        <v>315</v>
      </c>
      <c r="AL106" s="39">
        <f t="shared" si="21"/>
        <v>0</v>
      </c>
      <c r="AM106" s="60">
        <f t="shared" si="24"/>
        <v>838</v>
      </c>
      <c r="AN106" s="39" t="str">
        <f t="shared" si="19"/>
        <v>0-838</v>
      </c>
      <c r="AO106" s="34">
        <f>SUM([1]Ригла!E120:E121)</f>
        <v>4</v>
      </c>
      <c r="AP106" s="34" t="s">
        <v>316</v>
      </c>
      <c r="AQ106" s="61">
        <f>MIN([1]Ригла!F120:F121)</f>
        <v>351</v>
      </c>
      <c r="AR106" s="61">
        <f>MAX([1]Ригла!G120:G121)</f>
        <v>496</v>
      </c>
      <c r="AS106" s="34">
        <f>SUM([1]Ригла!E27:E28)</f>
        <v>4</v>
      </c>
      <c r="AT106" s="34" t="s">
        <v>315</v>
      </c>
      <c r="AU106" s="61">
        <f>MIN([1]Ригла!F27:F28)</f>
        <v>165</v>
      </c>
      <c r="AV106" s="61">
        <f>MAX([1]Ригла!G27:G28)</f>
        <v>633</v>
      </c>
      <c r="AW106" s="34">
        <f>[1]Ригла!E77</f>
        <v>0</v>
      </c>
      <c r="AX106" s="34" t="str">
        <f>[1]Ригла!D77</f>
        <v>Таблетки</v>
      </c>
      <c r="AY106" s="61">
        <f>[1]Ригла!F77</f>
        <v>0</v>
      </c>
      <c r="AZ106" s="61">
        <f>[1]Ригла!G77</f>
        <v>0</v>
      </c>
      <c r="BA106" s="34"/>
      <c r="BB106" s="34"/>
      <c r="BC106" s="61"/>
      <c r="BD106" s="61"/>
      <c r="BE106" s="34">
        <f>SUM([1]Ригла!E265)</f>
        <v>5</v>
      </c>
      <c r="BF106" s="34" t="s">
        <v>114</v>
      </c>
      <c r="BG106" s="61">
        <f>MIN([1]Ригла!F265)</f>
        <v>165</v>
      </c>
      <c r="BH106" s="61">
        <f>MAX([1]Ригла!G265)</f>
        <v>838</v>
      </c>
      <c r="BI106" s="34">
        <f>SUM([1]Ригла!E220:E221)</f>
        <v>4</v>
      </c>
      <c r="BJ106" s="34" t="s">
        <v>114</v>
      </c>
      <c r="BK106" s="61">
        <f>MIN([1]Ригла!F220:F221)</f>
        <v>165</v>
      </c>
      <c r="BL106" s="61">
        <f>MAX([1]Ригла!G220:G221)</f>
        <v>794</v>
      </c>
      <c r="BM106" s="34">
        <f>SUM([1]Ригла!E308:E309)</f>
        <v>5</v>
      </c>
      <c r="BN106" s="34" t="s">
        <v>317</v>
      </c>
      <c r="BO106" s="61">
        <f>MIN([1]Ригла!F308:F309)</f>
        <v>165</v>
      </c>
      <c r="BP106" s="61">
        <f>MAX([1]Ригла!G308:G309)</f>
        <v>655</v>
      </c>
      <c r="BQ106" s="34">
        <f>SUM([1]Ригла!E173:E174)</f>
        <v>16</v>
      </c>
      <c r="BR106" s="34" t="s">
        <v>315</v>
      </c>
      <c r="BS106" s="61">
        <f>MIN([1]Ригла!F173:F174)</f>
        <v>165</v>
      </c>
      <c r="BT106" s="61">
        <f>MAX([1]Ригла!G173:G174)</f>
        <v>496</v>
      </c>
    </row>
    <row r="107" spans="1:72" ht="13.9" customHeight="1" x14ac:dyDescent="0.25">
      <c r="A107" s="41"/>
      <c r="B107" s="10">
        <v>102</v>
      </c>
      <c r="C107" s="10" t="s">
        <v>318</v>
      </c>
      <c r="D107" s="18" t="s">
        <v>319</v>
      </c>
      <c r="E107" s="42">
        <f t="shared" si="13"/>
        <v>0</v>
      </c>
      <c r="F107" s="43"/>
      <c r="G107" s="44">
        <f t="shared" si="14"/>
        <v>0</v>
      </c>
      <c r="H107" s="44">
        <f t="shared" si="14"/>
        <v>0</v>
      </c>
      <c r="I107" s="45" t="str">
        <f t="shared" si="15"/>
        <v>0-0</v>
      </c>
      <c r="J107" s="46">
        <f>[1]Фармация!E412</f>
        <v>0</v>
      </c>
      <c r="K107" s="47">
        <f>[1]Фармация!E413</f>
        <v>0</v>
      </c>
      <c r="L107" s="47">
        <f>[1]Фармация!E410</f>
        <v>0</v>
      </c>
      <c r="M107" s="48">
        <f>[1]Фармация!E411</f>
        <v>0</v>
      </c>
      <c r="N107" s="18" t="str">
        <f t="shared" si="16"/>
        <v>0-0</v>
      </c>
      <c r="O107" s="49">
        <f t="shared" si="22"/>
        <v>0</v>
      </c>
      <c r="P107" s="31"/>
      <c r="Q107" s="50">
        <f t="shared" si="17"/>
        <v>0</v>
      </c>
      <c r="R107" s="50">
        <f t="shared" si="20"/>
        <v>0</v>
      </c>
      <c r="S107" s="51" t="str">
        <f t="shared" si="18"/>
        <v>0-0</v>
      </c>
      <c r="T107" s="52"/>
      <c r="U107" s="52"/>
      <c r="V107" s="53"/>
      <c r="W107" s="54"/>
      <c r="X107" s="52"/>
      <c r="Y107" s="52"/>
      <c r="Z107" s="53"/>
      <c r="AA107" s="54"/>
      <c r="AB107" s="55"/>
      <c r="AC107" s="52"/>
      <c r="AD107" s="56"/>
      <c r="AE107" s="72"/>
      <c r="AF107" s="58"/>
      <c r="AG107" s="47"/>
      <c r="AH107" s="57"/>
      <c r="AI107" s="57"/>
      <c r="AJ107" s="59">
        <f t="shared" si="23"/>
        <v>0</v>
      </c>
      <c r="AK107" s="31"/>
      <c r="AL107" s="39">
        <f t="shared" si="21"/>
        <v>0</v>
      </c>
      <c r="AM107" s="60">
        <f t="shared" si="24"/>
        <v>0</v>
      </c>
      <c r="AN107" s="39" t="str">
        <f t="shared" si="19"/>
        <v>0-0</v>
      </c>
      <c r="AO107" s="34"/>
      <c r="AP107" s="34"/>
      <c r="AQ107" s="61"/>
      <c r="AR107" s="61"/>
      <c r="AS107" s="34"/>
      <c r="AT107" s="34"/>
      <c r="AU107" s="61"/>
      <c r="AV107" s="61"/>
      <c r="AW107" s="34"/>
      <c r="AX107" s="34"/>
      <c r="AY107" s="61"/>
      <c r="AZ107" s="61"/>
      <c r="BA107" s="34"/>
      <c r="BB107" s="34"/>
      <c r="BC107" s="61"/>
      <c r="BD107" s="61"/>
      <c r="BE107" s="34"/>
      <c r="BF107" s="34"/>
      <c r="BG107" s="61"/>
      <c r="BH107" s="61"/>
      <c r="BI107" s="34"/>
      <c r="BJ107" s="34"/>
      <c r="BK107" s="61"/>
      <c r="BL107" s="61"/>
      <c r="BM107" s="34"/>
      <c r="BN107" s="34"/>
      <c r="BO107" s="61"/>
      <c r="BP107" s="61"/>
      <c r="BQ107" s="34"/>
      <c r="BR107" s="34"/>
      <c r="BS107" s="61"/>
      <c r="BT107" s="61"/>
    </row>
    <row r="108" spans="1:72" ht="13.9" customHeight="1" x14ac:dyDescent="0.25">
      <c r="A108" s="41"/>
      <c r="B108" s="10">
        <v>103</v>
      </c>
      <c r="C108" s="10" t="s">
        <v>320</v>
      </c>
      <c r="D108" s="18" t="s">
        <v>321</v>
      </c>
      <c r="E108" s="42">
        <f t="shared" si="13"/>
        <v>3</v>
      </c>
      <c r="F108" s="63"/>
      <c r="G108" s="44">
        <f t="shared" si="14"/>
        <v>0</v>
      </c>
      <c r="H108" s="44">
        <f t="shared" si="14"/>
        <v>0</v>
      </c>
      <c r="I108" s="45" t="str">
        <f t="shared" si="15"/>
        <v>0-0</v>
      </c>
      <c r="J108" s="46">
        <f>[1]Фармация!E416</f>
        <v>0</v>
      </c>
      <c r="K108" s="47">
        <f>[1]Фармация!E417</f>
        <v>0</v>
      </c>
      <c r="L108" s="47">
        <f>[1]Фармация!E414</f>
        <v>0</v>
      </c>
      <c r="M108" s="48">
        <f>[1]Фармация!E415</f>
        <v>0</v>
      </c>
      <c r="N108" s="18" t="str">
        <f t="shared" si="16"/>
        <v>0-0</v>
      </c>
      <c r="O108" s="49">
        <f t="shared" si="22"/>
        <v>0</v>
      </c>
      <c r="P108" s="33"/>
      <c r="Q108" s="50">
        <f t="shared" si="17"/>
        <v>0</v>
      </c>
      <c r="R108" s="50">
        <f t="shared" si="20"/>
        <v>0</v>
      </c>
      <c r="S108" s="51" t="str">
        <f t="shared" si="18"/>
        <v>0-0</v>
      </c>
      <c r="T108" s="52"/>
      <c r="U108" s="52"/>
      <c r="V108" s="53"/>
      <c r="W108" s="54"/>
      <c r="X108" s="52"/>
      <c r="Y108" s="52"/>
      <c r="Z108" s="53"/>
      <c r="AA108" s="54"/>
      <c r="AB108" s="55"/>
      <c r="AC108" s="52"/>
      <c r="AD108" s="56"/>
      <c r="AE108" s="72"/>
      <c r="AF108" s="58"/>
      <c r="AG108" s="47"/>
      <c r="AH108" s="57"/>
      <c r="AI108" s="57"/>
      <c r="AJ108" s="59">
        <f t="shared" si="23"/>
        <v>3</v>
      </c>
      <c r="AK108" s="31"/>
      <c r="AL108" s="39">
        <f t="shared" si="21"/>
        <v>126</v>
      </c>
      <c r="AM108" s="60">
        <f t="shared" si="24"/>
        <v>126</v>
      </c>
      <c r="AN108" s="39" t="str">
        <f t="shared" si="19"/>
        <v>126-126</v>
      </c>
      <c r="AO108" s="34">
        <f>[1]Ригла!E119</f>
        <v>1</v>
      </c>
      <c r="AP108" s="34" t="str">
        <f>[1]Ригла!D119</f>
        <v>Капли</v>
      </c>
      <c r="AQ108" s="61">
        <f>[1]Ригла!F119</f>
        <v>126</v>
      </c>
      <c r="AR108" s="61">
        <f>[1]Ригла!G119</f>
        <v>126</v>
      </c>
      <c r="AS108" s="34">
        <f>[1]Ригла!E26</f>
        <v>1</v>
      </c>
      <c r="AT108" s="34" t="str">
        <f>[1]Ригла!D26</f>
        <v>Капли</v>
      </c>
      <c r="AU108" s="61">
        <f>[1]Ригла!F26</f>
        <v>126</v>
      </c>
      <c r="AV108" s="61">
        <f>[1]Ригла!G26</f>
        <v>126</v>
      </c>
      <c r="AW108" s="34"/>
      <c r="AX108" s="34"/>
      <c r="AY108" s="61"/>
      <c r="AZ108" s="61"/>
      <c r="BA108" s="34"/>
      <c r="BB108" s="34"/>
      <c r="BC108" s="61"/>
      <c r="BD108" s="61"/>
      <c r="BE108" s="34"/>
      <c r="BF108" s="34"/>
      <c r="BG108" s="61"/>
      <c r="BH108" s="61"/>
      <c r="BI108" s="34"/>
      <c r="BJ108" s="34"/>
      <c r="BK108" s="61"/>
      <c r="BL108" s="61"/>
      <c r="BM108" s="34"/>
      <c r="BN108" s="34"/>
      <c r="BO108" s="61"/>
      <c r="BP108" s="61"/>
      <c r="BQ108" s="34">
        <f>[1]Ригла!E172</f>
        <v>1</v>
      </c>
      <c r="BR108" s="34" t="str">
        <f>[1]Ригла!D172</f>
        <v>Капли</v>
      </c>
      <c r="BS108" s="61">
        <f>[1]Ригла!F172</f>
        <v>126</v>
      </c>
      <c r="BT108" s="61">
        <f>[1]Ригла!G172</f>
        <v>126</v>
      </c>
    </row>
    <row r="109" spans="1:72" ht="13.9" customHeight="1" x14ac:dyDescent="0.25">
      <c r="A109" s="41"/>
      <c r="B109" s="10">
        <v>104</v>
      </c>
      <c r="C109" s="10" t="s">
        <v>322</v>
      </c>
      <c r="D109" s="18" t="s">
        <v>323</v>
      </c>
      <c r="E109" s="42">
        <f t="shared" si="13"/>
        <v>0</v>
      </c>
      <c r="F109" s="69" t="s">
        <v>324</v>
      </c>
      <c r="G109" s="44">
        <f t="shared" si="14"/>
        <v>0</v>
      </c>
      <c r="H109" s="44">
        <f t="shared" si="14"/>
        <v>0</v>
      </c>
      <c r="I109" s="45" t="str">
        <f t="shared" si="15"/>
        <v>0-0</v>
      </c>
      <c r="J109" s="46">
        <f>[1]Фармация!E420</f>
        <v>0</v>
      </c>
      <c r="K109" s="47">
        <f>[1]Фармация!E421</f>
        <v>0</v>
      </c>
      <c r="L109" s="47">
        <f>[1]Фармация!E418</f>
        <v>0</v>
      </c>
      <c r="M109" s="48">
        <f>[1]Фармация!E419</f>
        <v>0</v>
      </c>
      <c r="N109" s="18" t="str">
        <f t="shared" si="16"/>
        <v>0-0</v>
      </c>
      <c r="O109" s="49">
        <f t="shared" si="22"/>
        <v>0</v>
      </c>
      <c r="P109" s="70"/>
      <c r="Q109" s="50">
        <f t="shared" si="17"/>
        <v>0</v>
      </c>
      <c r="R109" s="50">
        <f t="shared" si="20"/>
        <v>0</v>
      </c>
      <c r="S109" s="51" t="str">
        <f t="shared" si="18"/>
        <v>0-0</v>
      </c>
      <c r="T109" s="52"/>
      <c r="U109" s="52"/>
      <c r="V109" s="53"/>
      <c r="W109" s="54"/>
      <c r="X109" s="52"/>
      <c r="Y109" s="52"/>
      <c r="Z109" s="53"/>
      <c r="AA109" s="54"/>
      <c r="AB109" s="55"/>
      <c r="AC109" s="52"/>
      <c r="AD109" s="56"/>
      <c r="AE109" s="72"/>
      <c r="AF109" s="58"/>
      <c r="AG109" s="71"/>
      <c r="AH109" s="72"/>
      <c r="AI109" s="73"/>
      <c r="AJ109" s="59">
        <f t="shared" si="23"/>
        <v>0</v>
      </c>
      <c r="AK109" s="31"/>
      <c r="AL109" s="39">
        <f t="shared" si="21"/>
        <v>0</v>
      </c>
      <c r="AM109" s="60">
        <f t="shared" si="24"/>
        <v>0</v>
      </c>
      <c r="AN109" s="39" t="str">
        <f t="shared" si="19"/>
        <v>0-0</v>
      </c>
      <c r="AO109" s="34"/>
      <c r="AP109" s="34"/>
      <c r="AQ109" s="61"/>
      <c r="AR109" s="61"/>
      <c r="AS109" s="34"/>
      <c r="AT109" s="34"/>
      <c r="AU109" s="61"/>
      <c r="AV109" s="61"/>
      <c r="AW109" s="34"/>
      <c r="AX109" s="34"/>
      <c r="AY109" s="61"/>
      <c r="AZ109" s="61"/>
      <c r="BA109" s="34"/>
      <c r="BB109" s="34"/>
      <c r="BC109" s="61"/>
      <c r="BD109" s="61"/>
      <c r="BE109" s="34"/>
      <c r="BF109" s="34"/>
      <c r="BG109" s="61"/>
      <c r="BH109" s="61"/>
      <c r="BI109" s="34"/>
      <c r="BJ109" s="34"/>
      <c r="BK109" s="61"/>
      <c r="BL109" s="61"/>
      <c r="BM109" s="34"/>
      <c r="BN109" s="34"/>
      <c r="BO109" s="61"/>
      <c r="BP109" s="61"/>
      <c r="BQ109" s="34"/>
      <c r="BR109" s="34"/>
      <c r="BS109" s="61"/>
      <c r="BT109" s="61"/>
    </row>
    <row r="110" spans="1:72" ht="13.9" customHeight="1" x14ac:dyDescent="0.25">
      <c r="A110" s="41"/>
      <c r="B110" s="10">
        <v>105</v>
      </c>
      <c r="C110" s="10" t="s">
        <v>325</v>
      </c>
      <c r="D110" s="18" t="s">
        <v>326</v>
      </c>
      <c r="E110" s="42">
        <f t="shared" si="13"/>
        <v>0</v>
      </c>
      <c r="F110" s="43"/>
      <c r="G110" s="44">
        <f t="shared" si="14"/>
        <v>0</v>
      </c>
      <c r="H110" s="44">
        <f t="shared" si="14"/>
        <v>0</v>
      </c>
      <c r="I110" s="45" t="str">
        <f t="shared" si="15"/>
        <v>0-0</v>
      </c>
      <c r="J110" s="46">
        <f>[1]Фармация!E424</f>
        <v>0</v>
      </c>
      <c r="K110" s="47">
        <f>[1]Фармация!E425</f>
        <v>0</v>
      </c>
      <c r="L110" s="47">
        <f>[1]Фармация!E422</f>
        <v>0</v>
      </c>
      <c r="M110" s="48">
        <f>[1]Фармация!E423</f>
        <v>0</v>
      </c>
      <c r="N110" s="18" t="str">
        <f t="shared" si="16"/>
        <v>0-0</v>
      </c>
      <c r="O110" s="49">
        <f t="shared" si="22"/>
        <v>0</v>
      </c>
      <c r="P110" s="70"/>
      <c r="Q110" s="50">
        <f t="shared" si="17"/>
        <v>0</v>
      </c>
      <c r="R110" s="50">
        <f t="shared" si="20"/>
        <v>0</v>
      </c>
      <c r="S110" s="51" t="str">
        <f t="shared" si="18"/>
        <v>0-0</v>
      </c>
      <c r="T110" s="52"/>
      <c r="U110" s="52"/>
      <c r="V110" s="53"/>
      <c r="W110" s="54"/>
      <c r="X110" s="52"/>
      <c r="Y110" s="52"/>
      <c r="Z110" s="53"/>
      <c r="AA110" s="54"/>
      <c r="AB110" s="55"/>
      <c r="AC110" s="52"/>
      <c r="AD110" s="56"/>
      <c r="AE110" s="57"/>
      <c r="AF110" s="58"/>
      <c r="AG110" s="47"/>
      <c r="AH110" s="57"/>
      <c r="AI110" s="57"/>
      <c r="AJ110" s="59">
        <f t="shared" si="23"/>
        <v>0</v>
      </c>
      <c r="AK110" s="31"/>
      <c r="AL110" s="39">
        <f t="shared" si="21"/>
        <v>0</v>
      </c>
      <c r="AM110" s="60">
        <f t="shared" si="24"/>
        <v>0</v>
      </c>
      <c r="AN110" s="39" t="str">
        <f t="shared" si="19"/>
        <v>0-0</v>
      </c>
      <c r="AO110" s="34"/>
      <c r="AP110" s="34"/>
      <c r="AQ110" s="61"/>
      <c r="AR110" s="61"/>
      <c r="AS110" s="34"/>
      <c r="AT110" s="34"/>
      <c r="AU110" s="61"/>
      <c r="AV110" s="61"/>
      <c r="AW110" s="34"/>
      <c r="AX110" s="34"/>
      <c r="AY110" s="61"/>
      <c r="AZ110" s="61"/>
      <c r="BA110" s="34"/>
      <c r="BB110" s="34"/>
      <c r="BC110" s="61"/>
      <c r="BD110" s="61"/>
      <c r="BE110" s="34"/>
      <c r="BF110" s="34"/>
      <c r="BG110" s="61"/>
      <c r="BH110" s="61"/>
      <c r="BI110" s="34"/>
      <c r="BJ110" s="34"/>
      <c r="BK110" s="61"/>
      <c r="BL110" s="61"/>
      <c r="BM110" s="34"/>
      <c r="BN110" s="34"/>
      <c r="BO110" s="61"/>
      <c r="BP110" s="61"/>
      <c r="BQ110" s="34"/>
      <c r="BR110" s="34"/>
      <c r="BS110" s="61"/>
      <c r="BT110" s="61"/>
    </row>
    <row r="111" spans="1:72" ht="13.9" customHeight="1" x14ac:dyDescent="0.25">
      <c r="A111" s="41"/>
      <c r="B111" s="10">
        <v>106</v>
      </c>
      <c r="C111" s="10" t="s">
        <v>327</v>
      </c>
      <c r="D111" s="18" t="s">
        <v>328</v>
      </c>
      <c r="E111" s="42">
        <f t="shared" si="13"/>
        <v>0</v>
      </c>
      <c r="F111" s="69" t="s">
        <v>329</v>
      </c>
      <c r="G111" s="44">
        <f t="shared" si="14"/>
        <v>0</v>
      </c>
      <c r="H111" s="44">
        <f t="shared" si="14"/>
        <v>0</v>
      </c>
      <c r="I111" s="45" t="str">
        <f t="shared" si="15"/>
        <v>0-0</v>
      </c>
      <c r="J111" s="46">
        <f>[1]Фармация!E428</f>
        <v>0</v>
      </c>
      <c r="K111" s="47">
        <f>[1]Фармация!E429</f>
        <v>0</v>
      </c>
      <c r="L111" s="47">
        <f>[1]Фармация!E426</f>
        <v>0</v>
      </c>
      <c r="M111" s="48">
        <f>[1]Фармация!E427</f>
        <v>0</v>
      </c>
      <c r="N111" s="18" t="str">
        <f t="shared" si="16"/>
        <v>0-0</v>
      </c>
      <c r="O111" s="49">
        <f t="shared" si="22"/>
        <v>0</v>
      </c>
      <c r="P111" s="70"/>
      <c r="Q111" s="50">
        <f t="shared" si="17"/>
        <v>0</v>
      </c>
      <c r="R111" s="50">
        <f t="shared" si="20"/>
        <v>0</v>
      </c>
      <c r="S111" s="51" t="str">
        <f t="shared" si="18"/>
        <v>0-0</v>
      </c>
      <c r="T111" s="52"/>
      <c r="U111" s="52"/>
      <c r="V111" s="53"/>
      <c r="W111" s="54"/>
      <c r="X111" s="52"/>
      <c r="Y111" s="52"/>
      <c r="Z111" s="53"/>
      <c r="AA111" s="54"/>
      <c r="AB111" s="55"/>
      <c r="AC111" s="52"/>
      <c r="AD111" s="56"/>
      <c r="AE111" s="57"/>
      <c r="AF111" s="58"/>
      <c r="AG111" s="47"/>
      <c r="AH111" s="57"/>
      <c r="AI111" s="57"/>
      <c r="AJ111" s="59">
        <f t="shared" si="23"/>
        <v>0</v>
      </c>
      <c r="AK111" s="31"/>
      <c r="AL111" s="39">
        <f t="shared" si="21"/>
        <v>0</v>
      </c>
      <c r="AM111" s="60">
        <f t="shared" si="24"/>
        <v>0</v>
      </c>
      <c r="AN111" s="39" t="str">
        <f t="shared" si="19"/>
        <v>0-0</v>
      </c>
      <c r="AO111" s="34"/>
      <c r="AP111" s="34"/>
      <c r="AQ111" s="61"/>
      <c r="AR111" s="61"/>
      <c r="AS111" s="34"/>
      <c r="AT111" s="34"/>
      <c r="AU111" s="61"/>
      <c r="AV111" s="61"/>
      <c r="AW111" s="34"/>
      <c r="AX111" s="34"/>
      <c r="AY111" s="61"/>
      <c r="AZ111" s="61"/>
      <c r="BA111" s="34"/>
      <c r="BB111" s="34"/>
      <c r="BC111" s="61"/>
      <c r="BD111" s="61"/>
      <c r="BE111" s="34"/>
      <c r="BF111" s="34"/>
      <c r="BG111" s="61"/>
      <c r="BH111" s="61"/>
      <c r="BI111" s="34"/>
      <c r="BJ111" s="34"/>
      <c r="BK111" s="61"/>
      <c r="BL111" s="61"/>
      <c r="BM111" s="34"/>
      <c r="BN111" s="34"/>
      <c r="BO111" s="61"/>
      <c r="BP111" s="61"/>
      <c r="BQ111" s="34"/>
      <c r="BR111" s="34"/>
      <c r="BS111" s="61"/>
      <c r="BT111" s="61"/>
    </row>
    <row r="112" spans="1:72" ht="13.9" customHeight="1" x14ac:dyDescent="0.25">
      <c r="A112" s="41"/>
      <c r="B112" s="10">
        <v>107</v>
      </c>
      <c r="C112" s="10" t="s">
        <v>330</v>
      </c>
      <c r="D112" s="18" t="s">
        <v>331</v>
      </c>
      <c r="E112" s="42">
        <f t="shared" si="13"/>
        <v>0</v>
      </c>
      <c r="F112" s="63" t="s">
        <v>114</v>
      </c>
      <c r="G112" s="44">
        <f t="shared" si="14"/>
        <v>0</v>
      </c>
      <c r="H112" s="44">
        <f t="shared" si="14"/>
        <v>0</v>
      </c>
      <c r="I112" s="45" t="str">
        <f t="shared" si="15"/>
        <v>0-0</v>
      </c>
      <c r="J112" s="46">
        <f>[1]Фармация!E432</f>
        <v>0</v>
      </c>
      <c r="K112" s="47">
        <f>[1]Фармация!E433</f>
        <v>0</v>
      </c>
      <c r="L112" s="47">
        <f>[1]Фармация!E430</f>
        <v>0</v>
      </c>
      <c r="M112" s="48">
        <f>[1]Фармация!E431</f>
        <v>0</v>
      </c>
      <c r="N112" s="18" t="str">
        <f t="shared" si="16"/>
        <v>0-0</v>
      </c>
      <c r="O112" s="49">
        <f t="shared" si="22"/>
        <v>0</v>
      </c>
      <c r="P112" s="33"/>
      <c r="Q112" s="50">
        <f t="shared" si="17"/>
        <v>0</v>
      </c>
      <c r="R112" s="50">
        <f t="shared" si="20"/>
        <v>0</v>
      </c>
      <c r="S112" s="51" t="str">
        <f t="shared" si="18"/>
        <v>0-0</v>
      </c>
      <c r="T112" s="52"/>
      <c r="U112" s="52"/>
      <c r="V112" s="53"/>
      <c r="W112" s="54"/>
      <c r="X112" s="52"/>
      <c r="Y112" s="52"/>
      <c r="Z112" s="53"/>
      <c r="AA112" s="54"/>
      <c r="AB112" s="55"/>
      <c r="AC112" s="52"/>
      <c r="AD112" s="56"/>
      <c r="AE112" s="57"/>
      <c r="AF112" s="58"/>
      <c r="AG112" s="47"/>
      <c r="AH112" s="57"/>
      <c r="AI112" s="57"/>
      <c r="AJ112" s="59">
        <f t="shared" si="23"/>
        <v>0</v>
      </c>
      <c r="AK112" s="31" t="s">
        <v>114</v>
      </c>
      <c r="AL112" s="39">
        <f t="shared" si="21"/>
        <v>0</v>
      </c>
      <c r="AM112" s="60">
        <f t="shared" si="24"/>
        <v>0</v>
      </c>
      <c r="AN112" s="39" t="str">
        <f t="shared" si="19"/>
        <v>0-0</v>
      </c>
      <c r="AO112" s="34">
        <f>[1]Ригла!E123</f>
        <v>0</v>
      </c>
      <c r="AP112" s="34" t="s">
        <v>114</v>
      </c>
      <c r="AQ112" s="61">
        <f>[1]Ригла!F123</f>
        <v>0</v>
      </c>
      <c r="AR112" s="61">
        <f>[1]Ригла!G123</f>
        <v>0</v>
      </c>
      <c r="AS112" s="34"/>
      <c r="AT112" s="34"/>
      <c r="AU112" s="61"/>
      <c r="AV112" s="61"/>
      <c r="AW112" s="34"/>
      <c r="AX112" s="34"/>
      <c r="AY112" s="61"/>
      <c r="AZ112" s="61"/>
      <c r="BA112" s="34"/>
      <c r="BB112" s="34"/>
      <c r="BC112" s="61"/>
      <c r="BD112" s="61"/>
      <c r="BE112" s="34"/>
      <c r="BF112" s="34"/>
      <c r="BG112" s="61"/>
      <c r="BH112" s="61"/>
      <c r="BI112" s="34"/>
      <c r="BJ112" s="34"/>
      <c r="BK112" s="61"/>
      <c r="BL112" s="61"/>
      <c r="BM112" s="34">
        <f>[1]Ригла!E311</f>
        <v>0</v>
      </c>
      <c r="BN112" s="34" t="s">
        <v>114</v>
      </c>
      <c r="BO112" s="61">
        <f>[1]Ригла!F311</f>
        <v>0</v>
      </c>
      <c r="BP112" s="61">
        <f>[1]Ригла!G311</f>
        <v>0</v>
      </c>
      <c r="BQ112" s="34"/>
      <c r="BR112" s="34"/>
      <c r="BS112" s="61"/>
      <c r="BT112" s="61"/>
    </row>
    <row r="113" spans="1:72" ht="13.9" customHeight="1" x14ac:dyDescent="0.25">
      <c r="A113" s="41"/>
      <c r="B113" s="10">
        <v>108</v>
      </c>
      <c r="C113" s="10" t="s">
        <v>332</v>
      </c>
      <c r="D113" s="18" t="s">
        <v>333</v>
      </c>
      <c r="E113" s="42">
        <f t="shared" si="13"/>
        <v>0</v>
      </c>
      <c r="F113" s="63" t="s">
        <v>114</v>
      </c>
      <c r="G113" s="44">
        <f t="shared" si="14"/>
        <v>0</v>
      </c>
      <c r="H113" s="44">
        <f t="shared" si="14"/>
        <v>0</v>
      </c>
      <c r="I113" s="45" t="str">
        <f t="shared" si="15"/>
        <v>0-0</v>
      </c>
      <c r="J113" s="46">
        <f>[1]Фармация!E436</f>
        <v>0</v>
      </c>
      <c r="K113" s="47">
        <f>[1]Фармация!E437</f>
        <v>0</v>
      </c>
      <c r="L113" s="47">
        <f>[1]Фармация!E434</f>
        <v>0</v>
      </c>
      <c r="M113" s="48">
        <f>[1]Фармация!E435</f>
        <v>0</v>
      </c>
      <c r="N113" s="18" t="str">
        <f t="shared" si="16"/>
        <v>0-0</v>
      </c>
      <c r="O113" s="49">
        <f t="shared" si="22"/>
        <v>0</v>
      </c>
      <c r="P113" s="31"/>
      <c r="Q113" s="50">
        <f t="shared" si="17"/>
        <v>0</v>
      </c>
      <c r="R113" s="50">
        <f t="shared" si="20"/>
        <v>0</v>
      </c>
      <c r="S113" s="51" t="str">
        <f t="shared" si="18"/>
        <v>0-0</v>
      </c>
      <c r="T113" s="52"/>
      <c r="U113" s="52"/>
      <c r="V113" s="53"/>
      <c r="W113" s="54"/>
      <c r="X113" s="52"/>
      <c r="Y113" s="52"/>
      <c r="Z113" s="53"/>
      <c r="AA113" s="54"/>
      <c r="AB113" s="55"/>
      <c r="AC113" s="52"/>
      <c r="AD113" s="56"/>
      <c r="AE113" s="57"/>
      <c r="AF113" s="58"/>
      <c r="AG113" s="47"/>
      <c r="AH113" s="57"/>
      <c r="AI113" s="57"/>
      <c r="AJ113" s="59">
        <f t="shared" si="23"/>
        <v>0</v>
      </c>
      <c r="AK113" s="31" t="s">
        <v>114</v>
      </c>
      <c r="AL113" s="39">
        <f t="shared" si="21"/>
        <v>0</v>
      </c>
      <c r="AM113" s="60">
        <f t="shared" si="24"/>
        <v>0</v>
      </c>
      <c r="AN113" s="39" t="str">
        <f t="shared" si="19"/>
        <v>0-0</v>
      </c>
      <c r="AO113" s="34"/>
      <c r="AP113" s="34"/>
      <c r="AQ113" s="61"/>
      <c r="AR113" s="61"/>
      <c r="AS113" s="34"/>
      <c r="AT113" s="34"/>
      <c r="AU113" s="61"/>
      <c r="AV113" s="61"/>
      <c r="AW113" s="34"/>
      <c r="AX113" s="34"/>
      <c r="AY113" s="61"/>
      <c r="AZ113" s="61"/>
      <c r="BA113" s="34"/>
      <c r="BB113" s="34"/>
      <c r="BC113" s="61"/>
      <c r="BD113" s="61"/>
      <c r="BE113" s="34"/>
      <c r="BF113" s="34"/>
      <c r="BG113" s="61"/>
      <c r="BH113" s="61"/>
      <c r="BI113" s="34"/>
      <c r="BJ113" s="34"/>
      <c r="BK113" s="61"/>
      <c r="BL113" s="61"/>
      <c r="BM113" s="34">
        <f>[1]Ригла!E307</f>
        <v>0</v>
      </c>
      <c r="BN113" s="34" t="str">
        <f>[1]Ригла!D307</f>
        <v>Таблетки</v>
      </c>
      <c r="BO113" s="61">
        <f>[1]Ригла!F307</f>
        <v>0</v>
      </c>
      <c r="BP113" s="61">
        <f>[1]Ригла!G307</f>
        <v>0</v>
      </c>
      <c r="BQ113" s="34"/>
      <c r="BR113" s="34"/>
      <c r="BS113" s="61"/>
      <c r="BT113" s="61"/>
    </row>
    <row r="114" spans="1:72" ht="13.9" customHeight="1" x14ac:dyDescent="0.25">
      <c r="A114" s="41"/>
      <c r="B114" s="10">
        <v>109</v>
      </c>
      <c r="C114" s="10" t="s">
        <v>334</v>
      </c>
      <c r="D114" s="18" t="s">
        <v>335</v>
      </c>
      <c r="E114" s="42">
        <f t="shared" si="13"/>
        <v>0</v>
      </c>
      <c r="F114" s="63"/>
      <c r="G114" s="44">
        <f t="shared" si="14"/>
        <v>0</v>
      </c>
      <c r="H114" s="44">
        <f t="shared" si="14"/>
        <v>0</v>
      </c>
      <c r="I114" s="45" t="str">
        <f t="shared" si="15"/>
        <v>0-0</v>
      </c>
      <c r="J114" s="46">
        <f>[1]Фармация!E440</f>
        <v>0</v>
      </c>
      <c r="K114" s="47">
        <f>[1]Фармация!E441</f>
        <v>0</v>
      </c>
      <c r="L114" s="47">
        <f>[1]Фармация!E438</f>
        <v>0</v>
      </c>
      <c r="M114" s="48">
        <f>[1]Фармация!E439</f>
        <v>0</v>
      </c>
      <c r="N114" s="18" t="str">
        <f t="shared" si="16"/>
        <v>0-0</v>
      </c>
      <c r="O114" s="49">
        <f t="shared" si="22"/>
        <v>0</v>
      </c>
      <c r="P114" s="31"/>
      <c r="Q114" s="50">
        <f t="shared" si="17"/>
        <v>0</v>
      </c>
      <c r="R114" s="50">
        <f t="shared" si="20"/>
        <v>0</v>
      </c>
      <c r="S114" s="51" t="str">
        <f t="shared" si="18"/>
        <v>0-0</v>
      </c>
      <c r="T114" s="52"/>
      <c r="U114" s="52"/>
      <c r="V114" s="53"/>
      <c r="W114" s="54"/>
      <c r="X114" s="52"/>
      <c r="Y114" s="52"/>
      <c r="Z114" s="53"/>
      <c r="AA114" s="54"/>
      <c r="AB114" s="55"/>
      <c r="AC114" s="52"/>
      <c r="AD114" s="56"/>
      <c r="AE114" s="57"/>
      <c r="AF114" s="58"/>
      <c r="AG114" s="47"/>
      <c r="AH114" s="57"/>
      <c r="AI114" s="57"/>
      <c r="AJ114" s="59">
        <f t="shared" si="23"/>
        <v>0</v>
      </c>
      <c r="AK114" s="31"/>
      <c r="AL114" s="39">
        <f t="shared" si="21"/>
        <v>0</v>
      </c>
      <c r="AM114" s="60">
        <f t="shared" si="24"/>
        <v>0</v>
      </c>
      <c r="AN114" s="39" t="str">
        <f t="shared" si="19"/>
        <v>0-0</v>
      </c>
      <c r="AO114" s="34"/>
      <c r="AP114" s="34"/>
      <c r="AQ114" s="61"/>
      <c r="AR114" s="61"/>
      <c r="AS114" s="34"/>
      <c r="AT114" s="34"/>
      <c r="AU114" s="61"/>
      <c r="AV114" s="61"/>
      <c r="AW114" s="34"/>
      <c r="AX114" s="34"/>
      <c r="AY114" s="61"/>
      <c r="AZ114" s="61"/>
      <c r="BA114" s="34"/>
      <c r="BB114" s="34"/>
      <c r="BC114" s="61"/>
      <c r="BD114" s="61"/>
      <c r="BE114" s="34"/>
      <c r="BF114" s="34"/>
      <c r="BG114" s="61"/>
      <c r="BH114" s="61"/>
      <c r="BI114" s="34"/>
      <c r="BJ114" s="34"/>
      <c r="BK114" s="61"/>
      <c r="BL114" s="61"/>
      <c r="BM114" s="34"/>
      <c r="BN114" s="34"/>
      <c r="BO114" s="61"/>
      <c r="BP114" s="61"/>
      <c r="BQ114" s="34"/>
      <c r="BR114" s="34"/>
      <c r="BS114" s="61"/>
      <c r="BT114" s="61"/>
    </row>
    <row r="115" spans="1:72" ht="13.9" customHeight="1" x14ac:dyDescent="0.25">
      <c r="A115" s="41"/>
      <c r="B115" s="10">
        <v>110</v>
      </c>
      <c r="C115" s="10" t="s">
        <v>336</v>
      </c>
      <c r="D115" s="18" t="s">
        <v>337</v>
      </c>
      <c r="E115" s="42">
        <f t="shared" si="13"/>
        <v>0</v>
      </c>
      <c r="F115" s="63"/>
      <c r="G115" s="44">
        <f t="shared" si="14"/>
        <v>0</v>
      </c>
      <c r="H115" s="44">
        <f t="shared" si="14"/>
        <v>0</v>
      </c>
      <c r="I115" s="45" t="str">
        <f t="shared" si="15"/>
        <v>0-0</v>
      </c>
      <c r="J115" s="46">
        <f>[1]Фармация!E444</f>
        <v>0</v>
      </c>
      <c r="K115" s="47">
        <f>[1]Фармация!E445</f>
        <v>0</v>
      </c>
      <c r="L115" s="47">
        <f>[1]Фармация!E442</f>
        <v>0</v>
      </c>
      <c r="M115" s="48">
        <f>[1]Фармация!E443</f>
        <v>0</v>
      </c>
      <c r="N115" s="18" t="str">
        <f t="shared" si="16"/>
        <v>0-0</v>
      </c>
      <c r="O115" s="49">
        <f t="shared" si="22"/>
        <v>0</v>
      </c>
      <c r="P115" s="31"/>
      <c r="Q115" s="50">
        <f t="shared" si="17"/>
        <v>0</v>
      </c>
      <c r="R115" s="50">
        <f t="shared" si="20"/>
        <v>0</v>
      </c>
      <c r="S115" s="51" t="str">
        <f t="shared" si="18"/>
        <v>0-0</v>
      </c>
      <c r="T115" s="52"/>
      <c r="U115" s="52"/>
      <c r="V115" s="53"/>
      <c r="W115" s="54"/>
      <c r="X115" s="52"/>
      <c r="Y115" s="52"/>
      <c r="Z115" s="53"/>
      <c r="AA115" s="54"/>
      <c r="AB115" s="55"/>
      <c r="AC115" s="52"/>
      <c r="AD115" s="56"/>
      <c r="AE115" s="57"/>
      <c r="AF115" s="58"/>
      <c r="AG115" s="47"/>
      <c r="AH115" s="57"/>
      <c r="AI115" s="57"/>
      <c r="AJ115" s="59">
        <f t="shared" si="23"/>
        <v>0</v>
      </c>
      <c r="AK115" s="31"/>
      <c r="AL115" s="39">
        <f t="shared" si="21"/>
        <v>0</v>
      </c>
      <c r="AM115" s="60">
        <f t="shared" si="24"/>
        <v>0</v>
      </c>
      <c r="AN115" s="39" t="str">
        <f t="shared" si="19"/>
        <v>0-0</v>
      </c>
      <c r="AO115" s="34"/>
      <c r="AP115" s="34"/>
      <c r="AQ115" s="61"/>
      <c r="AR115" s="61"/>
      <c r="AS115" s="34"/>
      <c r="AT115" s="34"/>
      <c r="AU115" s="61"/>
      <c r="AV115" s="61"/>
      <c r="AW115" s="34"/>
      <c r="AX115" s="34"/>
      <c r="AY115" s="61"/>
      <c r="AZ115" s="61"/>
      <c r="BA115" s="34"/>
      <c r="BB115" s="34"/>
      <c r="BC115" s="61"/>
      <c r="BD115" s="61"/>
      <c r="BE115" s="34"/>
      <c r="BF115" s="34"/>
      <c r="BG115" s="61"/>
      <c r="BH115" s="61"/>
      <c r="BI115" s="34"/>
      <c r="BJ115" s="34"/>
      <c r="BK115" s="61"/>
      <c r="BL115" s="61"/>
      <c r="BM115" s="34"/>
      <c r="BN115" s="34"/>
      <c r="BO115" s="61"/>
      <c r="BP115" s="61"/>
      <c r="BQ115" s="34"/>
      <c r="BR115" s="34"/>
      <c r="BS115" s="61"/>
      <c r="BT115" s="61"/>
    </row>
    <row r="116" spans="1:72" ht="13.9" customHeight="1" x14ac:dyDescent="0.25">
      <c r="A116" s="41"/>
      <c r="B116" s="10">
        <v>111</v>
      </c>
      <c r="C116" s="10" t="s">
        <v>338</v>
      </c>
      <c r="D116" s="18" t="s">
        <v>339</v>
      </c>
      <c r="E116" s="42">
        <f t="shared" si="13"/>
        <v>5</v>
      </c>
      <c r="F116" s="63" t="s">
        <v>114</v>
      </c>
      <c r="G116" s="44">
        <f t="shared" si="14"/>
        <v>0</v>
      </c>
      <c r="H116" s="44">
        <f t="shared" si="14"/>
        <v>0</v>
      </c>
      <c r="I116" s="45" t="str">
        <f t="shared" si="15"/>
        <v>0-0</v>
      </c>
      <c r="J116" s="46">
        <f>[1]Фармация!E448</f>
        <v>0</v>
      </c>
      <c r="K116" s="47">
        <f>[1]Фармация!E449</f>
        <v>0</v>
      </c>
      <c r="L116" s="47">
        <f>[1]Фармация!E446</f>
        <v>0</v>
      </c>
      <c r="M116" s="48">
        <f>[1]Фармация!E447</f>
        <v>0</v>
      </c>
      <c r="N116" s="18" t="str">
        <f t="shared" si="16"/>
        <v>0-0</v>
      </c>
      <c r="O116" s="49">
        <f t="shared" si="22"/>
        <v>0</v>
      </c>
      <c r="P116" s="31" t="s">
        <v>114</v>
      </c>
      <c r="Q116" s="50">
        <f t="shared" si="17"/>
        <v>0</v>
      </c>
      <c r="R116" s="50">
        <f t="shared" si="20"/>
        <v>0</v>
      </c>
      <c r="S116" s="51" t="str">
        <f t="shared" si="18"/>
        <v>0-0</v>
      </c>
      <c r="T116" s="52"/>
      <c r="U116" s="52"/>
      <c r="V116" s="53"/>
      <c r="W116" s="54"/>
      <c r="X116" s="52"/>
      <c r="Y116" s="52"/>
      <c r="Z116" s="53"/>
      <c r="AA116" s="54"/>
      <c r="AB116" s="96"/>
      <c r="AC116" s="52"/>
      <c r="AD116" s="56"/>
      <c r="AE116" s="57"/>
      <c r="AF116" s="58"/>
      <c r="AG116" s="47"/>
      <c r="AH116" s="57"/>
      <c r="AI116" s="57"/>
      <c r="AJ116" s="59">
        <f t="shared" si="23"/>
        <v>5</v>
      </c>
      <c r="AK116" s="31" t="s">
        <v>114</v>
      </c>
      <c r="AL116" s="39">
        <f t="shared" si="21"/>
        <v>0</v>
      </c>
      <c r="AM116" s="60">
        <f t="shared" si="24"/>
        <v>785</v>
      </c>
      <c r="AN116" s="39" t="str">
        <f t="shared" si="19"/>
        <v>0-785</v>
      </c>
      <c r="AO116" s="34">
        <f>[1]Ригла!E122</f>
        <v>1</v>
      </c>
      <c r="AP116" s="34" t="str">
        <f>[1]Ригла!D122</f>
        <v>Таблетки</v>
      </c>
      <c r="AQ116" s="61">
        <f>[1]Ригла!F122</f>
        <v>679</v>
      </c>
      <c r="AR116" s="61">
        <f>[1]Ригла!G122</f>
        <v>679</v>
      </c>
      <c r="AS116" s="34">
        <f>[1]Ригла!E29</f>
        <v>2</v>
      </c>
      <c r="AT116" s="34" t="str">
        <f>[1]Ригла!D29</f>
        <v>Таблетки</v>
      </c>
      <c r="AU116" s="61">
        <f>[1]Ригла!F29</f>
        <v>343</v>
      </c>
      <c r="AV116" s="61">
        <f>[1]Ригла!G29</f>
        <v>683</v>
      </c>
      <c r="AW116" s="34"/>
      <c r="AX116" s="34"/>
      <c r="AY116" s="61"/>
      <c r="AZ116" s="61"/>
      <c r="BA116" s="34"/>
      <c r="BB116" s="34"/>
      <c r="BC116" s="61"/>
      <c r="BD116" s="61"/>
      <c r="BE116" s="34">
        <f>[1]Ригла!E266</f>
        <v>0</v>
      </c>
      <c r="BF116" s="34" t="str">
        <f>[1]Ригла!D266</f>
        <v>Таблетки</v>
      </c>
      <c r="BG116" s="61">
        <f>[1]Ригла!F266</f>
        <v>0</v>
      </c>
      <c r="BH116" s="61">
        <f>[1]Ригла!G266</f>
        <v>0</v>
      </c>
      <c r="BI116" s="34">
        <f>[1]Ригла!E222</f>
        <v>2</v>
      </c>
      <c r="BJ116" s="34" t="s">
        <v>114</v>
      </c>
      <c r="BK116" s="61">
        <f>[1]Ригла!F222</f>
        <v>785</v>
      </c>
      <c r="BL116" s="61">
        <f>[1]Ригла!G222</f>
        <v>785</v>
      </c>
      <c r="BM116" s="34">
        <f>[1]Ригла!E310</f>
        <v>0</v>
      </c>
      <c r="BN116" s="34" t="s">
        <v>114</v>
      </c>
      <c r="BO116" s="61">
        <f>[1]Ригла!F310</f>
        <v>0</v>
      </c>
      <c r="BP116" s="61">
        <f>[1]Ригла!G310</f>
        <v>0</v>
      </c>
      <c r="BQ116" s="34">
        <f>[1]Ригла!E175</f>
        <v>0</v>
      </c>
      <c r="BR116" s="34" t="str">
        <f>[1]Ригла!D175</f>
        <v>Таблетки</v>
      </c>
      <c r="BS116" s="61">
        <f>[1]Ригла!F175</f>
        <v>0</v>
      </c>
      <c r="BT116" s="61">
        <f>[1]Ригла!G175</f>
        <v>0</v>
      </c>
    </row>
    <row r="117" spans="1:72" ht="13.9" customHeight="1" x14ac:dyDescent="0.25">
      <c r="A117" s="41"/>
      <c r="B117" s="10">
        <v>112</v>
      </c>
      <c r="C117" s="10" t="s">
        <v>340</v>
      </c>
      <c r="D117" s="18" t="s">
        <v>341</v>
      </c>
      <c r="E117" s="42">
        <f t="shared" si="13"/>
        <v>0</v>
      </c>
      <c r="F117" s="63" t="s">
        <v>114</v>
      </c>
      <c r="G117" s="44">
        <f t="shared" si="14"/>
        <v>0</v>
      </c>
      <c r="H117" s="44">
        <f t="shared" si="14"/>
        <v>0</v>
      </c>
      <c r="I117" s="45" t="str">
        <f t="shared" si="15"/>
        <v>0-0</v>
      </c>
      <c r="J117" s="46">
        <f>[1]Фармация!E452</f>
        <v>0</v>
      </c>
      <c r="K117" s="47">
        <f>[1]Фармация!E453</f>
        <v>0</v>
      </c>
      <c r="L117" s="47">
        <f>[1]Фармация!E450</f>
        <v>0</v>
      </c>
      <c r="M117" s="48">
        <f>[1]Фармация!E451</f>
        <v>0</v>
      </c>
      <c r="N117" s="18" t="str">
        <f t="shared" si="16"/>
        <v>0-0</v>
      </c>
      <c r="O117" s="49">
        <f t="shared" si="22"/>
        <v>0</v>
      </c>
      <c r="P117" s="31"/>
      <c r="Q117" s="50">
        <f t="shared" si="17"/>
        <v>0</v>
      </c>
      <c r="R117" s="50">
        <f t="shared" si="20"/>
        <v>0</v>
      </c>
      <c r="S117" s="51" t="str">
        <f t="shared" si="18"/>
        <v>0-0</v>
      </c>
      <c r="T117" s="52"/>
      <c r="U117" s="52"/>
      <c r="V117" s="53"/>
      <c r="W117" s="54"/>
      <c r="X117" s="52"/>
      <c r="Y117" s="52"/>
      <c r="Z117" s="53"/>
      <c r="AA117" s="54"/>
      <c r="AB117" s="55"/>
      <c r="AC117" s="52"/>
      <c r="AD117" s="56"/>
      <c r="AE117" s="57"/>
      <c r="AF117" s="58"/>
      <c r="AG117" s="47"/>
      <c r="AH117" s="57"/>
      <c r="AI117" s="57"/>
      <c r="AJ117" s="59">
        <f t="shared" si="23"/>
        <v>0</v>
      </c>
      <c r="AK117" s="31"/>
      <c r="AL117" s="39">
        <f t="shared" si="21"/>
        <v>0</v>
      </c>
      <c r="AM117" s="60">
        <f t="shared" si="24"/>
        <v>0</v>
      </c>
      <c r="AN117" s="39" t="str">
        <f t="shared" si="19"/>
        <v>0-0</v>
      </c>
      <c r="AO117" s="34"/>
      <c r="AP117" s="34"/>
      <c r="AQ117" s="61"/>
      <c r="AR117" s="61"/>
      <c r="AS117" s="34"/>
      <c r="AT117" s="34"/>
      <c r="AU117" s="61"/>
      <c r="AV117" s="61"/>
      <c r="AW117" s="34"/>
      <c r="AX117" s="34"/>
      <c r="AY117" s="61"/>
      <c r="AZ117" s="61"/>
      <c r="BA117" s="34"/>
      <c r="BB117" s="34"/>
      <c r="BC117" s="61"/>
      <c r="BD117" s="61"/>
      <c r="BE117" s="34"/>
      <c r="BF117" s="34"/>
      <c r="BG117" s="61"/>
      <c r="BH117" s="61"/>
      <c r="BI117" s="34"/>
      <c r="BJ117" s="34"/>
      <c r="BK117" s="61"/>
      <c r="BL117" s="61"/>
      <c r="BM117" s="34"/>
      <c r="BN117" s="34"/>
      <c r="BO117" s="61"/>
      <c r="BP117" s="61"/>
      <c r="BQ117" s="34"/>
      <c r="BR117" s="34"/>
      <c r="BS117" s="61"/>
      <c r="BT117" s="61"/>
    </row>
    <row r="118" spans="1:72" ht="13.9" customHeight="1" x14ac:dyDescent="0.25">
      <c r="A118" s="41"/>
      <c r="B118" s="10">
        <v>113</v>
      </c>
      <c r="C118" s="10" t="s">
        <v>342</v>
      </c>
      <c r="D118" s="18" t="s">
        <v>343</v>
      </c>
      <c r="E118" s="42">
        <f t="shared" si="13"/>
        <v>0</v>
      </c>
      <c r="F118" s="63"/>
      <c r="G118" s="44">
        <f t="shared" si="14"/>
        <v>0</v>
      </c>
      <c r="H118" s="44">
        <f t="shared" si="14"/>
        <v>0</v>
      </c>
      <c r="I118" s="45" t="str">
        <f t="shared" si="15"/>
        <v>0-0</v>
      </c>
      <c r="J118" s="46">
        <f>[1]Фармация!E456</f>
        <v>0</v>
      </c>
      <c r="K118" s="47">
        <f>[1]Фармация!E457</f>
        <v>0</v>
      </c>
      <c r="L118" s="47">
        <f>[1]Фармация!E454</f>
        <v>0</v>
      </c>
      <c r="M118" s="48">
        <f>[1]Фармация!E455</f>
        <v>0</v>
      </c>
      <c r="N118" s="18" t="str">
        <f t="shared" si="16"/>
        <v>0-0</v>
      </c>
      <c r="O118" s="49">
        <f t="shared" si="22"/>
        <v>0</v>
      </c>
      <c r="P118" s="31"/>
      <c r="Q118" s="50">
        <f t="shared" si="17"/>
        <v>0</v>
      </c>
      <c r="R118" s="50">
        <f t="shared" si="20"/>
        <v>0</v>
      </c>
      <c r="S118" s="51" t="str">
        <f t="shared" si="18"/>
        <v>0-0</v>
      </c>
      <c r="T118" s="52"/>
      <c r="U118" s="52"/>
      <c r="V118" s="53"/>
      <c r="W118" s="54"/>
      <c r="X118" s="52"/>
      <c r="Y118" s="52"/>
      <c r="Z118" s="53"/>
      <c r="AA118" s="54"/>
      <c r="AB118" s="55"/>
      <c r="AC118" s="52"/>
      <c r="AD118" s="56"/>
      <c r="AE118" s="57"/>
      <c r="AF118" s="58"/>
      <c r="AG118" s="47"/>
      <c r="AH118" s="57"/>
      <c r="AI118" s="57"/>
      <c r="AJ118" s="59">
        <f t="shared" si="23"/>
        <v>0</v>
      </c>
      <c r="AK118" s="31"/>
      <c r="AL118" s="39">
        <f t="shared" si="21"/>
        <v>0</v>
      </c>
      <c r="AM118" s="60">
        <f t="shared" si="24"/>
        <v>0</v>
      </c>
      <c r="AN118" s="39" t="str">
        <f t="shared" si="19"/>
        <v>0-0</v>
      </c>
      <c r="AO118" s="34"/>
      <c r="AP118" s="34"/>
      <c r="AQ118" s="61"/>
      <c r="AR118" s="61"/>
      <c r="AS118" s="34"/>
      <c r="AT118" s="34"/>
      <c r="AU118" s="61"/>
      <c r="AV118" s="61"/>
      <c r="AW118" s="34"/>
      <c r="AX118" s="34"/>
      <c r="AY118" s="61"/>
      <c r="AZ118" s="61"/>
      <c r="BA118" s="34"/>
      <c r="BB118" s="34"/>
      <c r="BC118" s="61"/>
      <c r="BD118" s="61"/>
      <c r="BE118" s="34"/>
      <c r="BF118" s="34"/>
      <c r="BG118" s="61"/>
      <c r="BH118" s="61"/>
      <c r="BI118" s="34"/>
      <c r="BJ118" s="34"/>
      <c r="BK118" s="61"/>
      <c r="BL118" s="61"/>
      <c r="BM118" s="34"/>
      <c r="BN118" s="34"/>
      <c r="BO118" s="61"/>
      <c r="BP118" s="61"/>
      <c r="BQ118" s="34"/>
      <c r="BR118" s="34"/>
      <c r="BS118" s="61"/>
      <c r="BT118" s="61"/>
    </row>
    <row r="119" spans="1:72" ht="13.9" customHeight="1" x14ac:dyDescent="0.25">
      <c r="A119" s="41"/>
      <c r="B119" s="10">
        <v>114</v>
      </c>
      <c r="C119" s="10" t="s">
        <v>344</v>
      </c>
      <c r="D119" s="18" t="s">
        <v>345</v>
      </c>
      <c r="E119" s="42">
        <f t="shared" si="13"/>
        <v>0</v>
      </c>
      <c r="F119" s="63"/>
      <c r="G119" s="44">
        <f t="shared" si="14"/>
        <v>0</v>
      </c>
      <c r="H119" s="44">
        <f t="shared" si="14"/>
        <v>0</v>
      </c>
      <c r="I119" s="45" t="str">
        <f t="shared" si="15"/>
        <v>0-0</v>
      </c>
      <c r="J119" s="46">
        <f>[1]Фармация!E460</f>
        <v>0</v>
      </c>
      <c r="K119" s="47">
        <f>[1]Фармация!E461</f>
        <v>0</v>
      </c>
      <c r="L119" s="47">
        <f>[1]Фармация!E458</f>
        <v>0</v>
      </c>
      <c r="M119" s="48">
        <f>[1]Фармация!E459</f>
        <v>0</v>
      </c>
      <c r="N119" s="18" t="str">
        <f t="shared" si="16"/>
        <v>0-0</v>
      </c>
      <c r="O119" s="49">
        <f t="shared" si="22"/>
        <v>0</v>
      </c>
      <c r="P119" s="33"/>
      <c r="Q119" s="50">
        <f t="shared" si="17"/>
        <v>0</v>
      </c>
      <c r="R119" s="50">
        <f t="shared" si="20"/>
        <v>0</v>
      </c>
      <c r="S119" s="51" t="str">
        <f t="shared" si="18"/>
        <v>0-0</v>
      </c>
      <c r="T119" s="52"/>
      <c r="U119" s="52"/>
      <c r="V119" s="53"/>
      <c r="W119" s="54"/>
      <c r="X119" s="52"/>
      <c r="Y119" s="52"/>
      <c r="Z119" s="53"/>
      <c r="AA119" s="54"/>
      <c r="AB119" s="55"/>
      <c r="AC119" s="52"/>
      <c r="AD119" s="56"/>
      <c r="AE119" s="57"/>
      <c r="AF119" s="58"/>
      <c r="AG119" s="47"/>
      <c r="AH119" s="57"/>
      <c r="AI119" s="57"/>
      <c r="AJ119" s="59">
        <f t="shared" si="23"/>
        <v>0</v>
      </c>
      <c r="AK119" s="31"/>
      <c r="AL119" s="39">
        <f t="shared" si="21"/>
        <v>0</v>
      </c>
      <c r="AM119" s="60">
        <f t="shared" si="24"/>
        <v>0</v>
      </c>
      <c r="AN119" s="39" t="str">
        <f t="shared" si="19"/>
        <v>0-0</v>
      </c>
      <c r="AO119" s="34"/>
      <c r="AP119" s="34"/>
      <c r="AQ119" s="61"/>
      <c r="AR119" s="61"/>
      <c r="AS119" s="34"/>
      <c r="AT119" s="34"/>
      <c r="AU119" s="61"/>
      <c r="AV119" s="61"/>
      <c r="AW119" s="34"/>
      <c r="AX119" s="34"/>
      <c r="AY119" s="61"/>
      <c r="AZ119" s="61"/>
      <c r="BA119" s="34"/>
      <c r="BB119" s="34"/>
      <c r="BC119" s="61"/>
      <c r="BD119" s="61"/>
      <c r="BE119" s="34"/>
      <c r="BF119" s="34"/>
      <c r="BG119" s="61"/>
      <c r="BH119" s="61"/>
      <c r="BI119" s="34"/>
      <c r="BJ119" s="34"/>
      <c r="BK119" s="61"/>
      <c r="BL119" s="61"/>
      <c r="BM119" s="34"/>
      <c r="BN119" s="34"/>
      <c r="BO119" s="61"/>
      <c r="BP119" s="61"/>
      <c r="BQ119" s="34"/>
      <c r="BR119" s="34"/>
      <c r="BS119" s="61"/>
      <c r="BT119" s="61"/>
    </row>
    <row r="120" spans="1:72" ht="13.9" customHeight="1" x14ac:dyDescent="0.25">
      <c r="A120" s="41"/>
      <c r="B120" s="10">
        <v>115</v>
      </c>
      <c r="C120" s="10" t="s">
        <v>346</v>
      </c>
      <c r="D120" s="18" t="s">
        <v>347</v>
      </c>
      <c r="E120" s="42">
        <f t="shared" si="13"/>
        <v>0</v>
      </c>
      <c r="F120" s="63"/>
      <c r="G120" s="44">
        <f t="shared" si="14"/>
        <v>0</v>
      </c>
      <c r="H120" s="44">
        <f t="shared" si="14"/>
        <v>0</v>
      </c>
      <c r="I120" s="45" t="str">
        <f t="shared" si="15"/>
        <v>0-0</v>
      </c>
      <c r="J120" s="46">
        <f>[1]Фармация!E464</f>
        <v>0</v>
      </c>
      <c r="K120" s="47">
        <f>[1]Фармация!E465</f>
        <v>0</v>
      </c>
      <c r="L120" s="47">
        <f>[1]Фармация!E462</f>
        <v>0</v>
      </c>
      <c r="M120" s="48">
        <f>[1]Фармация!E463</f>
        <v>0</v>
      </c>
      <c r="N120" s="18" t="str">
        <f t="shared" si="16"/>
        <v>0-0</v>
      </c>
      <c r="O120" s="49">
        <f t="shared" si="22"/>
        <v>0</v>
      </c>
      <c r="P120" s="31"/>
      <c r="Q120" s="50">
        <f t="shared" si="17"/>
        <v>0</v>
      </c>
      <c r="R120" s="50">
        <f t="shared" si="20"/>
        <v>0</v>
      </c>
      <c r="S120" s="51" t="str">
        <f t="shared" si="18"/>
        <v>0-0</v>
      </c>
      <c r="T120" s="52"/>
      <c r="U120" s="52"/>
      <c r="V120" s="53"/>
      <c r="W120" s="54"/>
      <c r="X120" s="52"/>
      <c r="Y120" s="52"/>
      <c r="Z120" s="53"/>
      <c r="AA120" s="54"/>
      <c r="AB120" s="55"/>
      <c r="AC120" s="52"/>
      <c r="AD120" s="56"/>
      <c r="AE120" s="57"/>
      <c r="AF120" s="58"/>
      <c r="AG120" s="47"/>
      <c r="AH120" s="57"/>
      <c r="AI120" s="57"/>
      <c r="AJ120" s="59">
        <f t="shared" si="23"/>
        <v>0</v>
      </c>
      <c r="AK120" s="31"/>
      <c r="AL120" s="39">
        <f t="shared" si="21"/>
        <v>0</v>
      </c>
      <c r="AM120" s="60">
        <f t="shared" si="24"/>
        <v>0</v>
      </c>
      <c r="AN120" s="39" t="str">
        <f t="shared" si="19"/>
        <v>0-0</v>
      </c>
      <c r="AO120" s="34"/>
      <c r="AP120" s="34"/>
      <c r="AQ120" s="61"/>
      <c r="AR120" s="61"/>
      <c r="AS120" s="34"/>
      <c r="AT120" s="34"/>
      <c r="AU120" s="61"/>
      <c r="AV120" s="61"/>
      <c r="AW120" s="34"/>
      <c r="AX120" s="34"/>
      <c r="AY120" s="61"/>
      <c r="AZ120" s="61"/>
      <c r="BA120" s="34"/>
      <c r="BB120" s="34"/>
      <c r="BC120" s="61"/>
      <c r="BD120" s="61"/>
      <c r="BE120" s="34"/>
      <c r="BF120" s="34"/>
      <c r="BG120" s="61"/>
      <c r="BH120" s="61"/>
      <c r="BI120" s="34"/>
      <c r="BJ120" s="34"/>
      <c r="BK120" s="61"/>
      <c r="BL120" s="61"/>
      <c r="BM120" s="34"/>
      <c r="BN120" s="34"/>
      <c r="BO120" s="61"/>
      <c r="BP120" s="61"/>
      <c r="BQ120" s="34"/>
      <c r="BR120" s="34"/>
      <c r="BS120" s="61"/>
      <c r="BT120" s="61"/>
    </row>
    <row r="121" spans="1:72" x14ac:dyDescent="0.25">
      <c r="A121" s="41"/>
      <c r="B121" s="10">
        <v>116</v>
      </c>
      <c r="C121" s="10" t="s">
        <v>348</v>
      </c>
      <c r="D121" s="98" t="s">
        <v>349</v>
      </c>
      <c r="E121" s="42">
        <f t="shared" si="13"/>
        <v>0</v>
      </c>
      <c r="F121" s="63" t="s">
        <v>114</v>
      </c>
      <c r="G121" s="44">
        <f t="shared" si="14"/>
        <v>0</v>
      </c>
      <c r="H121" s="44">
        <f t="shared" si="14"/>
        <v>0</v>
      </c>
      <c r="I121" s="45" t="str">
        <f t="shared" si="15"/>
        <v>0-0</v>
      </c>
      <c r="J121" s="46">
        <f>[1]Фармация!E468</f>
        <v>0</v>
      </c>
      <c r="K121" s="47">
        <f>[1]Фармация!E469</f>
        <v>0</v>
      </c>
      <c r="L121" s="47">
        <f>[1]Фармация!E466</f>
        <v>0</v>
      </c>
      <c r="M121" s="48">
        <f>[1]Фармация!E467</f>
        <v>0</v>
      </c>
      <c r="N121" s="18" t="str">
        <f t="shared" si="16"/>
        <v>0-0</v>
      </c>
      <c r="O121" s="49">
        <f t="shared" si="22"/>
        <v>0</v>
      </c>
      <c r="P121" s="31"/>
      <c r="Q121" s="50">
        <f t="shared" si="17"/>
        <v>0</v>
      </c>
      <c r="R121" s="50">
        <f t="shared" si="20"/>
        <v>0</v>
      </c>
      <c r="S121" s="51" t="str">
        <f t="shared" si="18"/>
        <v>0-0</v>
      </c>
      <c r="T121" s="52"/>
      <c r="U121" s="52"/>
      <c r="V121" s="53"/>
      <c r="W121" s="54"/>
      <c r="X121" s="52"/>
      <c r="Y121" s="52"/>
      <c r="Z121" s="53"/>
      <c r="AA121" s="54"/>
      <c r="AB121" s="55"/>
      <c r="AC121" s="52"/>
      <c r="AD121" s="56"/>
      <c r="AE121" s="57"/>
      <c r="AF121" s="58"/>
      <c r="AG121" s="47"/>
      <c r="AH121" s="57"/>
      <c r="AI121" s="57"/>
      <c r="AJ121" s="59">
        <f t="shared" si="23"/>
        <v>0</v>
      </c>
      <c r="AK121" s="31"/>
      <c r="AL121" s="39">
        <f t="shared" si="21"/>
        <v>0</v>
      </c>
      <c r="AM121" s="60">
        <f t="shared" si="24"/>
        <v>0</v>
      </c>
      <c r="AN121" s="39" t="str">
        <f t="shared" si="19"/>
        <v>0-0</v>
      </c>
      <c r="AO121" s="34"/>
      <c r="AP121" s="34"/>
      <c r="AQ121" s="61"/>
      <c r="AR121" s="61"/>
      <c r="AS121" s="34"/>
      <c r="AT121" s="34"/>
      <c r="AU121" s="61"/>
      <c r="AV121" s="61"/>
      <c r="AW121" s="34"/>
      <c r="AX121" s="34"/>
      <c r="AY121" s="61"/>
      <c r="AZ121" s="61"/>
      <c r="BA121" s="34"/>
      <c r="BB121" s="34"/>
      <c r="BC121" s="61"/>
      <c r="BD121" s="61"/>
      <c r="BE121" s="34"/>
      <c r="BF121" s="34"/>
      <c r="BG121" s="61"/>
      <c r="BH121" s="61"/>
      <c r="BI121" s="34"/>
      <c r="BJ121" s="34"/>
      <c r="BK121" s="61"/>
      <c r="BL121" s="61"/>
      <c r="BM121" s="34"/>
      <c r="BN121" s="34"/>
      <c r="BO121" s="61"/>
      <c r="BP121" s="61"/>
      <c r="BQ121" s="34"/>
      <c r="BR121" s="34"/>
      <c r="BS121" s="61"/>
      <c r="BT121" s="61"/>
    </row>
    <row r="122" spans="1:72" x14ac:dyDescent="0.25">
      <c r="A122" s="41"/>
      <c r="B122" s="10">
        <v>117</v>
      </c>
      <c r="C122" s="10" t="s">
        <v>350</v>
      </c>
      <c r="D122" s="18" t="s">
        <v>351</v>
      </c>
      <c r="E122" s="42">
        <f t="shared" si="13"/>
        <v>0</v>
      </c>
      <c r="F122" s="63" t="s">
        <v>114</v>
      </c>
      <c r="G122" s="44">
        <f t="shared" si="14"/>
        <v>0</v>
      </c>
      <c r="H122" s="44">
        <f t="shared" si="14"/>
        <v>0</v>
      </c>
      <c r="I122" s="45" t="str">
        <f t="shared" si="15"/>
        <v>0-0</v>
      </c>
      <c r="J122" s="46">
        <f>[1]Фармация!E472</f>
        <v>0</v>
      </c>
      <c r="K122" s="47">
        <f>[1]Фармация!E473</f>
        <v>0</v>
      </c>
      <c r="L122" s="47">
        <f>[1]Фармация!E470</f>
        <v>0</v>
      </c>
      <c r="M122" s="48">
        <f>[1]Фармация!E471</f>
        <v>0</v>
      </c>
      <c r="N122" s="18" t="str">
        <f t="shared" si="16"/>
        <v>0-0</v>
      </c>
      <c r="O122" s="49">
        <f t="shared" si="22"/>
        <v>0</v>
      </c>
      <c r="P122" s="31"/>
      <c r="Q122" s="50">
        <f t="shared" si="17"/>
        <v>0</v>
      </c>
      <c r="R122" s="50">
        <f t="shared" si="20"/>
        <v>0</v>
      </c>
      <c r="S122" s="51" t="str">
        <f t="shared" si="18"/>
        <v>0-0</v>
      </c>
      <c r="T122" s="52"/>
      <c r="U122" s="52"/>
      <c r="V122" s="53"/>
      <c r="W122" s="54"/>
      <c r="X122" s="52"/>
      <c r="Y122" s="52"/>
      <c r="Z122" s="53"/>
      <c r="AA122" s="54"/>
      <c r="AB122" s="55"/>
      <c r="AC122" s="52"/>
      <c r="AD122" s="56"/>
      <c r="AE122" s="57"/>
      <c r="AF122" s="58"/>
      <c r="AG122" s="47"/>
      <c r="AH122" s="57"/>
      <c r="AI122" s="57"/>
      <c r="AJ122" s="59">
        <f t="shared" si="23"/>
        <v>0</v>
      </c>
      <c r="AK122" s="31"/>
      <c r="AL122" s="39">
        <f t="shared" si="21"/>
        <v>0</v>
      </c>
      <c r="AM122" s="60">
        <f t="shared" si="24"/>
        <v>0</v>
      </c>
      <c r="AN122" s="39" t="str">
        <f t="shared" si="19"/>
        <v>0-0</v>
      </c>
      <c r="AO122" s="34"/>
      <c r="AP122" s="34"/>
      <c r="AQ122" s="61"/>
      <c r="AR122" s="61"/>
      <c r="AS122" s="34"/>
      <c r="AT122" s="34"/>
      <c r="AU122" s="61"/>
      <c r="AV122" s="61"/>
      <c r="AW122" s="34"/>
      <c r="AX122" s="34"/>
      <c r="AY122" s="61"/>
      <c r="AZ122" s="61"/>
      <c r="BA122" s="34"/>
      <c r="BB122" s="34"/>
      <c r="BC122" s="61"/>
      <c r="BD122" s="61"/>
      <c r="BE122" s="34"/>
      <c r="BF122" s="34"/>
      <c r="BG122" s="61"/>
      <c r="BH122" s="61"/>
      <c r="BI122" s="34"/>
      <c r="BJ122" s="34"/>
      <c r="BK122" s="61"/>
      <c r="BL122" s="61"/>
      <c r="BM122" s="34"/>
      <c r="BN122" s="34"/>
      <c r="BO122" s="61"/>
      <c r="BP122" s="61"/>
      <c r="BQ122" s="34"/>
      <c r="BR122" s="34"/>
      <c r="BS122" s="61"/>
      <c r="BT122" s="61"/>
    </row>
    <row r="123" spans="1:72" x14ac:dyDescent="0.25">
      <c r="A123" s="41"/>
      <c r="B123" s="10">
        <v>118</v>
      </c>
      <c r="C123" s="10" t="s">
        <v>352</v>
      </c>
      <c r="D123" s="18" t="s">
        <v>353</v>
      </c>
      <c r="E123" s="42">
        <f t="shared" si="13"/>
        <v>0</v>
      </c>
      <c r="F123" s="63"/>
      <c r="G123" s="44">
        <f t="shared" si="14"/>
        <v>0</v>
      </c>
      <c r="H123" s="44">
        <f t="shared" si="14"/>
        <v>0</v>
      </c>
      <c r="I123" s="45" t="str">
        <f t="shared" si="15"/>
        <v>0-0</v>
      </c>
      <c r="J123" s="46">
        <f>[1]Фармация!E476</f>
        <v>0</v>
      </c>
      <c r="K123" s="47">
        <f>[1]Фармация!E477</f>
        <v>0</v>
      </c>
      <c r="L123" s="47">
        <f>[1]Фармация!E474</f>
        <v>0</v>
      </c>
      <c r="M123" s="48">
        <f>[1]Фармация!E475</f>
        <v>0</v>
      </c>
      <c r="N123" s="18" t="str">
        <f t="shared" si="16"/>
        <v>0-0</v>
      </c>
      <c r="O123" s="49">
        <f t="shared" si="22"/>
        <v>0</v>
      </c>
      <c r="P123" s="31"/>
      <c r="Q123" s="50">
        <f t="shared" si="17"/>
        <v>0</v>
      </c>
      <c r="R123" s="50">
        <f t="shared" si="20"/>
        <v>0</v>
      </c>
      <c r="S123" s="51" t="str">
        <f t="shared" si="18"/>
        <v>0-0</v>
      </c>
      <c r="T123" s="52"/>
      <c r="U123" s="52"/>
      <c r="V123" s="53"/>
      <c r="W123" s="54"/>
      <c r="X123" s="52"/>
      <c r="Y123" s="52"/>
      <c r="Z123" s="53"/>
      <c r="AA123" s="54"/>
      <c r="AB123" s="55"/>
      <c r="AC123" s="52"/>
      <c r="AD123" s="56"/>
      <c r="AE123" s="57"/>
      <c r="AF123" s="58"/>
      <c r="AG123" s="47"/>
      <c r="AH123" s="57"/>
      <c r="AI123" s="57"/>
      <c r="AJ123" s="59">
        <f t="shared" si="23"/>
        <v>0</v>
      </c>
      <c r="AK123" s="31"/>
      <c r="AL123" s="39">
        <f t="shared" si="21"/>
        <v>0</v>
      </c>
      <c r="AM123" s="60">
        <f t="shared" si="24"/>
        <v>0</v>
      </c>
      <c r="AN123" s="39" t="str">
        <f t="shared" si="19"/>
        <v>0-0</v>
      </c>
      <c r="AO123" s="34"/>
      <c r="AP123" s="34"/>
      <c r="AQ123" s="61"/>
      <c r="AR123" s="61"/>
      <c r="AS123" s="34"/>
      <c r="AT123" s="34"/>
      <c r="AU123" s="61"/>
      <c r="AV123" s="61"/>
      <c r="AW123" s="34"/>
      <c r="AX123" s="34"/>
      <c r="AY123" s="61"/>
      <c r="AZ123" s="61"/>
      <c r="BA123" s="34"/>
      <c r="BB123" s="34"/>
      <c r="BC123" s="61"/>
      <c r="BD123" s="61"/>
      <c r="BE123" s="34"/>
      <c r="BF123" s="34"/>
      <c r="BG123" s="61"/>
      <c r="BH123" s="61"/>
      <c r="BI123" s="34"/>
      <c r="BJ123" s="34"/>
      <c r="BK123" s="61"/>
      <c r="BL123" s="61"/>
      <c r="BM123" s="34"/>
      <c r="BN123" s="34"/>
      <c r="BO123" s="61"/>
      <c r="BP123" s="61"/>
      <c r="BQ123" s="34"/>
      <c r="BR123" s="34"/>
      <c r="BS123" s="61"/>
      <c r="BT123" s="61"/>
    </row>
    <row r="124" spans="1:72" x14ac:dyDescent="0.25">
      <c r="A124" s="41"/>
      <c r="B124" s="10">
        <v>119</v>
      </c>
      <c r="C124" s="10" t="s">
        <v>354</v>
      </c>
      <c r="D124" s="18" t="s">
        <v>355</v>
      </c>
      <c r="E124" s="42">
        <f t="shared" si="13"/>
        <v>0</v>
      </c>
      <c r="F124" s="63"/>
      <c r="G124" s="44">
        <f t="shared" si="14"/>
        <v>0</v>
      </c>
      <c r="H124" s="44">
        <f t="shared" si="14"/>
        <v>0</v>
      </c>
      <c r="I124" s="45" t="str">
        <f t="shared" si="15"/>
        <v>0-0</v>
      </c>
      <c r="J124" s="46">
        <f>[1]Фармация!E480</f>
        <v>0</v>
      </c>
      <c r="K124" s="47">
        <f>[1]Фармация!E481</f>
        <v>0</v>
      </c>
      <c r="L124" s="47">
        <f>[1]Фармация!E478</f>
        <v>0</v>
      </c>
      <c r="M124" s="48">
        <f>[1]Фармация!E479</f>
        <v>0</v>
      </c>
      <c r="N124" s="18" t="str">
        <f t="shared" si="16"/>
        <v>0-0</v>
      </c>
      <c r="O124" s="49">
        <f t="shared" si="22"/>
        <v>0</v>
      </c>
      <c r="P124" s="31"/>
      <c r="Q124" s="50">
        <f t="shared" si="17"/>
        <v>0</v>
      </c>
      <c r="R124" s="50">
        <f t="shared" si="20"/>
        <v>0</v>
      </c>
      <c r="S124" s="51" t="str">
        <f t="shared" si="18"/>
        <v>0-0</v>
      </c>
      <c r="T124" s="52"/>
      <c r="U124" s="52"/>
      <c r="V124" s="53"/>
      <c r="W124" s="54"/>
      <c r="X124" s="52"/>
      <c r="Y124" s="52"/>
      <c r="Z124" s="53"/>
      <c r="AA124" s="54"/>
      <c r="AB124" s="55"/>
      <c r="AC124" s="52"/>
      <c r="AD124" s="56"/>
      <c r="AE124" s="57"/>
      <c r="AF124" s="58"/>
      <c r="AG124" s="47"/>
      <c r="AH124" s="57"/>
      <c r="AI124" s="57"/>
      <c r="AJ124" s="59">
        <f t="shared" si="23"/>
        <v>0</v>
      </c>
      <c r="AK124" s="31"/>
      <c r="AL124" s="39">
        <f t="shared" si="21"/>
        <v>0</v>
      </c>
      <c r="AM124" s="60">
        <f t="shared" si="24"/>
        <v>0</v>
      </c>
      <c r="AN124" s="39" t="str">
        <f t="shared" si="19"/>
        <v>0-0</v>
      </c>
      <c r="AO124" s="34"/>
      <c r="AP124" s="34"/>
      <c r="AQ124" s="61"/>
      <c r="AR124" s="61"/>
      <c r="AS124" s="34"/>
      <c r="AT124" s="34"/>
      <c r="AU124" s="61"/>
      <c r="AV124" s="61"/>
      <c r="AW124" s="34"/>
      <c r="AX124" s="34"/>
      <c r="AY124" s="61"/>
      <c r="AZ124" s="61"/>
      <c r="BA124" s="34"/>
      <c r="BB124" s="34"/>
      <c r="BC124" s="61"/>
      <c r="BD124" s="61"/>
      <c r="BE124" s="34"/>
      <c r="BF124" s="34"/>
      <c r="BG124" s="61"/>
      <c r="BH124" s="61"/>
      <c r="BI124" s="34"/>
      <c r="BJ124" s="34"/>
      <c r="BK124" s="61"/>
      <c r="BL124" s="61"/>
      <c r="BM124" s="34"/>
      <c r="BN124" s="34"/>
      <c r="BO124" s="61"/>
      <c r="BP124" s="61"/>
      <c r="BQ124" s="34"/>
      <c r="BR124" s="34"/>
      <c r="BS124" s="61"/>
      <c r="BT124" s="61"/>
    </row>
    <row r="125" spans="1:72" x14ac:dyDescent="0.25">
      <c r="A125" s="41"/>
      <c r="B125" s="10">
        <v>120</v>
      </c>
      <c r="C125" s="10" t="s">
        <v>356</v>
      </c>
      <c r="D125" s="18" t="s">
        <v>357</v>
      </c>
      <c r="E125" s="42">
        <f t="shared" si="13"/>
        <v>0</v>
      </c>
      <c r="F125" s="63"/>
      <c r="G125" s="44">
        <f t="shared" si="14"/>
        <v>0</v>
      </c>
      <c r="H125" s="44">
        <f t="shared" si="14"/>
        <v>0</v>
      </c>
      <c r="I125" s="45" t="str">
        <f t="shared" si="15"/>
        <v>0-0</v>
      </c>
      <c r="J125" s="46">
        <f>[1]Фармация!E484</f>
        <v>0</v>
      </c>
      <c r="K125" s="47">
        <f>[1]Фармация!E485</f>
        <v>0</v>
      </c>
      <c r="L125" s="47">
        <f>[1]Фармация!E482</f>
        <v>0</v>
      </c>
      <c r="M125" s="48">
        <f>[1]Фармация!E483</f>
        <v>0</v>
      </c>
      <c r="N125" s="18" t="str">
        <f t="shared" si="16"/>
        <v>0-0</v>
      </c>
      <c r="O125" s="49">
        <f t="shared" si="22"/>
        <v>0</v>
      </c>
      <c r="P125" s="31"/>
      <c r="Q125" s="50">
        <f t="shared" si="17"/>
        <v>0</v>
      </c>
      <c r="R125" s="50">
        <f t="shared" si="20"/>
        <v>0</v>
      </c>
      <c r="S125" s="51" t="str">
        <f t="shared" si="18"/>
        <v>0-0</v>
      </c>
      <c r="T125" s="52"/>
      <c r="U125" s="52"/>
      <c r="V125" s="53"/>
      <c r="W125" s="54"/>
      <c r="X125" s="52"/>
      <c r="Y125" s="52"/>
      <c r="Z125" s="53"/>
      <c r="AA125" s="54"/>
      <c r="AB125" s="55"/>
      <c r="AC125" s="52"/>
      <c r="AD125" s="56"/>
      <c r="AE125" s="57"/>
      <c r="AF125" s="58"/>
      <c r="AG125" s="47"/>
      <c r="AH125" s="57"/>
      <c r="AI125" s="57"/>
      <c r="AJ125" s="59">
        <f t="shared" si="23"/>
        <v>0</v>
      </c>
      <c r="AK125" s="31"/>
      <c r="AL125" s="39">
        <f t="shared" si="21"/>
        <v>0</v>
      </c>
      <c r="AM125" s="60">
        <f t="shared" si="24"/>
        <v>0</v>
      </c>
      <c r="AN125" s="39" t="str">
        <f t="shared" si="19"/>
        <v>0-0</v>
      </c>
      <c r="AO125" s="34"/>
      <c r="AP125" s="34"/>
      <c r="AQ125" s="61"/>
      <c r="AR125" s="61"/>
      <c r="AS125" s="34"/>
      <c r="AT125" s="34"/>
      <c r="AU125" s="61"/>
      <c r="AV125" s="61"/>
      <c r="AW125" s="34"/>
      <c r="AX125" s="34"/>
      <c r="AY125" s="61"/>
      <c r="AZ125" s="61"/>
      <c r="BA125" s="34"/>
      <c r="BB125" s="34"/>
      <c r="BC125" s="61"/>
      <c r="BD125" s="61"/>
      <c r="BE125" s="34"/>
      <c r="BF125" s="34"/>
      <c r="BG125" s="61"/>
      <c r="BH125" s="61"/>
      <c r="BI125" s="34"/>
      <c r="BJ125" s="34"/>
      <c r="BK125" s="61"/>
      <c r="BL125" s="61"/>
      <c r="BM125" s="34"/>
      <c r="BN125" s="34"/>
      <c r="BO125" s="61"/>
      <c r="BP125" s="61"/>
      <c r="BQ125" s="34"/>
      <c r="BR125" s="34"/>
      <c r="BS125" s="61"/>
      <c r="BT125" s="61"/>
    </row>
    <row r="126" spans="1:72" x14ac:dyDescent="0.25">
      <c r="A126" s="41"/>
      <c r="B126" s="10">
        <v>121</v>
      </c>
      <c r="C126" s="10" t="s">
        <v>358</v>
      </c>
      <c r="D126" s="18" t="s">
        <v>359</v>
      </c>
      <c r="E126" s="42">
        <f t="shared" si="13"/>
        <v>0</v>
      </c>
      <c r="F126" s="63"/>
      <c r="G126" s="44">
        <f t="shared" si="14"/>
        <v>0</v>
      </c>
      <c r="H126" s="44">
        <f t="shared" si="14"/>
        <v>0</v>
      </c>
      <c r="I126" s="45" t="str">
        <f t="shared" si="15"/>
        <v>0-0</v>
      </c>
      <c r="J126" s="46">
        <f>[1]Фармация!E488</f>
        <v>0</v>
      </c>
      <c r="K126" s="47">
        <f>[1]Фармация!E489</f>
        <v>0</v>
      </c>
      <c r="L126" s="47">
        <f>[1]Фармация!E486</f>
        <v>0</v>
      </c>
      <c r="M126" s="48">
        <f>[1]Фармация!E487</f>
        <v>0</v>
      </c>
      <c r="N126" s="18" t="str">
        <f t="shared" si="16"/>
        <v>0-0</v>
      </c>
      <c r="O126" s="49">
        <f t="shared" si="22"/>
        <v>0</v>
      </c>
      <c r="P126" s="31"/>
      <c r="Q126" s="50">
        <f t="shared" si="17"/>
        <v>0</v>
      </c>
      <c r="R126" s="50">
        <f t="shared" si="20"/>
        <v>0</v>
      </c>
      <c r="S126" s="51" t="str">
        <f t="shared" si="18"/>
        <v>0-0</v>
      </c>
      <c r="T126" s="52"/>
      <c r="U126" s="52"/>
      <c r="V126" s="53"/>
      <c r="W126" s="54"/>
      <c r="X126" s="52"/>
      <c r="Y126" s="52"/>
      <c r="Z126" s="53"/>
      <c r="AA126" s="54"/>
      <c r="AB126" s="55"/>
      <c r="AC126" s="52"/>
      <c r="AD126" s="56"/>
      <c r="AE126" s="57"/>
      <c r="AF126" s="58"/>
      <c r="AG126" s="47"/>
      <c r="AH126" s="57"/>
      <c r="AI126" s="57"/>
      <c r="AJ126" s="59">
        <f t="shared" si="23"/>
        <v>0</v>
      </c>
      <c r="AK126" s="31"/>
      <c r="AL126" s="39">
        <f t="shared" si="21"/>
        <v>0</v>
      </c>
      <c r="AM126" s="60">
        <f t="shared" si="24"/>
        <v>0</v>
      </c>
      <c r="AN126" s="39" t="str">
        <f t="shared" si="19"/>
        <v>0-0</v>
      </c>
      <c r="AO126" s="34"/>
      <c r="AP126" s="34"/>
      <c r="AQ126" s="61"/>
      <c r="AR126" s="61"/>
      <c r="AS126" s="34"/>
      <c r="AT126" s="34"/>
      <c r="AU126" s="61"/>
      <c r="AV126" s="61"/>
      <c r="AW126" s="34"/>
      <c r="AX126" s="34"/>
      <c r="AY126" s="61"/>
      <c r="AZ126" s="61"/>
      <c r="BA126" s="34"/>
      <c r="BB126" s="34"/>
      <c r="BC126" s="61"/>
      <c r="BD126" s="61"/>
      <c r="BE126" s="34"/>
      <c r="BF126" s="34"/>
      <c r="BG126" s="61"/>
      <c r="BH126" s="61"/>
      <c r="BI126" s="34"/>
      <c r="BJ126" s="34"/>
      <c r="BK126" s="61"/>
      <c r="BL126" s="61"/>
      <c r="BM126" s="34"/>
      <c r="BN126" s="34"/>
      <c r="BO126" s="61"/>
      <c r="BP126" s="61"/>
      <c r="BQ126" s="34"/>
      <c r="BR126" s="34"/>
      <c r="BS126" s="61"/>
      <c r="BT126" s="61"/>
    </row>
    <row r="127" spans="1:72" x14ac:dyDescent="0.25">
      <c r="A127" s="41"/>
      <c r="B127" s="10">
        <v>122</v>
      </c>
      <c r="C127" s="10" t="s">
        <v>360</v>
      </c>
      <c r="D127" s="18" t="s">
        <v>361</v>
      </c>
      <c r="E127" s="42">
        <f t="shared" si="13"/>
        <v>0</v>
      </c>
      <c r="F127" s="63" t="s">
        <v>114</v>
      </c>
      <c r="G127" s="44">
        <f t="shared" si="14"/>
        <v>0</v>
      </c>
      <c r="H127" s="44">
        <f t="shared" si="14"/>
        <v>0</v>
      </c>
      <c r="I127" s="45" t="str">
        <f t="shared" si="15"/>
        <v>0-0</v>
      </c>
      <c r="J127" s="46">
        <f>[1]Фармация!E492</f>
        <v>0</v>
      </c>
      <c r="K127" s="47">
        <f>[1]Фармация!E493</f>
        <v>0</v>
      </c>
      <c r="L127" s="47">
        <f>[1]Фармация!E490</f>
        <v>0</v>
      </c>
      <c r="M127" s="48">
        <f>[1]Фармация!E491</f>
        <v>0</v>
      </c>
      <c r="N127" s="18" t="str">
        <f t="shared" si="16"/>
        <v>0-0</v>
      </c>
      <c r="O127" s="49">
        <f t="shared" si="22"/>
        <v>0</v>
      </c>
      <c r="P127" s="31" t="s">
        <v>114</v>
      </c>
      <c r="Q127" s="50">
        <f t="shared" si="17"/>
        <v>0</v>
      </c>
      <c r="R127" s="50">
        <f t="shared" si="20"/>
        <v>0</v>
      </c>
      <c r="S127" s="51" t="str">
        <f t="shared" si="18"/>
        <v>0-0</v>
      </c>
      <c r="T127" s="52"/>
      <c r="U127" s="52"/>
      <c r="V127" s="53"/>
      <c r="W127" s="54"/>
      <c r="X127" s="52"/>
      <c r="Y127" s="52"/>
      <c r="Z127" s="53"/>
      <c r="AA127" s="54"/>
      <c r="AB127" s="52"/>
      <c r="AC127" s="52"/>
      <c r="AD127" s="56"/>
      <c r="AE127" s="57"/>
      <c r="AF127" s="58"/>
      <c r="AG127" s="47"/>
      <c r="AH127" s="57"/>
      <c r="AI127" s="57"/>
      <c r="AJ127" s="59">
        <f t="shared" si="23"/>
        <v>0</v>
      </c>
      <c r="AK127" s="31"/>
      <c r="AL127" s="39">
        <f t="shared" si="21"/>
        <v>0</v>
      </c>
      <c r="AM127" s="60">
        <f t="shared" si="24"/>
        <v>0</v>
      </c>
      <c r="AN127" s="39" t="str">
        <f t="shared" si="19"/>
        <v>0-0</v>
      </c>
      <c r="AO127" s="34"/>
      <c r="AP127" s="34"/>
      <c r="AQ127" s="61"/>
      <c r="AR127" s="61"/>
      <c r="AS127" s="34"/>
      <c r="AT127" s="34"/>
      <c r="AU127" s="61"/>
      <c r="AV127" s="61"/>
      <c r="AW127" s="34"/>
      <c r="AX127" s="34"/>
      <c r="AY127" s="61"/>
      <c r="AZ127" s="61"/>
      <c r="BA127" s="34"/>
      <c r="BB127" s="34"/>
      <c r="BC127" s="61"/>
      <c r="BD127" s="61"/>
      <c r="BE127" s="34"/>
      <c r="BF127" s="34"/>
      <c r="BG127" s="61"/>
      <c r="BH127" s="61"/>
      <c r="BI127" s="34"/>
      <c r="BJ127" s="34"/>
      <c r="BK127" s="61"/>
      <c r="BL127" s="61"/>
      <c r="BM127" s="34"/>
      <c r="BN127" s="34"/>
      <c r="BO127" s="61"/>
      <c r="BP127" s="61"/>
      <c r="BQ127" s="34"/>
      <c r="BR127" s="34"/>
      <c r="BS127" s="61"/>
      <c r="BT127" s="61"/>
    </row>
    <row r="128" spans="1:72" x14ac:dyDescent="0.25">
      <c r="A128" s="41"/>
      <c r="B128" s="10">
        <v>123</v>
      </c>
      <c r="C128" s="10" t="s">
        <v>362</v>
      </c>
      <c r="D128" s="18" t="s">
        <v>363</v>
      </c>
      <c r="E128" s="42">
        <f t="shared" si="13"/>
        <v>5</v>
      </c>
      <c r="F128" s="63" t="s">
        <v>114</v>
      </c>
      <c r="G128" s="44">
        <f t="shared" si="14"/>
        <v>0</v>
      </c>
      <c r="H128" s="44">
        <f t="shared" si="14"/>
        <v>0</v>
      </c>
      <c r="I128" s="45" t="str">
        <f t="shared" si="15"/>
        <v>0-0</v>
      </c>
      <c r="J128" s="46">
        <f>[1]Фармация!E496</f>
        <v>0</v>
      </c>
      <c r="K128" s="47">
        <f>[1]Фармация!E497</f>
        <v>0</v>
      </c>
      <c r="L128" s="47">
        <f>[1]Фармация!E494</f>
        <v>0</v>
      </c>
      <c r="M128" s="48">
        <f>[1]Фармация!E495</f>
        <v>0</v>
      </c>
      <c r="N128" s="18" t="str">
        <f t="shared" si="16"/>
        <v>0-0</v>
      </c>
      <c r="O128" s="49">
        <f t="shared" si="22"/>
        <v>0</v>
      </c>
      <c r="P128" s="31"/>
      <c r="Q128" s="50">
        <f t="shared" si="17"/>
        <v>0</v>
      </c>
      <c r="R128" s="50">
        <f t="shared" si="20"/>
        <v>0</v>
      </c>
      <c r="S128" s="51" t="str">
        <f t="shared" si="18"/>
        <v>0-0</v>
      </c>
      <c r="T128" s="52"/>
      <c r="U128" s="52"/>
      <c r="V128" s="53"/>
      <c r="W128" s="54"/>
      <c r="X128" s="52"/>
      <c r="Y128" s="52"/>
      <c r="Z128" s="53"/>
      <c r="AA128" s="54"/>
      <c r="AB128" s="55"/>
      <c r="AC128" s="52"/>
      <c r="AD128" s="56"/>
      <c r="AE128" s="57"/>
      <c r="AF128" s="58"/>
      <c r="AG128" s="47"/>
      <c r="AH128" s="57"/>
      <c r="AI128" s="57"/>
      <c r="AJ128" s="59">
        <f t="shared" si="23"/>
        <v>5</v>
      </c>
      <c r="AK128" s="31"/>
      <c r="AL128" s="39">
        <f t="shared" si="21"/>
        <v>45.5</v>
      </c>
      <c r="AM128" s="60">
        <f t="shared" si="24"/>
        <v>45.5</v>
      </c>
      <c r="AN128" s="39" t="str">
        <f t="shared" si="19"/>
        <v>45,5-45,5</v>
      </c>
      <c r="AO128" s="34">
        <f>[1]Ригла!E118</f>
        <v>1</v>
      </c>
      <c r="AP128" s="34" t="str">
        <f>[1]Ригла!D118</f>
        <v>Таблетки</v>
      </c>
      <c r="AQ128" s="61">
        <f>[1]Ригла!F118</f>
        <v>45.5</v>
      </c>
      <c r="AR128" s="61">
        <f>[1]Ригла!G118</f>
        <v>45.5</v>
      </c>
      <c r="AS128" s="34">
        <f>[1]Ригла!E25</f>
        <v>1</v>
      </c>
      <c r="AT128" s="34" t="str">
        <f>[1]Ригла!D25</f>
        <v>Таблетки</v>
      </c>
      <c r="AU128" s="61">
        <f>[1]Ригла!F25</f>
        <v>45.5</v>
      </c>
      <c r="AV128" s="61">
        <f>[1]Ригла!G25</f>
        <v>45.5</v>
      </c>
      <c r="AW128" s="34"/>
      <c r="AX128" s="34"/>
      <c r="AY128" s="61"/>
      <c r="AZ128" s="61"/>
      <c r="BA128" s="34"/>
      <c r="BB128" s="34"/>
      <c r="BC128" s="61"/>
      <c r="BD128" s="61"/>
      <c r="BE128" s="34">
        <f>[1]Ригла!E264</f>
        <v>1</v>
      </c>
      <c r="BF128" s="34" t="str">
        <f>[1]Ригла!D264</f>
        <v>Таблетки</v>
      </c>
      <c r="BG128" s="61">
        <f>[1]Ригла!F264</f>
        <v>45.5</v>
      </c>
      <c r="BH128" s="61">
        <f>[1]Ригла!G264</f>
        <v>45.5</v>
      </c>
      <c r="BI128" s="34">
        <f>[1]Ригла!E219</f>
        <v>1</v>
      </c>
      <c r="BJ128" s="34" t="str">
        <f>[1]Ригла!D219</f>
        <v>Таблетки</v>
      </c>
      <c r="BK128" s="61">
        <f>[1]Ригла!F219</f>
        <v>45.5</v>
      </c>
      <c r="BL128" s="61">
        <f>[1]Ригла!G219</f>
        <v>45.5</v>
      </c>
      <c r="BM128" s="34"/>
      <c r="BN128" s="34"/>
      <c r="BO128" s="61"/>
      <c r="BP128" s="61"/>
      <c r="BQ128" s="34">
        <f>[1]Ригла!E171</f>
        <v>1</v>
      </c>
      <c r="BR128" s="34" t="str">
        <f>[1]Ригла!D171</f>
        <v>Таблетки</v>
      </c>
      <c r="BS128" s="61">
        <f>[1]Ригла!F171</f>
        <v>45.5</v>
      </c>
      <c r="BT128" s="61">
        <f>[1]Ригла!G171</f>
        <v>45.5</v>
      </c>
    </row>
    <row r="129" spans="1:72" x14ac:dyDescent="0.25">
      <c r="A129" s="41" t="s">
        <v>364</v>
      </c>
      <c r="B129" s="10">
        <v>124</v>
      </c>
      <c r="C129" s="10" t="s">
        <v>365</v>
      </c>
      <c r="D129" s="18" t="s">
        <v>366</v>
      </c>
      <c r="E129" s="42">
        <f t="shared" si="13"/>
        <v>0</v>
      </c>
      <c r="F129" s="63"/>
      <c r="G129" s="44">
        <f t="shared" si="14"/>
        <v>0</v>
      </c>
      <c r="H129" s="44">
        <f t="shared" si="14"/>
        <v>0</v>
      </c>
      <c r="I129" s="45" t="str">
        <f t="shared" si="15"/>
        <v>0-0</v>
      </c>
      <c r="J129" s="46">
        <f>[1]Фармация!E500</f>
        <v>0</v>
      </c>
      <c r="K129" s="47">
        <f>[1]Фармация!E501</f>
        <v>0</v>
      </c>
      <c r="L129" s="47">
        <f>[1]Фармация!E498</f>
        <v>0</v>
      </c>
      <c r="M129" s="48">
        <f>[1]Фармация!E499</f>
        <v>0</v>
      </c>
      <c r="N129" s="18" t="str">
        <f t="shared" si="16"/>
        <v>0-0</v>
      </c>
      <c r="O129" s="49">
        <f t="shared" si="22"/>
        <v>0</v>
      </c>
      <c r="P129" s="31"/>
      <c r="Q129" s="50">
        <f t="shared" si="17"/>
        <v>0</v>
      </c>
      <c r="R129" s="50">
        <f t="shared" si="20"/>
        <v>0</v>
      </c>
      <c r="S129" s="51" t="str">
        <f t="shared" si="18"/>
        <v>0-0</v>
      </c>
      <c r="T129" s="52"/>
      <c r="U129" s="52"/>
      <c r="V129" s="53"/>
      <c r="W129" s="54"/>
      <c r="X129" s="52"/>
      <c r="Y129" s="52"/>
      <c r="Z129" s="53"/>
      <c r="AA129" s="54"/>
      <c r="AB129" s="55"/>
      <c r="AC129" s="52"/>
      <c r="AD129" s="56"/>
      <c r="AE129" s="57"/>
      <c r="AF129" s="58"/>
      <c r="AG129" s="47"/>
      <c r="AH129" s="57"/>
      <c r="AI129" s="57"/>
      <c r="AJ129" s="59">
        <f t="shared" si="23"/>
        <v>0</v>
      </c>
      <c r="AK129" s="31"/>
      <c r="AL129" s="39">
        <f t="shared" si="21"/>
        <v>0</v>
      </c>
      <c r="AM129" s="60">
        <f t="shared" si="24"/>
        <v>0</v>
      </c>
      <c r="AN129" s="39" t="str">
        <f t="shared" si="19"/>
        <v>0-0</v>
      </c>
      <c r="AO129" s="34"/>
      <c r="AP129" s="34"/>
      <c r="AQ129" s="61"/>
      <c r="AR129" s="61"/>
      <c r="AS129" s="34"/>
      <c r="AT129" s="34"/>
      <c r="AU129" s="61"/>
      <c r="AV129" s="61"/>
      <c r="AW129" s="34"/>
      <c r="AX129" s="34"/>
      <c r="AY129" s="61"/>
      <c r="AZ129" s="61"/>
      <c r="BA129" s="34"/>
      <c r="BB129" s="34"/>
      <c r="BC129" s="61"/>
      <c r="BD129" s="61"/>
      <c r="BE129" s="34"/>
      <c r="BF129" s="34"/>
      <c r="BG129" s="61"/>
      <c r="BH129" s="61"/>
      <c r="BI129" s="34"/>
      <c r="BJ129" s="34"/>
      <c r="BK129" s="61"/>
      <c r="BL129" s="61"/>
      <c r="BM129" s="34"/>
      <c r="BN129" s="34"/>
      <c r="BO129" s="61"/>
      <c r="BP129" s="61"/>
      <c r="BQ129" s="34"/>
      <c r="BR129" s="34"/>
      <c r="BS129" s="61"/>
      <c r="BT129" s="61"/>
    </row>
    <row r="130" spans="1:72" ht="14.45" customHeight="1" x14ac:dyDescent="0.25">
      <c r="A130" s="41"/>
      <c r="B130" s="10">
        <v>125</v>
      </c>
      <c r="C130" s="10" t="s">
        <v>367</v>
      </c>
      <c r="D130" s="18" t="s">
        <v>364</v>
      </c>
      <c r="E130" s="42">
        <f t="shared" si="13"/>
        <v>2</v>
      </c>
      <c r="F130" s="63" t="s">
        <v>315</v>
      </c>
      <c r="G130" s="44">
        <f t="shared" si="14"/>
        <v>0</v>
      </c>
      <c r="H130" s="44">
        <f t="shared" si="14"/>
        <v>0</v>
      </c>
      <c r="I130" s="45" t="str">
        <f t="shared" si="15"/>
        <v>0-0</v>
      </c>
      <c r="J130" s="46">
        <f>[1]Фармация!E504</f>
        <v>0</v>
      </c>
      <c r="K130" s="47" t="str">
        <f>[1]Фармация!E505</f>
        <v>таблетки</v>
      </c>
      <c r="L130" s="47">
        <f>[1]Фармация!E502</f>
        <v>0</v>
      </c>
      <c r="M130" s="48">
        <f>[1]Фармация!E503</f>
        <v>0</v>
      </c>
      <c r="N130" s="18" t="str">
        <f>CONCATENATE(L130, "-",M130)</f>
        <v>0-0</v>
      </c>
      <c r="O130" s="49">
        <f t="shared" si="22"/>
        <v>0</v>
      </c>
      <c r="P130" s="31"/>
      <c r="Q130" s="50">
        <f t="shared" si="17"/>
        <v>0</v>
      </c>
      <c r="R130" s="50">
        <f t="shared" si="20"/>
        <v>0</v>
      </c>
      <c r="S130" s="51" t="str">
        <f t="shared" si="18"/>
        <v>0-0</v>
      </c>
      <c r="T130" s="52"/>
      <c r="U130" s="52"/>
      <c r="V130" s="53"/>
      <c r="W130" s="54"/>
      <c r="X130" s="52"/>
      <c r="Y130" s="52"/>
      <c r="Z130" s="53"/>
      <c r="AA130" s="54"/>
      <c r="AB130" s="55"/>
      <c r="AC130" s="52"/>
      <c r="AD130" s="56"/>
      <c r="AE130" s="57"/>
      <c r="AF130" s="58"/>
      <c r="AG130" s="47"/>
      <c r="AH130" s="57"/>
      <c r="AI130" s="57"/>
      <c r="AJ130" s="59">
        <f t="shared" si="23"/>
        <v>2</v>
      </c>
      <c r="AK130" s="31" t="s">
        <v>315</v>
      </c>
      <c r="AL130" s="39">
        <f t="shared" si="21"/>
        <v>0</v>
      </c>
      <c r="AM130" s="60">
        <f t="shared" si="24"/>
        <v>386</v>
      </c>
      <c r="AN130" s="39" t="str">
        <f t="shared" si="19"/>
        <v>0-386</v>
      </c>
      <c r="AO130" s="34">
        <f>[1]Ригла!E126</f>
        <v>0</v>
      </c>
      <c r="AP130" s="34" t="s">
        <v>368</v>
      </c>
      <c r="AQ130" s="61">
        <f>[1]Ригла!F126</f>
        <v>0</v>
      </c>
      <c r="AR130" s="61">
        <f>[1]Ригла!G126</f>
        <v>0</v>
      </c>
      <c r="AS130" s="34">
        <f>[1]Ригла!E33</f>
        <v>1</v>
      </c>
      <c r="AT130" s="34" t="str">
        <f>[1]Ригла!D33</f>
        <v>Таблетки</v>
      </c>
      <c r="AU130" s="61">
        <f>[1]Ригла!F33</f>
        <v>235</v>
      </c>
      <c r="AV130" s="61">
        <f>[1]Ригла!G33</f>
        <v>235</v>
      </c>
      <c r="AW130" s="34"/>
      <c r="AX130" s="34"/>
      <c r="AY130" s="61"/>
      <c r="AZ130" s="61"/>
      <c r="BA130" s="34"/>
      <c r="BB130" s="34"/>
      <c r="BC130" s="61"/>
      <c r="BD130" s="61"/>
      <c r="BE130" s="34"/>
      <c r="BF130" s="34"/>
      <c r="BG130" s="61"/>
      <c r="BH130" s="61"/>
      <c r="BI130" s="34"/>
      <c r="BJ130" s="34"/>
      <c r="BK130" s="61"/>
      <c r="BL130" s="61"/>
      <c r="BM130" s="34"/>
      <c r="BN130" s="34"/>
      <c r="BO130" s="61"/>
      <c r="BP130" s="61"/>
      <c r="BQ130" s="34">
        <f>[1]Ригла!E178</f>
        <v>1</v>
      </c>
      <c r="BR130" s="34" t="str">
        <f>[1]Ригла!D178</f>
        <v>Таблетки</v>
      </c>
      <c r="BS130" s="61">
        <f>[1]Ригла!F178</f>
        <v>386</v>
      </c>
      <c r="BT130" s="61">
        <f>[1]Ригла!G178</f>
        <v>386</v>
      </c>
    </row>
    <row r="131" spans="1:72" x14ac:dyDescent="0.25">
      <c r="A131" s="41"/>
      <c r="B131" s="10">
        <v>126</v>
      </c>
      <c r="C131" s="10" t="s">
        <v>369</v>
      </c>
      <c r="D131" s="18" t="s">
        <v>370</v>
      </c>
      <c r="E131" s="42">
        <f t="shared" si="13"/>
        <v>0</v>
      </c>
      <c r="F131" s="63"/>
      <c r="G131" s="44">
        <f t="shared" si="14"/>
        <v>0</v>
      </c>
      <c r="H131" s="44">
        <f t="shared" si="14"/>
        <v>0</v>
      </c>
      <c r="I131" s="45" t="str">
        <f t="shared" si="15"/>
        <v>0-0</v>
      </c>
      <c r="J131" s="46">
        <f>[1]Фармация!E508</f>
        <v>0</v>
      </c>
      <c r="K131" s="47">
        <f>[1]Фармация!E509</f>
        <v>0</v>
      </c>
      <c r="L131" s="47">
        <f>[1]Фармация!E506</f>
        <v>0</v>
      </c>
      <c r="M131" s="48">
        <f>[1]Фармация!E507</f>
        <v>0</v>
      </c>
      <c r="N131" s="18" t="str">
        <f t="shared" si="16"/>
        <v>0-0</v>
      </c>
      <c r="O131" s="49">
        <f t="shared" si="22"/>
        <v>0</v>
      </c>
      <c r="P131" s="31"/>
      <c r="Q131" s="50">
        <f t="shared" si="17"/>
        <v>0</v>
      </c>
      <c r="R131" s="50">
        <f t="shared" si="20"/>
        <v>0</v>
      </c>
      <c r="S131" s="51" t="str">
        <f t="shared" si="18"/>
        <v>0-0</v>
      </c>
      <c r="T131" s="52"/>
      <c r="U131" s="52"/>
      <c r="V131" s="53"/>
      <c r="W131" s="54"/>
      <c r="X131" s="52"/>
      <c r="Y131" s="52"/>
      <c r="Z131" s="53"/>
      <c r="AA131" s="54"/>
      <c r="AB131" s="55"/>
      <c r="AC131" s="52"/>
      <c r="AD131" s="56"/>
      <c r="AE131" s="57"/>
      <c r="AF131" s="58"/>
      <c r="AG131" s="47"/>
      <c r="AH131" s="57"/>
      <c r="AI131" s="57"/>
      <c r="AJ131" s="59">
        <f t="shared" si="23"/>
        <v>0</v>
      </c>
      <c r="AK131" s="31"/>
      <c r="AL131" s="39">
        <f t="shared" si="21"/>
        <v>0</v>
      </c>
      <c r="AM131" s="60">
        <f t="shared" si="24"/>
        <v>0</v>
      </c>
      <c r="AN131" s="39" t="str">
        <f t="shared" si="19"/>
        <v>0-0</v>
      </c>
      <c r="AO131" s="34"/>
      <c r="AP131" s="34"/>
      <c r="AQ131" s="61"/>
      <c r="AR131" s="61"/>
      <c r="AS131" s="34"/>
      <c r="AT131" s="34"/>
      <c r="AU131" s="61"/>
      <c r="AV131" s="61"/>
      <c r="AW131" s="34"/>
      <c r="AX131" s="34"/>
      <c r="AY131" s="61"/>
      <c r="AZ131" s="61"/>
      <c r="BA131" s="34"/>
      <c r="BB131" s="34"/>
      <c r="BC131" s="61"/>
      <c r="BD131" s="61"/>
      <c r="BE131" s="34"/>
      <c r="BF131" s="34"/>
      <c r="BG131" s="61"/>
      <c r="BH131" s="61"/>
      <c r="BI131" s="34"/>
      <c r="BJ131" s="34"/>
      <c r="BK131" s="61"/>
      <c r="BL131" s="61"/>
      <c r="BM131" s="34"/>
      <c r="BN131" s="34"/>
      <c r="BO131" s="61"/>
      <c r="BP131" s="61"/>
      <c r="BQ131" s="34"/>
      <c r="BR131" s="34"/>
      <c r="BS131" s="61"/>
      <c r="BT131" s="61"/>
    </row>
    <row r="132" spans="1:72" x14ac:dyDescent="0.25">
      <c r="A132" s="41"/>
      <c r="B132" s="10">
        <v>127</v>
      </c>
      <c r="C132" s="10" t="s">
        <v>371</v>
      </c>
      <c r="D132" s="18" t="s">
        <v>372</v>
      </c>
      <c r="E132" s="42">
        <f t="shared" si="13"/>
        <v>0</v>
      </c>
      <c r="F132" s="63"/>
      <c r="G132" s="44">
        <f t="shared" si="14"/>
        <v>0</v>
      </c>
      <c r="H132" s="44">
        <f t="shared" si="14"/>
        <v>0</v>
      </c>
      <c r="I132" s="45" t="str">
        <f t="shared" si="15"/>
        <v>0-0</v>
      </c>
      <c r="J132" s="46">
        <f>[1]Фармация!E512</f>
        <v>0</v>
      </c>
      <c r="K132" s="47">
        <f>[1]Фармация!E513</f>
        <v>0</v>
      </c>
      <c r="L132" s="47">
        <f>[1]Фармация!E510</f>
        <v>0</v>
      </c>
      <c r="M132" s="48">
        <f>[1]Фармация!E511</f>
        <v>0</v>
      </c>
      <c r="N132" s="18" t="str">
        <f t="shared" si="16"/>
        <v>0-0</v>
      </c>
      <c r="O132" s="49">
        <f t="shared" si="22"/>
        <v>0</v>
      </c>
      <c r="P132" s="31"/>
      <c r="Q132" s="50">
        <f t="shared" si="17"/>
        <v>0</v>
      </c>
      <c r="R132" s="50">
        <f t="shared" si="20"/>
        <v>0</v>
      </c>
      <c r="S132" s="51" t="str">
        <f t="shared" si="18"/>
        <v>0-0</v>
      </c>
      <c r="T132" s="52"/>
      <c r="U132" s="52"/>
      <c r="V132" s="53"/>
      <c r="W132" s="54"/>
      <c r="X132" s="52"/>
      <c r="Y132" s="52"/>
      <c r="Z132" s="53"/>
      <c r="AA132" s="54"/>
      <c r="AB132" s="55"/>
      <c r="AC132" s="52"/>
      <c r="AD132" s="56"/>
      <c r="AE132" s="57"/>
      <c r="AF132" s="58"/>
      <c r="AG132" s="47"/>
      <c r="AH132" s="57"/>
      <c r="AI132" s="57"/>
      <c r="AJ132" s="59">
        <f t="shared" si="23"/>
        <v>0</v>
      </c>
      <c r="AK132" s="31"/>
      <c r="AL132" s="39">
        <f t="shared" si="21"/>
        <v>0</v>
      </c>
      <c r="AM132" s="60">
        <f t="shared" si="24"/>
        <v>0</v>
      </c>
      <c r="AN132" s="39" t="str">
        <f t="shared" si="19"/>
        <v>0-0</v>
      </c>
      <c r="AO132" s="34"/>
      <c r="AP132" s="34"/>
      <c r="AQ132" s="61"/>
      <c r="AR132" s="61"/>
      <c r="AS132" s="34"/>
      <c r="AT132" s="34"/>
      <c r="AU132" s="61"/>
      <c r="AV132" s="61"/>
      <c r="AW132" s="34"/>
      <c r="AX132" s="34"/>
      <c r="AY132" s="61"/>
      <c r="AZ132" s="61"/>
      <c r="BA132" s="34"/>
      <c r="BB132" s="34"/>
      <c r="BC132" s="61"/>
      <c r="BD132" s="61"/>
      <c r="BE132" s="34"/>
      <c r="BF132" s="34"/>
      <c r="BG132" s="61"/>
      <c r="BH132" s="61"/>
      <c r="BI132" s="34"/>
      <c r="BJ132" s="34"/>
      <c r="BK132" s="61"/>
      <c r="BL132" s="61"/>
      <c r="BM132" s="34"/>
      <c r="BN132" s="34"/>
      <c r="BO132" s="61"/>
      <c r="BP132" s="61"/>
      <c r="BQ132" s="34"/>
      <c r="BR132" s="34"/>
      <c r="BS132" s="61"/>
      <c r="BT132" s="61"/>
    </row>
    <row r="133" spans="1:72" x14ac:dyDescent="0.25">
      <c r="A133" s="41"/>
      <c r="B133" s="10">
        <v>128</v>
      </c>
      <c r="C133" s="10" t="s">
        <v>373</v>
      </c>
      <c r="D133" s="18" t="s">
        <v>374</v>
      </c>
      <c r="E133" s="42">
        <f t="shared" si="13"/>
        <v>0</v>
      </c>
      <c r="F133" s="63"/>
      <c r="G133" s="44">
        <f t="shared" si="14"/>
        <v>0</v>
      </c>
      <c r="H133" s="44">
        <f t="shared" si="14"/>
        <v>0</v>
      </c>
      <c r="I133" s="45" t="str">
        <f t="shared" si="15"/>
        <v>0-0</v>
      </c>
      <c r="J133" s="46">
        <f>[1]Фармация!E516</f>
        <v>0</v>
      </c>
      <c r="K133" s="47">
        <f>[1]Фармация!E517</f>
        <v>0</v>
      </c>
      <c r="L133" s="47">
        <f>[1]Фармация!E514</f>
        <v>0</v>
      </c>
      <c r="M133" s="48">
        <f>[1]Фармация!E515</f>
        <v>0</v>
      </c>
      <c r="N133" s="18" t="str">
        <f t="shared" si="16"/>
        <v>0-0</v>
      </c>
      <c r="O133" s="49">
        <f t="shared" si="22"/>
        <v>0</v>
      </c>
      <c r="P133" s="31"/>
      <c r="Q133" s="50">
        <f t="shared" si="17"/>
        <v>0</v>
      </c>
      <c r="R133" s="50">
        <f t="shared" si="20"/>
        <v>0</v>
      </c>
      <c r="S133" s="51" t="str">
        <f t="shared" si="18"/>
        <v>0-0</v>
      </c>
      <c r="T133" s="52"/>
      <c r="U133" s="52"/>
      <c r="V133" s="53"/>
      <c r="W133" s="54"/>
      <c r="X133" s="52"/>
      <c r="Y133" s="52"/>
      <c r="Z133" s="53"/>
      <c r="AA133" s="54"/>
      <c r="AB133" s="55"/>
      <c r="AC133" s="52"/>
      <c r="AD133" s="56"/>
      <c r="AE133" s="57"/>
      <c r="AF133" s="58"/>
      <c r="AG133" s="47"/>
      <c r="AH133" s="57"/>
      <c r="AI133" s="57"/>
      <c r="AJ133" s="59">
        <f t="shared" si="23"/>
        <v>0</v>
      </c>
      <c r="AK133" s="31"/>
      <c r="AL133" s="39">
        <f t="shared" si="21"/>
        <v>0</v>
      </c>
      <c r="AM133" s="60">
        <f t="shared" si="24"/>
        <v>0</v>
      </c>
      <c r="AN133" s="39" t="str">
        <f t="shared" si="19"/>
        <v>0-0</v>
      </c>
      <c r="AO133" s="34"/>
      <c r="AP133" s="34"/>
      <c r="AQ133" s="61"/>
      <c r="AR133" s="61"/>
      <c r="AS133" s="34"/>
      <c r="AT133" s="34"/>
      <c r="AU133" s="61"/>
      <c r="AV133" s="61"/>
      <c r="AW133" s="34"/>
      <c r="AX133" s="34"/>
      <c r="AY133" s="61"/>
      <c r="AZ133" s="61"/>
      <c r="BA133" s="34"/>
      <c r="BB133" s="34"/>
      <c r="BC133" s="61"/>
      <c r="BD133" s="61"/>
      <c r="BE133" s="34"/>
      <c r="BF133" s="34"/>
      <c r="BG133" s="61"/>
      <c r="BH133" s="61"/>
      <c r="BI133" s="34"/>
      <c r="BJ133" s="34"/>
      <c r="BK133" s="61"/>
      <c r="BL133" s="61"/>
      <c r="BM133" s="34"/>
      <c r="BN133" s="34"/>
      <c r="BO133" s="61"/>
      <c r="BP133" s="61"/>
      <c r="BQ133" s="34"/>
      <c r="BR133" s="34"/>
      <c r="BS133" s="61"/>
      <c r="BT133" s="61"/>
    </row>
    <row r="134" spans="1:72" x14ac:dyDescent="0.25">
      <c r="A134" s="41"/>
      <c r="B134" s="10">
        <v>129</v>
      </c>
      <c r="C134" s="10" t="s">
        <v>375</v>
      </c>
      <c r="D134" s="18" t="s">
        <v>376</v>
      </c>
      <c r="E134" s="42">
        <f t="shared" ref="E134:E197" si="25">J134+O134+AJ134</f>
        <v>0</v>
      </c>
      <c r="F134" s="63"/>
      <c r="G134" s="44">
        <f t="shared" si="14"/>
        <v>0</v>
      </c>
      <c r="H134" s="44">
        <f t="shared" si="14"/>
        <v>0</v>
      </c>
      <c r="I134" s="45" t="str">
        <f t="shared" si="15"/>
        <v>0-0</v>
      </c>
      <c r="J134" s="46">
        <f>[1]Фармация!E520</f>
        <v>0</v>
      </c>
      <c r="K134" s="47">
        <f>[1]Фармация!E521</f>
        <v>0</v>
      </c>
      <c r="L134" s="47">
        <f>[1]Фармация!E518</f>
        <v>0</v>
      </c>
      <c r="M134" s="48">
        <f>[1]Фармация!E519</f>
        <v>0</v>
      </c>
      <c r="N134" s="18" t="str">
        <f t="shared" si="16"/>
        <v>0-0</v>
      </c>
      <c r="O134" s="49">
        <f t="shared" si="22"/>
        <v>0</v>
      </c>
      <c r="P134" s="31"/>
      <c r="Q134" s="50">
        <f t="shared" si="17"/>
        <v>0</v>
      </c>
      <c r="R134" s="50">
        <f t="shared" si="20"/>
        <v>0</v>
      </c>
      <c r="S134" s="51" t="str">
        <f t="shared" si="18"/>
        <v>0-0</v>
      </c>
      <c r="T134" s="52"/>
      <c r="U134" s="52"/>
      <c r="V134" s="53"/>
      <c r="W134" s="54"/>
      <c r="X134" s="52"/>
      <c r="Y134" s="52"/>
      <c r="Z134" s="53"/>
      <c r="AA134" s="54"/>
      <c r="AB134" s="55"/>
      <c r="AC134" s="52"/>
      <c r="AD134" s="56"/>
      <c r="AE134" s="57"/>
      <c r="AF134" s="58"/>
      <c r="AG134" s="47"/>
      <c r="AH134" s="57"/>
      <c r="AI134" s="57"/>
      <c r="AJ134" s="59">
        <f t="shared" si="23"/>
        <v>0</v>
      </c>
      <c r="AK134" s="31"/>
      <c r="AL134" s="39">
        <f t="shared" si="21"/>
        <v>0</v>
      </c>
      <c r="AM134" s="60">
        <f t="shared" si="24"/>
        <v>0</v>
      </c>
      <c r="AN134" s="39" t="str">
        <f t="shared" si="19"/>
        <v>0-0</v>
      </c>
      <c r="AO134" s="34"/>
      <c r="AP134" s="34"/>
      <c r="AQ134" s="61"/>
      <c r="AR134" s="61"/>
      <c r="AS134" s="34"/>
      <c r="AT134" s="34"/>
      <c r="AU134" s="61"/>
      <c r="AV134" s="61"/>
      <c r="AW134" s="34"/>
      <c r="AX134" s="34"/>
      <c r="AY134" s="61"/>
      <c r="AZ134" s="61"/>
      <c r="BA134" s="34"/>
      <c r="BB134" s="34"/>
      <c r="BC134" s="61"/>
      <c r="BD134" s="61"/>
      <c r="BE134" s="34"/>
      <c r="BF134" s="34"/>
      <c r="BG134" s="61"/>
      <c r="BH134" s="61"/>
      <c r="BI134" s="34"/>
      <c r="BJ134" s="34"/>
      <c r="BK134" s="61"/>
      <c r="BL134" s="61"/>
      <c r="BM134" s="34"/>
      <c r="BN134" s="34"/>
      <c r="BO134" s="61"/>
      <c r="BP134" s="61"/>
      <c r="BQ134" s="34"/>
      <c r="BR134" s="34"/>
      <c r="BS134" s="61"/>
      <c r="BT134" s="61"/>
    </row>
    <row r="135" spans="1:72" x14ac:dyDescent="0.25">
      <c r="A135" s="41"/>
      <c r="B135" s="10">
        <v>130</v>
      </c>
      <c r="C135" s="10" t="s">
        <v>377</v>
      </c>
      <c r="D135" s="18" t="s">
        <v>378</v>
      </c>
      <c r="E135" s="42">
        <f t="shared" si="25"/>
        <v>5</v>
      </c>
      <c r="F135" s="63" t="s">
        <v>114</v>
      </c>
      <c r="G135" s="44">
        <f t="shared" ref="G135:H158" si="26">MIN(L135,Q135,AL135)</f>
        <v>0</v>
      </c>
      <c r="H135" s="44">
        <f t="shared" si="26"/>
        <v>0</v>
      </c>
      <c r="I135" s="45" t="str">
        <f t="shared" ref="I135:I158" si="27">CONCATENATE(G135, "-",H135)</f>
        <v>0-0</v>
      </c>
      <c r="J135" s="46">
        <f>[1]Фармация!E524</f>
        <v>0</v>
      </c>
      <c r="K135" s="47">
        <f>[1]Фармация!E525</f>
        <v>0</v>
      </c>
      <c r="L135" s="47">
        <f>[1]Фармация!E522</f>
        <v>0</v>
      </c>
      <c r="M135" s="48">
        <f>[1]Фармация!E523</f>
        <v>0</v>
      </c>
      <c r="N135" s="18" t="str">
        <f t="shared" ref="N135:N157" si="28">CONCATENATE(L135, "-",M135)</f>
        <v>0-0</v>
      </c>
      <c r="O135" s="49">
        <f t="shared" si="22"/>
        <v>0</v>
      </c>
      <c r="P135" s="31"/>
      <c r="Q135" s="50">
        <f t="shared" ref="Q135:Q198" si="29">MIN(V135,Z135,AD135,AH135)</f>
        <v>0</v>
      </c>
      <c r="R135" s="50">
        <f t="shared" si="20"/>
        <v>0</v>
      </c>
      <c r="S135" s="51" t="str">
        <f t="shared" ref="S135:S158" si="30">CONCATENATE(Q135, "-",R135)</f>
        <v>0-0</v>
      </c>
      <c r="T135" s="52"/>
      <c r="U135" s="52"/>
      <c r="V135" s="53"/>
      <c r="W135" s="54"/>
      <c r="X135" s="52"/>
      <c r="Y135" s="52"/>
      <c r="Z135" s="53"/>
      <c r="AA135" s="54"/>
      <c r="AB135" s="55"/>
      <c r="AC135" s="52"/>
      <c r="AD135" s="56"/>
      <c r="AE135" s="57"/>
      <c r="AF135" s="58"/>
      <c r="AG135" s="47"/>
      <c r="AH135" s="57"/>
      <c r="AI135" s="57"/>
      <c r="AJ135" s="59">
        <f t="shared" si="23"/>
        <v>5</v>
      </c>
      <c r="AK135" s="31" t="s">
        <v>114</v>
      </c>
      <c r="AL135" s="39">
        <f t="shared" si="21"/>
        <v>0</v>
      </c>
      <c r="AM135" s="60">
        <f t="shared" si="24"/>
        <v>217</v>
      </c>
      <c r="AN135" s="39" t="str">
        <f t="shared" ref="AN135:AN158" si="31">CONCATENATE(AL135, "-",AM135)</f>
        <v>0-217</v>
      </c>
      <c r="AO135" s="34">
        <f>[1]Ригла!E127</f>
        <v>0</v>
      </c>
      <c r="AP135" s="34" t="s">
        <v>114</v>
      </c>
      <c r="AQ135" s="61">
        <f>[1]Ригла!F127</f>
        <v>0</v>
      </c>
      <c r="AR135" s="61">
        <f>[1]Ригла!G127</f>
        <v>0</v>
      </c>
      <c r="AS135" s="34">
        <f>[1]Ригла!E34</f>
        <v>2</v>
      </c>
      <c r="AT135" s="34" t="str">
        <f>[1]Ригла!D34</f>
        <v>Таблетки</v>
      </c>
      <c r="AU135" s="61">
        <f>[1]Ригла!F34</f>
        <v>159</v>
      </c>
      <c r="AV135" s="61">
        <f>[1]Ригла!G34</f>
        <v>217</v>
      </c>
      <c r="AW135" s="34"/>
      <c r="AX135" s="34"/>
      <c r="AY135" s="61"/>
      <c r="AZ135" s="61"/>
      <c r="BA135" s="34"/>
      <c r="BB135" s="34"/>
      <c r="BC135" s="61"/>
      <c r="BD135" s="61"/>
      <c r="BE135" s="34"/>
      <c r="BF135" s="34"/>
      <c r="BG135" s="61"/>
      <c r="BH135" s="61"/>
      <c r="BI135" s="34"/>
      <c r="BJ135" s="34"/>
      <c r="BK135" s="61"/>
      <c r="BL135" s="61"/>
      <c r="BM135" s="34">
        <f>[1]Ригла!E314</f>
        <v>3</v>
      </c>
      <c r="BN135" s="34" t="s">
        <v>114</v>
      </c>
      <c r="BO135" s="61">
        <f>[1]Ригла!F314</f>
        <v>159</v>
      </c>
      <c r="BP135" s="61">
        <f>[1]Ригла!G314</f>
        <v>217</v>
      </c>
      <c r="BQ135" s="34"/>
      <c r="BR135" s="34"/>
      <c r="BS135" s="61"/>
      <c r="BT135" s="61"/>
    </row>
    <row r="136" spans="1:72" x14ac:dyDescent="0.25">
      <c r="A136" s="41"/>
      <c r="B136" s="10">
        <v>131</v>
      </c>
      <c r="C136" s="10" t="s">
        <v>379</v>
      </c>
      <c r="D136" s="18" t="s">
        <v>380</v>
      </c>
      <c r="E136" s="42">
        <f t="shared" si="25"/>
        <v>0</v>
      </c>
      <c r="F136" s="63"/>
      <c r="G136" s="44">
        <f t="shared" si="26"/>
        <v>0</v>
      </c>
      <c r="H136" s="44">
        <f t="shared" si="26"/>
        <v>0</v>
      </c>
      <c r="I136" s="45" t="str">
        <f t="shared" si="27"/>
        <v>0-0</v>
      </c>
      <c r="J136" s="46">
        <f>[1]Фармация!E528</f>
        <v>0</v>
      </c>
      <c r="K136" s="47">
        <f>[1]Фармация!E529</f>
        <v>0</v>
      </c>
      <c r="L136" s="47">
        <f>[1]Фармация!E526</f>
        <v>0</v>
      </c>
      <c r="M136" s="48">
        <f>[1]Фармация!E527</f>
        <v>0</v>
      </c>
      <c r="N136" s="18" t="str">
        <f t="shared" si="28"/>
        <v>0-0</v>
      </c>
      <c r="O136" s="49">
        <f t="shared" si="22"/>
        <v>0</v>
      </c>
      <c r="P136" s="31"/>
      <c r="Q136" s="50">
        <f t="shared" si="29"/>
        <v>0</v>
      </c>
      <c r="R136" s="50">
        <f t="shared" ref="R136:R199" si="32">MAX(W136,AA136,AE136,AI136)</f>
        <v>0</v>
      </c>
      <c r="S136" s="51" t="str">
        <f t="shared" si="30"/>
        <v>0-0</v>
      </c>
      <c r="T136" s="52"/>
      <c r="U136" s="52"/>
      <c r="V136" s="53"/>
      <c r="W136" s="54"/>
      <c r="X136" s="52"/>
      <c r="Y136" s="52"/>
      <c r="Z136" s="53"/>
      <c r="AA136" s="54"/>
      <c r="AB136" s="55"/>
      <c r="AC136" s="52"/>
      <c r="AD136" s="56"/>
      <c r="AE136" s="57"/>
      <c r="AF136" s="58"/>
      <c r="AG136" s="47"/>
      <c r="AH136" s="57"/>
      <c r="AI136" s="57"/>
      <c r="AJ136" s="59">
        <f t="shared" si="23"/>
        <v>0</v>
      </c>
      <c r="AK136" s="31"/>
      <c r="AL136" s="39">
        <f t="shared" ref="AL136:AL158" si="33">MIN(AQ136,AU136,AY136,BC136,BG136,BK136,BO136,BS136)</f>
        <v>0</v>
      </c>
      <c r="AM136" s="60">
        <f t="shared" si="24"/>
        <v>0</v>
      </c>
      <c r="AN136" s="39" t="str">
        <f t="shared" si="31"/>
        <v>0-0</v>
      </c>
      <c r="AO136" s="34"/>
      <c r="AP136" s="34"/>
      <c r="AQ136" s="61"/>
      <c r="AR136" s="61"/>
      <c r="AS136" s="34"/>
      <c r="AT136" s="34"/>
      <c r="AU136" s="61"/>
      <c r="AV136" s="61"/>
      <c r="AW136" s="34"/>
      <c r="AX136" s="34"/>
      <c r="AY136" s="61"/>
      <c r="AZ136" s="61"/>
      <c r="BA136" s="34"/>
      <c r="BB136" s="34"/>
      <c r="BC136" s="61"/>
      <c r="BD136" s="61"/>
      <c r="BE136" s="34"/>
      <c r="BF136" s="34"/>
      <c r="BG136" s="61"/>
      <c r="BH136" s="61"/>
      <c r="BI136" s="34"/>
      <c r="BJ136" s="34"/>
      <c r="BK136" s="61"/>
      <c r="BL136" s="61"/>
      <c r="BM136" s="34"/>
      <c r="BN136" s="34"/>
      <c r="BO136" s="61"/>
      <c r="BP136" s="61"/>
      <c r="BQ136" s="34"/>
      <c r="BR136" s="34"/>
      <c r="BS136" s="61"/>
      <c r="BT136" s="61"/>
    </row>
    <row r="137" spans="1:72" x14ac:dyDescent="0.25">
      <c r="A137" s="41"/>
      <c r="B137" s="10">
        <v>132</v>
      </c>
      <c r="C137" s="10" t="s">
        <v>381</v>
      </c>
      <c r="D137" s="18" t="s">
        <v>382</v>
      </c>
      <c r="E137" s="42">
        <f t="shared" si="25"/>
        <v>0</v>
      </c>
      <c r="F137" s="63"/>
      <c r="G137" s="44">
        <f t="shared" si="26"/>
        <v>0</v>
      </c>
      <c r="H137" s="44">
        <f t="shared" si="26"/>
        <v>0</v>
      </c>
      <c r="I137" s="45" t="str">
        <f t="shared" si="27"/>
        <v>0-0</v>
      </c>
      <c r="J137" s="46">
        <f>[1]Фармация!E532</f>
        <v>0</v>
      </c>
      <c r="K137" s="47">
        <f>[1]Фармация!E533</f>
        <v>0</v>
      </c>
      <c r="L137" s="47">
        <f>[1]Фармация!E530</f>
        <v>0</v>
      </c>
      <c r="M137" s="48">
        <f>[1]Фармация!E531</f>
        <v>0</v>
      </c>
      <c r="N137" s="18" t="str">
        <f t="shared" si="28"/>
        <v>0-0</v>
      </c>
      <c r="O137" s="49">
        <f t="shared" ref="O137:O158" si="34">T137+X137+AB137+AF137</f>
        <v>0</v>
      </c>
      <c r="P137" s="31"/>
      <c r="Q137" s="50">
        <f t="shared" si="29"/>
        <v>0</v>
      </c>
      <c r="R137" s="50">
        <f t="shared" si="32"/>
        <v>0</v>
      </c>
      <c r="S137" s="51" t="str">
        <f t="shared" si="30"/>
        <v>0-0</v>
      </c>
      <c r="T137" s="52"/>
      <c r="U137" s="52"/>
      <c r="V137" s="53"/>
      <c r="W137" s="54"/>
      <c r="X137" s="52"/>
      <c r="Y137" s="52"/>
      <c r="Z137" s="53"/>
      <c r="AA137" s="54"/>
      <c r="AB137" s="55"/>
      <c r="AC137" s="52"/>
      <c r="AD137" s="56"/>
      <c r="AE137" s="57"/>
      <c r="AF137" s="58"/>
      <c r="AG137" s="47"/>
      <c r="AH137" s="57"/>
      <c r="AI137" s="57"/>
      <c r="AJ137" s="59">
        <f t="shared" ref="AJ137:AJ158" si="35">AO137+AS137+AW137+BA137+BE137+BI137+BM137+BQ137</f>
        <v>0</v>
      </c>
      <c r="AK137" s="31"/>
      <c r="AL137" s="39">
        <f t="shared" si="33"/>
        <v>0</v>
      </c>
      <c r="AM137" s="60">
        <f t="shared" ref="AM137:AM158" si="36">MAX(AR137,AV137,AZ137,BD137,BH137,BL137,BP137,BT137)</f>
        <v>0</v>
      </c>
      <c r="AN137" s="39" t="str">
        <f t="shared" si="31"/>
        <v>0-0</v>
      </c>
      <c r="AO137" s="34"/>
      <c r="AP137" s="34"/>
      <c r="AQ137" s="61"/>
      <c r="AR137" s="61"/>
      <c r="AS137" s="34"/>
      <c r="AT137" s="34"/>
      <c r="AU137" s="61"/>
      <c r="AV137" s="61"/>
      <c r="AW137" s="34"/>
      <c r="AX137" s="34"/>
      <c r="AY137" s="61"/>
      <c r="AZ137" s="61"/>
      <c r="BA137" s="34"/>
      <c r="BB137" s="34"/>
      <c r="BC137" s="61"/>
      <c r="BD137" s="61"/>
      <c r="BE137" s="34"/>
      <c r="BF137" s="34"/>
      <c r="BG137" s="61"/>
      <c r="BH137" s="61"/>
      <c r="BI137" s="34"/>
      <c r="BJ137" s="34"/>
      <c r="BK137" s="61"/>
      <c r="BL137" s="61"/>
      <c r="BM137" s="34"/>
      <c r="BN137" s="34"/>
      <c r="BO137" s="61"/>
      <c r="BP137" s="61"/>
      <c r="BQ137" s="34"/>
      <c r="BR137" s="34"/>
      <c r="BS137" s="61"/>
      <c r="BT137" s="61"/>
    </row>
    <row r="138" spans="1:72" x14ac:dyDescent="0.25">
      <c r="A138" s="41"/>
      <c r="B138" s="10">
        <v>133</v>
      </c>
      <c r="C138" s="10" t="s">
        <v>383</v>
      </c>
      <c r="D138" s="18" t="s">
        <v>384</v>
      </c>
      <c r="E138" s="42">
        <f t="shared" si="25"/>
        <v>0</v>
      </c>
      <c r="F138" s="43"/>
      <c r="G138" s="44">
        <f t="shared" si="26"/>
        <v>0</v>
      </c>
      <c r="H138" s="44">
        <f t="shared" si="26"/>
        <v>0</v>
      </c>
      <c r="I138" s="45" t="str">
        <f t="shared" si="27"/>
        <v>0-0</v>
      </c>
      <c r="J138" s="46">
        <f>[1]Фармация!E536</f>
        <v>0</v>
      </c>
      <c r="K138" s="47">
        <f>[1]Фармация!E537</f>
        <v>0</v>
      </c>
      <c r="L138" s="47">
        <f>[1]Фармация!E534</f>
        <v>0</v>
      </c>
      <c r="M138" s="48">
        <f>[1]Фармация!E535</f>
        <v>0</v>
      </c>
      <c r="N138" s="18" t="str">
        <f t="shared" si="28"/>
        <v>0-0</v>
      </c>
      <c r="O138" s="49">
        <f t="shared" si="34"/>
        <v>0</v>
      </c>
      <c r="P138" s="31"/>
      <c r="Q138" s="50">
        <f t="shared" si="29"/>
        <v>0</v>
      </c>
      <c r="R138" s="50">
        <f t="shared" si="32"/>
        <v>0</v>
      </c>
      <c r="S138" s="51" t="str">
        <f t="shared" si="30"/>
        <v>0-0</v>
      </c>
      <c r="T138" s="52"/>
      <c r="U138" s="52"/>
      <c r="V138" s="53"/>
      <c r="W138" s="54"/>
      <c r="X138" s="52"/>
      <c r="Y138" s="52"/>
      <c r="Z138" s="53"/>
      <c r="AA138" s="54"/>
      <c r="AB138" s="55"/>
      <c r="AC138" s="52"/>
      <c r="AD138" s="56"/>
      <c r="AE138" s="57"/>
      <c r="AF138" s="58"/>
      <c r="AG138" s="47"/>
      <c r="AH138" s="57"/>
      <c r="AI138" s="57"/>
      <c r="AJ138" s="59">
        <f t="shared" si="35"/>
        <v>0</v>
      </c>
      <c r="AK138" s="31"/>
      <c r="AL138" s="39">
        <f t="shared" si="33"/>
        <v>0</v>
      </c>
      <c r="AM138" s="60">
        <f t="shared" si="36"/>
        <v>0</v>
      </c>
      <c r="AN138" s="39" t="str">
        <f t="shared" si="31"/>
        <v>0-0</v>
      </c>
      <c r="AO138" s="34"/>
      <c r="AP138" s="34"/>
      <c r="AQ138" s="61"/>
      <c r="AR138" s="61"/>
      <c r="AS138" s="34"/>
      <c r="AT138" s="34"/>
      <c r="AU138" s="61"/>
      <c r="AV138" s="61"/>
      <c r="AW138" s="34"/>
      <c r="AX138" s="34"/>
      <c r="AY138" s="61"/>
      <c r="AZ138" s="61"/>
      <c r="BA138" s="34"/>
      <c r="BB138" s="34"/>
      <c r="BC138" s="61"/>
      <c r="BD138" s="61"/>
      <c r="BE138" s="34"/>
      <c r="BF138" s="34"/>
      <c r="BG138" s="61"/>
      <c r="BH138" s="61"/>
      <c r="BI138" s="34"/>
      <c r="BJ138" s="34"/>
      <c r="BK138" s="61"/>
      <c r="BL138" s="61"/>
      <c r="BM138" s="34"/>
      <c r="BN138" s="34"/>
      <c r="BO138" s="61"/>
      <c r="BP138" s="61"/>
      <c r="BQ138" s="34"/>
      <c r="BR138" s="34"/>
      <c r="BS138" s="61"/>
      <c r="BT138" s="61"/>
    </row>
    <row r="139" spans="1:72" x14ac:dyDescent="0.25">
      <c r="A139" s="41"/>
      <c r="B139" s="10">
        <v>134</v>
      </c>
      <c r="C139" s="10" t="s">
        <v>385</v>
      </c>
      <c r="D139" s="18" t="s">
        <v>386</v>
      </c>
      <c r="E139" s="42">
        <f t="shared" si="25"/>
        <v>0</v>
      </c>
      <c r="F139" s="63"/>
      <c r="G139" s="44">
        <f t="shared" si="26"/>
        <v>0</v>
      </c>
      <c r="H139" s="44">
        <f t="shared" si="26"/>
        <v>0</v>
      </c>
      <c r="I139" s="45" t="str">
        <f t="shared" si="27"/>
        <v>0-0</v>
      </c>
      <c r="J139" s="46">
        <f>[1]Фармация!E540</f>
        <v>0</v>
      </c>
      <c r="K139" s="47">
        <f>[1]Фармация!E541</f>
        <v>0</v>
      </c>
      <c r="L139" s="47">
        <f>[1]Фармация!E538</f>
        <v>0</v>
      </c>
      <c r="M139" s="48">
        <f>[1]Фармация!E539</f>
        <v>0</v>
      </c>
      <c r="N139" s="18" t="str">
        <f t="shared" si="28"/>
        <v>0-0</v>
      </c>
      <c r="O139" s="49">
        <f t="shared" si="34"/>
        <v>0</v>
      </c>
      <c r="P139" s="31"/>
      <c r="Q139" s="50">
        <f t="shared" si="29"/>
        <v>0</v>
      </c>
      <c r="R139" s="50">
        <f t="shared" si="32"/>
        <v>0</v>
      </c>
      <c r="S139" s="51" t="str">
        <f t="shared" si="30"/>
        <v>0-0</v>
      </c>
      <c r="T139" s="52"/>
      <c r="U139" s="52"/>
      <c r="V139" s="53"/>
      <c r="W139" s="54"/>
      <c r="X139" s="52"/>
      <c r="Y139" s="52"/>
      <c r="Z139" s="53"/>
      <c r="AA139" s="54"/>
      <c r="AB139" s="55"/>
      <c r="AC139" s="52"/>
      <c r="AD139" s="56"/>
      <c r="AE139" s="57"/>
      <c r="AF139" s="58"/>
      <c r="AG139" s="47"/>
      <c r="AH139" s="57"/>
      <c r="AI139" s="57"/>
      <c r="AJ139" s="59">
        <f t="shared" si="35"/>
        <v>0</v>
      </c>
      <c r="AK139" s="31"/>
      <c r="AL139" s="39">
        <f t="shared" si="33"/>
        <v>0</v>
      </c>
      <c r="AM139" s="60">
        <f t="shared" si="36"/>
        <v>0</v>
      </c>
      <c r="AN139" s="39" t="str">
        <f t="shared" si="31"/>
        <v>0-0</v>
      </c>
      <c r="AO139" s="34"/>
      <c r="AP139" s="34"/>
      <c r="AQ139" s="61"/>
      <c r="AR139" s="61"/>
      <c r="AS139" s="34"/>
      <c r="AT139" s="34"/>
      <c r="AU139" s="61"/>
      <c r="AV139" s="61"/>
      <c r="AW139" s="34"/>
      <c r="AX139" s="34"/>
      <c r="AY139" s="61"/>
      <c r="AZ139" s="61"/>
      <c r="BA139" s="34"/>
      <c r="BB139" s="34"/>
      <c r="BC139" s="61"/>
      <c r="BD139" s="61"/>
      <c r="BE139" s="34"/>
      <c r="BF139" s="34"/>
      <c r="BG139" s="61"/>
      <c r="BH139" s="61"/>
      <c r="BI139" s="34"/>
      <c r="BJ139" s="34"/>
      <c r="BK139" s="61"/>
      <c r="BL139" s="61"/>
      <c r="BM139" s="34"/>
      <c r="BN139" s="34"/>
      <c r="BO139" s="61"/>
      <c r="BP139" s="61"/>
      <c r="BQ139" s="34"/>
      <c r="BR139" s="34"/>
      <c r="BS139" s="61"/>
      <c r="BT139" s="61"/>
    </row>
    <row r="140" spans="1:72" x14ac:dyDescent="0.25">
      <c r="A140" s="41"/>
      <c r="B140" s="10">
        <v>135</v>
      </c>
      <c r="C140" s="10" t="s">
        <v>387</v>
      </c>
      <c r="D140" s="18" t="s">
        <v>388</v>
      </c>
      <c r="E140" s="42">
        <f t="shared" si="25"/>
        <v>0</v>
      </c>
      <c r="F140" s="63" t="s">
        <v>114</v>
      </c>
      <c r="G140" s="44">
        <f t="shared" si="26"/>
        <v>0</v>
      </c>
      <c r="H140" s="44">
        <f t="shared" si="26"/>
        <v>0</v>
      </c>
      <c r="I140" s="45" t="str">
        <f t="shared" si="27"/>
        <v>0-0</v>
      </c>
      <c r="J140" s="46">
        <f>[1]Фармация!E544</f>
        <v>0</v>
      </c>
      <c r="K140" s="47">
        <f>[1]Фармация!E545</f>
        <v>0</v>
      </c>
      <c r="L140" s="47">
        <f>[1]Фармация!E542</f>
        <v>0</v>
      </c>
      <c r="M140" s="48">
        <f>[1]Фармация!E543</f>
        <v>0</v>
      </c>
      <c r="N140" s="18" t="str">
        <f t="shared" si="28"/>
        <v>0-0</v>
      </c>
      <c r="O140" s="49">
        <f t="shared" si="34"/>
        <v>0</v>
      </c>
      <c r="P140" s="31"/>
      <c r="Q140" s="50">
        <f t="shared" si="29"/>
        <v>0</v>
      </c>
      <c r="R140" s="50">
        <f t="shared" si="32"/>
        <v>0</v>
      </c>
      <c r="S140" s="51" t="str">
        <f t="shared" si="30"/>
        <v>0-0</v>
      </c>
      <c r="T140" s="52"/>
      <c r="U140" s="52"/>
      <c r="V140" s="53"/>
      <c r="W140" s="54"/>
      <c r="X140" s="52"/>
      <c r="Y140" s="52"/>
      <c r="Z140" s="53"/>
      <c r="AA140" s="54"/>
      <c r="AB140" s="55"/>
      <c r="AC140" s="52"/>
      <c r="AD140" s="56"/>
      <c r="AE140" s="57"/>
      <c r="AF140" s="58"/>
      <c r="AG140" s="47"/>
      <c r="AH140" s="57"/>
      <c r="AI140" s="57"/>
      <c r="AJ140" s="59">
        <f t="shared" si="35"/>
        <v>0</v>
      </c>
      <c r="AK140" s="31"/>
      <c r="AL140" s="39">
        <f t="shared" si="33"/>
        <v>0</v>
      </c>
      <c r="AM140" s="60">
        <f t="shared" si="36"/>
        <v>0</v>
      </c>
      <c r="AN140" s="39" t="str">
        <f t="shared" si="31"/>
        <v>0-0</v>
      </c>
      <c r="AO140" s="34"/>
      <c r="AP140" s="34"/>
      <c r="AQ140" s="61"/>
      <c r="AR140" s="61"/>
      <c r="AS140" s="34"/>
      <c r="AT140" s="34"/>
      <c r="AU140" s="61"/>
      <c r="AV140" s="61"/>
      <c r="AW140" s="34"/>
      <c r="AX140" s="34"/>
      <c r="AY140" s="61"/>
      <c r="AZ140" s="61"/>
      <c r="BA140" s="34"/>
      <c r="BB140" s="34"/>
      <c r="BC140" s="61"/>
      <c r="BD140" s="61"/>
      <c r="BE140" s="34"/>
      <c r="BF140" s="34"/>
      <c r="BG140" s="61"/>
      <c r="BH140" s="61"/>
      <c r="BI140" s="34"/>
      <c r="BJ140" s="34"/>
      <c r="BK140" s="61"/>
      <c r="BL140" s="61"/>
      <c r="BM140" s="34"/>
      <c r="BN140" s="34"/>
      <c r="BO140" s="61"/>
      <c r="BP140" s="61"/>
      <c r="BQ140" s="34"/>
      <c r="BR140" s="34"/>
      <c r="BS140" s="61"/>
      <c r="BT140" s="61"/>
    </row>
    <row r="141" spans="1:72" x14ac:dyDescent="0.25">
      <c r="A141" s="41"/>
      <c r="B141" s="10">
        <v>136</v>
      </c>
      <c r="C141" s="10" t="s">
        <v>389</v>
      </c>
      <c r="D141" s="18" t="s">
        <v>390</v>
      </c>
      <c r="E141" s="42">
        <f t="shared" si="25"/>
        <v>0</v>
      </c>
      <c r="F141" s="63" t="s">
        <v>114</v>
      </c>
      <c r="G141" s="44">
        <f t="shared" si="26"/>
        <v>0</v>
      </c>
      <c r="H141" s="44">
        <f t="shared" si="26"/>
        <v>0</v>
      </c>
      <c r="I141" s="45" t="str">
        <f t="shared" si="27"/>
        <v>0-0</v>
      </c>
      <c r="J141" s="46">
        <f>[1]Фармация!E548</f>
        <v>0</v>
      </c>
      <c r="K141" s="47">
        <f>[1]Фармация!E549</f>
        <v>0</v>
      </c>
      <c r="L141" s="47">
        <f>[1]Фармация!E546</f>
        <v>0</v>
      </c>
      <c r="M141" s="48">
        <f>[1]Фармация!E547</f>
        <v>0</v>
      </c>
      <c r="N141" s="18" t="str">
        <f t="shared" si="28"/>
        <v>0-0</v>
      </c>
      <c r="O141" s="49">
        <f t="shared" si="34"/>
        <v>0</v>
      </c>
      <c r="P141" s="31"/>
      <c r="Q141" s="50">
        <f t="shared" si="29"/>
        <v>0</v>
      </c>
      <c r="R141" s="50">
        <f t="shared" si="32"/>
        <v>0</v>
      </c>
      <c r="S141" s="51" t="str">
        <f t="shared" si="30"/>
        <v>0-0</v>
      </c>
      <c r="T141" s="52"/>
      <c r="U141" s="52"/>
      <c r="V141" s="53"/>
      <c r="W141" s="54"/>
      <c r="X141" s="52"/>
      <c r="Y141" s="52"/>
      <c r="Z141" s="53"/>
      <c r="AA141" s="54"/>
      <c r="AB141" s="55"/>
      <c r="AC141" s="52"/>
      <c r="AD141" s="56"/>
      <c r="AE141" s="57"/>
      <c r="AF141" s="58"/>
      <c r="AG141" s="47"/>
      <c r="AH141" s="57"/>
      <c r="AI141" s="57"/>
      <c r="AJ141" s="59">
        <f t="shared" si="35"/>
        <v>0</v>
      </c>
      <c r="AK141" s="31" t="s">
        <v>114</v>
      </c>
      <c r="AL141" s="39">
        <f t="shared" si="33"/>
        <v>0</v>
      </c>
      <c r="AM141" s="60">
        <f t="shared" si="36"/>
        <v>0</v>
      </c>
      <c r="AN141" s="39" t="str">
        <f t="shared" si="31"/>
        <v>0-0</v>
      </c>
      <c r="AO141" s="34"/>
      <c r="AP141" s="34"/>
      <c r="AQ141" s="61"/>
      <c r="AR141" s="61"/>
      <c r="AS141" s="34">
        <f>[1]Ригла!E35</f>
        <v>0</v>
      </c>
      <c r="AT141" s="34" t="str">
        <f>[1]Ригла!D35</f>
        <v>Таблетки</v>
      </c>
      <c r="AU141" s="61">
        <f>[1]Ригла!F35</f>
        <v>0</v>
      </c>
      <c r="AV141" s="61">
        <f>[1]Ригла!G35</f>
        <v>0</v>
      </c>
      <c r="AW141" s="34"/>
      <c r="AX141" s="34"/>
      <c r="AY141" s="61"/>
      <c r="AZ141" s="61"/>
      <c r="BA141" s="34"/>
      <c r="BB141" s="34"/>
      <c r="BC141" s="61"/>
      <c r="BD141" s="61"/>
      <c r="BE141" s="34"/>
      <c r="BF141" s="34"/>
      <c r="BG141" s="61"/>
      <c r="BH141" s="61"/>
      <c r="BI141" s="34"/>
      <c r="BJ141" s="34"/>
      <c r="BK141" s="61"/>
      <c r="BL141" s="61"/>
      <c r="BM141" s="34"/>
      <c r="BN141" s="34"/>
      <c r="BO141" s="61"/>
      <c r="BP141" s="61"/>
      <c r="BQ141" s="34"/>
      <c r="BR141" s="34"/>
      <c r="BS141" s="61"/>
      <c r="BT141" s="61"/>
    </row>
    <row r="142" spans="1:72" x14ac:dyDescent="0.25">
      <c r="A142" s="41"/>
      <c r="B142" s="10">
        <v>137</v>
      </c>
      <c r="C142" s="10" t="s">
        <v>391</v>
      </c>
      <c r="D142" s="18" t="s">
        <v>392</v>
      </c>
      <c r="E142" s="42">
        <f t="shared" si="25"/>
        <v>3</v>
      </c>
      <c r="F142" s="63" t="s">
        <v>114</v>
      </c>
      <c r="G142" s="44">
        <f t="shared" si="26"/>
        <v>0</v>
      </c>
      <c r="H142" s="44">
        <f t="shared" si="26"/>
        <v>0</v>
      </c>
      <c r="I142" s="45" t="str">
        <f t="shared" si="27"/>
        <v>0-0</v>
      </c>
      <c r="J142" s="46">
        <f>[1]Фармация!E552</f>
        <v>1</v>
      </c>
      <c r="K142" s="47" t="str">
        <f>[1]Фармация!E553</f>
        <v>таблетки</v>
      </c>
      <c r="L142" s="47">
        <f>[1]Фармация!E550</f>
        <v>677</v>
      </c>
      <c r="M142" s="48">
        <f>[1]Фармация!E551</f>
        <v>677</v>
      </c>
      <c r="N142" s="18" t="str">
        <f t="shared" si="28"/>
        <v>677-677</v>
      </c>
      <c r="O142" s="49">
        <f t="shared" si="34"/>
        <v>0</v>
      </c>
      <c r="P142" s="31"/>
      <c r="Q142" s="50">
        <f t="shared" si="29"/>
        <v>0</v>
      </c>
      <c r="R142" s="50">
        <f t="shared" si="32"/>
        <v>0</v>
      </c>
      <c r="S142" s="51" t="str">
        <f t="shared" si="30"/>
        <v>0-0</v>
      </c>
      <c r="T142" s="52"/>
      <c r="U142" s="52"/>
      <c r="V142" s="53"/>
      <c r="W142" s="54"/>
      <c r="X142" s="52"/>
      <c r="Y142" s="52"/>
      <c r="Z142" s="53"/>
      <c r="AA142" s="54"/>
      <c r="AB142" s="55"/>
      <c r="AC142" s="52"/>
      <c r="AD142" s="56"/>
      <c r="AE142" s="57"/>
      <c r="AF142" s="58"/>
      <c r="AG142" s="47"/>
      <c r="AH142" s="57"/>
      <c r="AI142" s="57"/>
      <c r="AJ142" s="59">
        <f t="shared" si="35"/>
        <v>2</v>
      </c>
      <c r="AK142" s="31" t="s">
        <v>114</v>
      </c>
      <c r="AL142" s="39">
        <f t="shared" si="33"/>
        <v>569</v>
      </c>
      <c r="AM142" s="60">
        <f t="shared" si="36"/>
        <v>694</v>
      </c>
      <c r="AN142" s="39" t="str">
        <f t="shared" si="31"/>
        <v>569-694</v>
      </c>
      <c r="AO142" s="34"/>
      <c r="AP142" s="34"/>
      <c r="AQ142" s="61"/>
      <c r="AR142" s="61"/>
      <c r="AS142" s="34">
        <f>[1]Ригла!E32</f>
        <v>1</v>
      </c>
      <c r="AT142" s="34" t="str">
        <f>[1]Ригла!D32</f>
        <v>Таблетки</v>
      </c>
      <c r="AU142" s="61">
        <f>[1]Ригла!F32</f>
        <v>569</v>
      </c>
      <c r="AV142" s="61">
        <f>[1]Ригла!G32</f>
        <v>569</v>
      </c>
      <c r="AW142" s="34">
        <f>[1]Ригла!E78</f>
        <v>1</v>
      </c>
      <c r="AX142" s="34" t="str">
        <f>[1]Ригла!D78</f>
        <v>Таблетки</v>
      </c>
      <c r="AY142" s="61">
        <f>[1]Ригла!F78</f>
        <v>694</v>
      </c>
      <c r="AZ142" s="61">
        <f>[1]Ригла!G78</f>
        <v>694</v>
      </c>
      <c r="BA142" s="34"/>
      <c r="BB142" s="34"/>
      <c r="BC142" s="61"/>
      <c r="BD142" s="61"/>
      <c r="BE142" s="34"/>
      <c r="BF142" s="34"/>
      <c r="BG142" s="61"/>
      <c r="BH142" s="61"/>
      <c r="BI142" s="34"/>
      <c r="BJ142" s="34"/>
      <c r="BK142" s="61"/>
      <c r="BL142" s="61"/>
      <c r="BM142" s="34"/>
      <c r="BN142" s="34"/>
      <c r="BO142" s="61"/>
      <c r="BP142" s="61"/>
      <c r="BQ142" s="34"/>
      <c r="BR142" s="34"/>
      <c r="BS142" s="61"/>
      <c r="BT142" s="61"/>
    </row>
    <row r="143" spans="1:72" x14ac:dyDescent="0.25">
      <c r="A143" s="41"/>
      <c r="B143" s="10">
        <v>138</v>
      </c>
      <c r="C143" s="10" t="s">
        <v>393</v>
      </c>
      <c r="D143" s="18" t="s">
        <v>394</v>
      </c>
      <c r="E143" s="42">
        <f t="shared" si="25"/>
        <v>0</v>
      </c>
      <c r="F143" s="63"/>
      <c r="G143" s="44">
        <f t="shared" si="26"/>
        <v>0</v>
      </c>
      <c r="H143" s="44">
        <f t="shared" si="26"/>
        <v>0</v>
      </c>
      <c r="I143" s="45" t="str">
        <f t="shared" si="27"/>
        <v>0-0</v>
      </c>
      <c r="J143" s="46">
        <f>[1]Фармация!E556</f>
        <v>0</v>
      </c>
      <c r="K143" s="47">
        <f>[1]Фармация!E557</f>
        <v>0</v>
      </c>
      <c r="L143" s="47">
        <f>[1]Фармация!E554</f>
        <v>0</v>
      </c>
      <c r="M143" s="48">
        <f>[1]Фармация!E555</f>
        <v>0</v>
      </c>
      <c r="N143" s="18" t="str">
        <f t="shared" si="28"/>
        <v>0-0</v>
      </c>
      <c r="O143" s="49">
        <f t="shared" si="34"/>
        <v>0</v>
      </c>
      <c r="P143" s="31"/>
      <c r="Q143" s="50">
        <f t="shared" si="29"/>
        <v>0</v>
      </c>
      <c r="R143" s="50">
        <f t="shared" si="32"/>
        <v>0</v>
      </c>
      <c r="S143" s="51" t="str">
        <f t="shared" si="30"/>
        <v>0-0</v>
      </c>
      <c r="T143" s="52"/>
      <c r="U143" s="52"/>
      <c r="V143" s="53"/>
      <c r="W143" s="54"/>
      <c r="X143" s="52"/>
      <c r="Y143" s="52"/>
      <c r="Z143" s="53"/>
      <c r="AA143" s="54"/>
      <c r="AB143" s="55"/>
      <c r="AC143" s="52"/>
      <c r="AD143" s="56"/>
      <c r="AE143" s="57"/>
      <c r="AF143" s="58"/>
      <c r="AG143" s="47"/>
      <c r="AH143" s="57"/>
      <c r="AI143" s="57"/>
      <c r="AJ143" s="59">
        <f t="shared" si="35"/>
        <v>0</v>
      </c>
      <c r="AK143" s="31"/>
      <c r="AL143" s="39">
        <f t="shared" si="33"/>
        <v>0</v>
      </c>
      <c r="AM143" s="60">
        <f t="shared" si="36"/>
        <v>0</v>
      </c>
      <c r="AN143" s="39" t="str">
        <f t="shared" si="31"/>
        <v>0-0</v>
      </c>
      <c r="AO143" s="34"/>
      <c r="AP143" s="34"/>
      <c r="AQ143" s="61"/>
      <c r="AR143" s="61"/>
      <c r="AS143" s="34"/>
      <c r="AT143" s="34"/>
      <c r="AU143" s="61"/>
      <c r="AV143" s="61"/>
      <c r="AW143" s="34"/>
      <c r="AX143" s="34"/>
      <c r="AY143" s="61"/>
      <c r="AZ143" s="61"/>
      <c r="BA143" s="34"/>
      <c r="BB143" s="34"/>
      <c r="BC143" s="61"/>
      <c r="BD143" s="61"/>
      <c r="BE143" s="34"/>
      <c r="BF143" s="34"/>
      <c r="BG143" s="61"/>
      <c r="BH143" s="61"/>
      <c r="BI143" s="34"/>
      <c r="BJ143" s="34"/>
      <c r="BK143" s="61"/>
      <c r="BL143" s="61"/>
      <c r="BM143" s="34"/>
      <c r="BN143" s="34"/>
      <c r="BO143" s="61"/>
      <c r="BP143" s="61"/>
      <c r="BQ143" s="34"/>
      <c r="BR143" s="34"/>
      <c r="BS143" s="61"/>
      <c r="BT143" s="61"/>
    </row>
    <row r="144" spans="1:72" x14ac:dyDescent="0.25">
      <c r="A144" s="41"/>
      <c r="B144" s="10">
        <v>139</v>
      </c>
      <c r="C144" s="10" t="s">
        <v>395</v>
      </c>
      <c r="D144" s="18" t="s">
        <v>396</v>
      </c>
      <c r="E144" s="42">
        <f t="shared" si="25"/>
        <v>0</v>
      </c>
      <c r="F144" s="63"/>
      <c r="G144" s="44">
        <f t="shared" si="26"/>
        <v>0</v>
      </c>
      <c r="H144" s="44">
        <f t="shared" si="26"/>
        <v>0</v>
      </c>
      <c r="I144" s="45" t="str">
        <f t="shared" si="27"/>
        <v>0-0</v>
      </c>
      <c r="J144" s="46">
        <f>[1]Фармация!E560</f>
        <v>0</v>
      </c>
      <c r="K144" s="47">
        <f>[1]Фармация!E561</f>
        <v>0</v>
      </c>
      <c r="L144" s="47">
        <f>[1]Фармация!E558</f>
        <v>0</v>
      </c>
      <c r="M144" s="48">
        <f>[1]Фармация!E559</f>
        <v>0</v>
      </c>
      <c r="N144" s="18" t="str">
        <f t="shared" si="28"/>
        <v>0-0</v>
      </c>
      <c r="O144" s="49">
        <f t="shared" si="34"/>
        <v>0</v>
      </c>
      <c r="P144" s="31"/>
      <c r="Q144" s="50">
        <f t="shared" si="29"/>
        <v>0</v>
      </c>
      <c r="R144" s="50">
        <f t="shared" si="32"/>
        <v>0</v>
      </c>
      <c r="S144" s="51" t="str">
        <f t="shared" si="30"/>
        <v>0-0</v>
      </c>
      <c r="T144" s="52"/>
      <c r="U144" s="52"/>
      <c r="V144" s="53"/>
      <c r="W144" s="54"/>
      <c r="X144" s="52"/>
      <c r="Y144" s="52"/>
      <c r="Z144" s="53"/>
      <c r="AA144" s="54"/>
      <c r="AB144" s="55"/>
      <c r="AC144" s="52"/>
      <c r="AD144" s="56"/>
      <c r="AE144" s="57"/>
      <c r="AF144" s="58"/>
      <c r="AG144" s="47"/>
      <c r="AH144" s="57"/>
      <c r="AI144" s="57"/>
      <c r="AJ144" s="59">
        <f t="shared" si="35"/>
        <v>0</v>
      </c>
      <c r="AK144" s="31"/>
      <c r="AL144" s="39">
        <f t="shared" si="33"/>
        <v>0</v>
      </c>
      <c r="AM144" s="60">
        <f t="shared" si="36"/>
        <v>0</v>
      </c>
      <c r="AN144" s="39" t="str">
        <f t="shared" si="31"/>
        <v>0-0</v>
      </c>
      <c r="AO144" s="34"/>
      <c r="AP144" s="34"/>
      <c r="AQ144" s="61"/>
      <c r="AR144" s="61"/>
      <c r="AS144" s="34"/>
      <c r="AT144" s="34"/>
      <c r="AU144" s="61"/>
      <c r="AV144" s="61"/>
      <c r="AW144" s="34"/>
      <c r="AX144" s="34"/>
      <c r="AY144" s="61"/>
      <c r="AZ144" s="61"/>
      <c r="BA144" s="34"/>
      <c r="BB144" s="34"/>
      <c r="BC144" s="61"/>
      <c r="BD144" s="61"/>
      <c r="BE144" s="34"/>
      <c r="BF144" s="34"/>
      <c r="BG144" s="61"/>
      <c r="BH144" s="61"/>
      <c r="BI144" s="34"/>
      <c r="BJ144" s="34"/>
      <c r="BK144" s="61"/>
      <c r="BL144" s="61"/>
      <c r="BM144" s="34"/>
      <c r="BN144" s="34"/>
      <c r="BO144" s="61"/>
      <c r="BP144" s="61"/>
      <c r="BQ144" s="34"/>
      <c r="BR144" s="34"/>
      <c r="BS144" s="61"/>
      <c r="BT144" s="61"/>
    </row>
    <row r="145" spans="1:75" x14ac:dyDescent="0.25">
      <c r="A145" s="41" t="s">
        <v>397</v>
      </c>
      <c r="B145" s="10">
        <v>140</v>
      </c>
      <c r="C145" s="10" t="s">
        <v>398</v>
      </c>
      <c r="D145" s="18" t="s">
        <v>399</v>
      </c>
      <c r="E145" s="42">
        <f t="shared" si="25"/>
        <v>0</v>
      </c>
      <c r="F145" s="63"/>
      <c r="G145" s="44">
        <f t="shared" si="26"/>
        <v>0</v>
      </c>
      <c r="H145" s="44">
        <f t="shared" si="26"/>
        <v>0</v>
      </c>
      <c r="I145" s="45" t="str">
        <f t="shared" si="27"/>
        <v>0-0</v>
      </c>
      <c r="J145" s="46">
        <f>[1]Фармация!E564</f>
        <v>0</v>
      </c>
      <c r="K145" s="47">
        <f>[1]Фармация!E565</f>
        <v>0</v>
      </c>
      <c r="L145" s="47">
        <f>[1]Фармация!E562</f>
        <v>0</v>
      </c>
      <c r="M145" s="48">
        <f>[1]Фармация!E563</f>
        <v>0</v>
      </c>
      <c r="N145" s="18" t="str">
        <f t="shared" si="28"/>
        <v>0-0</v>
      </c>
      <c r="O145" s="49">
        <f t="shared" si="34"/>
        <v>0</v>
      </c>
      <c r="P145" s="31"/>
      <c r="Q145" s="50">
        <f t="shared" si="29"/>
        <v>0</v>
      </c>
      <c r="R145" s="50">
        <f t="shared" si="32"/>
        <v>0</v>
      </c>
      <c r="S145" s="51" t="str">
        <f t="shared" si="30"/>
        <v>0-0</v>
      </c>
      <c r="T145" s="52"/>
      <c r="U145" s="52"/>
      <c r="V145" s="53"/>
      <c r="W145" s="54"/>
      <c r="X145" s="52"/>
      <c r="Y145" s="52"/>
      <c r="Z145" s="53"/>
      <c r="AA145" s="54"/>
      <c r="AB145" s="55"/>
      <c r="AC145" s="52"/>
      <c r="AD145" s="56"/>
      <c r="AE145" s="57"/>
      <c r="AF145" s="58"/>
      <c r="AG145" s="47"/>
      <c r="AH145" s="57"/>
      <c r="AI145" s="57"/>
      <c r="AJ145" s="59">
        <f t="shared" si="35"/>
        <v>0</v>
      </c>
      <c r="AK145" s="31"/>
      <c r="AL145" s="39">
        <f t="shared" si="33"/>
        <v>0</v>
      </c>
      <c r="AM145" s="60">
        <f t="shared" si="36"/>
        <v>0</v>
      </c>
      <c r="AN145" s="39" t="str">
        <f t="shared" si="31"/>
        <v>0-0</v>
      </c>
      <c r="AO145" s="34"/>
      <c r="AP145" s="34"/>
      <c r="AQ145" s="61"/>
      <c r="AR145" s="61"/>
      <c r="AS145" s="34"/>
      <c r="AT145" s="34"/>
      <c r="AU145" s="61"/>
      <c r="AV145" s="61"/>
      <c r="AW145" s="34"/>
      <c r="AX145" s="34"/>
      <c r="AY145" s="61"/>
      <c r="AZ145" s="61"/>
      <c r="BA145" s="34"/>
      <c r="BB145" s="34"/>
      <c r="BC145" s="61"/>
      <c r="BD145" s="61"/>
      <c r="BE145" s="34"/>
      <c r="BF145" s="34"/>
      <c r="BG145" s="61"/>
      <c r="BH145" s="61"/>
      <c r="BI145" s="34"/>
      <c r="BJ145" s="34"/>
      <c r="BK145" s="61"/>
      <c r="BL145" s="61"/>
      <c r="BM145" s="34"/>
      <c r="BN145" s="34"/>
      <c r="BO145" s="61"/>
      <c r="BP145" s="61"/>
      <c r="BQ145" s="34"/>
      <c r="BR145" s="34"/>
      <c r="BS145" s="61"/>
      <c r="BT145" s="61"/>
    </row>
    <row r="146" spans="1:75" ht="14.45" customHeight="1" x14ac:dyDescent="0.25">
      <c r="A146" s="41"/>
      <c r="B146" s="10">
        <v>141</v>
      </c>
      <c r="C146" s="10" t="s">
        <v>400</v>
      </c>
      <c r="D146" s="18" t="s">
        <v>397</v>
      </c>
      <c r="E146" s="42">
        <f t="shared" si="25"/>
        <v>73.400000000000006</v>
      </c>
      <c r="F146" s="63" t="s">
        <v>401</v>
      </c>
      <c r="G146" s="44">
        <f t="shared" si="26"/>
        <v>20</v>
      </c>
      <c r="H146" s="44">
        <f t="shared" si="26"/>
        <v>280</v>
      </c>
      <c r="I146" s="45" t="str">
        <f t="shared" si="27"/>
        <v>20-280</v>
      </c>
      <c r="J146" s="46">
        <f>[1]Фармация!E568</f>
        <v>27</v>
      </c>
      <c r="K146" s="47" t="str">
        <f>[1]Фармация!E569</f>
        <v>Таблетки, капсулы, капли</v>
      </c>
      <c r="L146" s="47">
        <f>[1]Фармация!E566</f>
        <v>31</v>
      </c>
      <c r="M146" s="48">
        <f>[1]Фармация!E567</f>
        <v>280</v>
      </c>
      <c r="N146" s="18" t="str">
        <f t="shared" si="28"/>
        <v>31-280</v>
      </c>
      <c r="O146" s="49">
        <f t="shared" si="34"/>
        <v>10</v>
      </c>
      <c r="P146" s="33" t="s">
        <v>401</v>
      </c>
      <c r="Q146" s="50">
        <f t="shared" si="29"/>
        <v>41.7</v>
      </c>
      <c r="R146" s="50">
        <f t="shared" si="32"/>
        <v>370.9</v>
      </c>
      <c r="S146" s="51" t="str">
        <f>CONCATENATE(Q146, "-",R146)</f>
        <v>41,7-370,9</v>
      </c>
      <c r="T146" s="52">
        <v>1</v>
      </c>
      <c r="U146" s="52" t="s">
        <v>402</v>
      </c>
      <c r="V146" s="53">
        <v>41.7</v>
      </c>
      <c r="W146" s="54">
        <v>41.7</v>
      </c>
      <c r="X146" s="52">
        <v>2</v>
      </c>
      <c r="Y146" s="52" t="s">
        <v>403</v>
      </c>
      <c r="Z146" s="53">
        <v>45.1</v>
      </c>
      <c r="AA146" s="54">
        <v>45.1</v>
      </c>
      <c r="AB146" s="99">
        <v>7</v>
      </c>
      <c r="AC146" s="52" t="s">
        <v>404</v>
      </c>
      <c r="AD146" s="56">
        <v>43.2</v>
      </c>
      <c r="AE146" s="57">
        <v>370.9</v>
      </c>
      <c r="AF146" s="58"/>
      <c r="AG146" s="47"/>
      <c r="AH146" s="57"/>
      <c r="AI146" s="57"/>
      <c r="AJ146" s="59">
        <f t="shared" si="35"/>
        <v>36.4</v>
      </c>
      <c r="AK146" s="31" t="s">
        <v>401</v>
      </c>
      <c r="AL146" s="39">
        <f t="shared" si="33"/>
        <v>20</v>
      </c>
      <c r="AM146" s="60">
        <f t="shared" si="36"/>
        <v>419</v>
      </c>
      <c r="AN146" s="39" t="str">
        <f t="shared" si="31"/>
        <v>20-419</v>
      </c>
      <c r="AO146" s="34">
        <f>SUM([1]Ригла!E109:E111)</f>
        <v>8</v>
      </c>
      <c r="AP146" s="34" t="s">
        <v>405</v>
      </c>
      <c r="AQ146" s="61">
        <f>MIN([1]Ригла!F109:F111)</f>
        <v>25.5</v>
      </c>
      <c r="AR146" s="61">
        <f>MAX([1]Ригла!G109:G111)</f>
        <v>57.5</v>
      </c>
      <c r="AS146" s="34">
        <f>SUM([1]Ригла!E17:E18)</f>
        <v>4</v>
      </c>
      <c r="AT146" s="34" t="s">
        <v>401</v>
      </c>
      <c r="AU146" s="61">
        <f>MIN([1]Ригла!F17:F18)</f>
        <v>50</v>
      </c>
      <c r="AV146" s="61">
        <f>MAX([1]Ригла!G17:G18)</f>
        <v>53.5</v>
      </c>
      <c r="AW146" s="34">
        <f>SUM([1]Ригла!E67)</f>
        <v>4</v>
      </c>
      <c r="AX146" s="34" t="s">
        <v>401</v>
      </c>
      <c r="AY146" s="61">
        <f>MIN([1]Ригла!F67)</f>
        <v>35</v>
      </c>
      <c r="AZ146" s="61">
        <f>MAX([1]Ригла!G67)</f>
        <v>348</v>
      </c>
      <c r="BA146" s="34"/>
      <c r="BB146" s="34"/>
      <c r="BC146" s="61"/>
      <c r="BD146" s="61"/>
      <c r="BE146" s="34">
        <f>SUM([1]Ригла!E256:E257)</f>
        <v>2</v>
      </c>
      <c r="BF146" s="34" t="s">
        <v>316</v>
      </c>
      <c r="BG146" s="61">
        <f>MIN([1]Ригла!F256:F257)</f>
        <v>61</v>
      </c>
      <c r="BH146" s="61">
        <f>MAX([1]Ригла!G256:G257)</f>
        <v>419</v>
      </c>
      <c r="BI146" s="34">
        <f>SUM([1]Ригла!E210:E212)</f>
        <v>4.4000000000000004</v>
      </c>
      <c r="BJ146" s="34" t="s">
        <v>406</v>
      </c>
      <c r="BK146" s="61">
        <f>MIN([1]Ригла!F210:F212)</f>
        <v>223</v>
      </c>
      <c r="BL146" s="61">
        <f>MAX([1]Ригла!G210:G212)</f>
        <v>352</v>
      </c>
      <c r="BM146" s="34">
        <f>SUM([1]Ригла!E299:E300)</f>
        <v>6</v>
      </c>
      <c r="BN146" s="34" t="s">
        <v>406</v>
      </c>
      <c r="BO146" s="61">
        <f>MIN([1]Ригла!F299:F300)</f>
        <v>20</v>
      </c>
      <c r="BP146" s="61">
        <f>MAX([1]Ригла!G299:G300)</f>
        <v>264</v>
      </c>
      <c r="BQ146" s="34">
        <f>SUM([1]Ригла!E163:E164)</f>
        <v>8</v>
      </c>
      <c r="BR146" s="34" t="s">
        <v>401</v>
      </c>
      <c r="BS146" s="61">
        <f>MIN([1]Ригла!F163:F164)</f>
        <v>59</v>
      </c>
      <c r="BT146" s="61">
        <f>MAX([1]Ригла!G163:G164)</f>
        <v>340</v>
      </c>
    </row>
    <row r="147" spans="1:75" ht="14.45" customHeight="1" x14ac:dyDescent="0.25">
      <c r="A147" s="41"/>
      <c r="B147" s="10">
        <v>142</v>
      </c>
      <c r="C147" s="10" t="s">
        <v>407</v>
      </c>
      <c r="D147" s="18" t="s">
        <v>408</v>
      </c>
      <c r="E147" s="42">
        <f t="shared" si="25"/>
        <v>0</v>
      </c>
      <c r="F147" s="63"/>
      <c r="G147" s="44">
        <f t="shared" si="26"/>
        <v>0</v>
      </c>
      <c r="H147" s="44">
        <f t="shared" si="26"/>
        <v>0</v>
      </c>
      <c r="I147" s="45" t="str">
        <f t="shared" si="27"/>
        <v>0-0</v>
      </c>
      <c r="J147" s="46">
        <f>[1]Фармация!E572</f>
        <v>0</v>
      </c>
      <c r="K147" s="47">
        <f>[1]Фармация!E573</f>
        <v>0</v>
      </c>
      <c r="L147" s="47">
        <f>[1]Фармация!E570</f>
        <v>0</v>
      </c>
      <c r="M147" s="48">
        <f>[1]Фармация!E571</f>
        <v>0</v>
      </c>
      <c r="N147" s="18" t="str">
        <f t="shared" si="28"/>
        <v>0-0</v>
      </c>
      <c r="O147" s="49">
        <f t="shared" si="34"/>
        <v>0</v>
      </c>
      <c r="P147" s="33"/>
      <c r="Q147" s="50">
        <f t="shared" si="29"/>
        <v>0</v>
      </c>
      <c r="R147" s="50">
        <f t="shared" si="32"/>
        <v>0</v>
      </c>
      <c r="S147" s="51" t="str">
        <f t="shared" si="30"/>
        <v>0-0</v>
      </c>
      <c r="T147" s="52"/>
      <c r="U147" s="52"/>
      <c r="V147" s="53"/>
      <c r="W147" s="54"/>
      <c r="X147" s="52"/>
      <c r="Y147" s="52"/>
      <c r="Z147" s="53"/>
      <c r="AA147" s="54"/>
      <c r="AB147" s="52"/>
      <c r="AC147" s="52"/>
      <c r="AD147" s="56"/>
      <c r="AE147" s="57"/>
      <c r="AF147" s="58"/>
      <c r="AG147" s="47"/>
      <c r="AH147" s="57"/>
      <c r="AI147" s="57"/>
      <c r="AJ147" s="59">
        <f t="shared" si="35"/>
        <v>0</v>
      </c>
      <c r="AK147" s="31"/>
      <c r="AL147" s="39">
        <f t="shared" si="33"/>
        <v>0</v>
      </c>
      <c r="AM147" s="60">
        <f t="shared" si="36"/>
        <v>0</v>
      </c>
      <c r="AN147" s="39" t="str">
        <f t="shared" si="31"/>
        <v>0-0</v>
      </c>
      <c r="AO147" s="34"/>
      <c r="AP147" s="34"/>
      <c r="AQ147" s="61"/>
      <c r="AR147" s="61"/>
      <c r="AS147" s="34"/>
      <c r="AT147" s="34"/>
      <c r="AU147" s="61"/>
      <c r="AV147" s="61"/>
      <c r="AW147" s="34"/>
      <c r="AX147" s="34"/>
      <c r="AY147" s="61"/>
      <c r="AZ147" s="61"/>
      <c r="BA147" s="34"/>
      <c r="BB147" s="34"/>
      <c r="BC147" s="61"/>
      <c r="BD147" s="61"/>
      <c r="BE147" s="34"/>
      <c r="BF147" s="34"/>
      <c r="BG147" s="61"/>
      <c r="BH147" s="61"/>
      <c r="BI147" s="34"/>
      <c r="BJ147" s="34"/>
      <c r="BK147" s="61"/>
      <c r="BL147" s="61"/>
      <c r="BM147" s="34"/>
      <c r="BN147" s="34"/>
      <c r="BO147" s="61"/>
      <c r="BP147" s="61"/>
      <c r="BQ147" s="34"/>
      <c r="BR147" s="34"/>
      <c r="BS147" s="61"/>
      <c r="BT147" s="61"/>
    </row>
    <row r="148" spans="1:75" ht="14.45" customHeight="1" x14ac:dyDescent="0.25">
      <c r="A148" s="41"/>
      <c r="B148" s="10">
        <v>143</v>
      </c>
      <c r="C148" s="10" t="s">
        <v>409</v>
      </c>
      <c r="D148" s="18" t="s">
        <v>410</v>
      </c>
      <c r="E148" s="42">
        <f t="shared" si="25"/>
        <v>1</v>
      </c>
      <c r="F148" s="63" t="s">
        <v>114</v>
      </c>
      <c r="G148" s="44">
        <f t="shared" si="26"/>
        <v>0</v>
      </c>
      <c r="H148" s="44">
        <f t="shared" si="26"/>
        <v>0</v>
      </c>
      <c r="I148" s="45" t="str">
        <f t="shared" si="27"/>
        <v>0-0</v>
      </c>
      <c r="J148" s="46">
        <f>[1]Фармация!E576</f>
        <v>1</v>
      </c>
      <c r="K148" s="47" t="str">
        <f>[1]Фармация!E577</f>
        <v>таблетки</v>
      </c>
      <c r="L148" s="47">
        <f>[1]Фармация!E574</f>
        <v>660</v>
      </c>
      <c r="M148" s="48">
        <f>[1]Фармация!E575</f>
        <v>660</v>
      </c>
      <c r="N148" s="18" t="str">
        <f t="shared" si="28"/>
        <v>660-660</v>
      </c>
      <c r="O148" s="49">
        <f t="shared" si="34"/>
        <v>0</v>
      </c>
      <c r="P148" s="31"/>
      <c r="Q148" s="50">
        <f t="shared" si="29"/>
        <v>0</v>
      </c>
      <c r="R148" s="50">
        <f t="shared" si="32"/>
        <v>0</v>
      </c>
      <c r="S148" s="51" t="str">
        <f t="shared" si="30"/>
        <v>0-0</v>
      </c>
      <c r="T148" s="52"/>
      <c r="U148" s="52"/>
      <c r="V148" s="53"/>
      <c r="W148" s="54"/>
      <c r="X148" s="52"/>
      <c r="Y148" s="52"/>
      <c r="Z148" s="53"/>
      <c r="AA148" s="54"/>
      <c r="AB148" s="52"/>
      <c r="AC148" s="52"/>
      <c r="AD148" s="56"/>
      <c r="AE148" s="57"/>
      <c r="AF148" s="58"/>
      <c r="AG148" s="47"/>
      <c r="AH148" s="57"/>
      <c r="AI148" s="57"/>
      <c r="AJ148" s="59">
        <f t="shared" si="35"/>
        <v>0</v>
      </c>
      <c r="AK148" s="31"/>
      <c r="AL148" s="39">
        <f t="shared" si="33"/>
        <v>0</v>
      </c>
      <c r="AM148" s="60">
        <f t="shared" si="36"/>
        <v>0</v>
      </c>
      <c r="AN148" s="39" t="str">
        <f t="shared" si="31"/>
        <v>0-0</v>
      </c>
      <c r="AO148" s="34"/>
      <c r="AP148" s="34"/>
      <c r="AQ148" s="61"/>
      <c r="AR148" s="61"/>
      <c r="AS148" s="34"/>
      <c r="AT148" s="34"/>
      <c r="AU148" s="61"/>
      <c r="AV148" s="61"/>
      <c r="AW148" s="34"/>
      <c r="AX148" s="34"/>
      <c r="AY148" s="61"/>
      <c r="AZ148" s="61"/>
      <c r="BA148" s="34"/>
      <c r="BB148" s="34"/>
      <c r="BC148" s="61"/>
      <c r="BD148" s="61"/>
      <c r="BE148" s="34"/>
      <c r="BF148" s="34"/>
      <c r="BG148" s="61"/>
      <c r="BH148" s="61"/>
      <c r="BI148" s="34"/>
      <c r="BJ148" s="34"/>
      <c r="BK148" s="61"/>
      <c r="BL148" s="61"/>
      <c r="BM148" s="34"/>
      <c r="BN148" s="34"/>
      <c r="BO148" s="61"/>
      <c r="BP148" s="61"/>
      <c r="BQ148" s="34"/>
      <c r="BR148" s="34"/>
      <c r="BS148" s="61"/>
      <c r="BT148" s="61"/>
    </row>
    <row r="149" spans="1:75" s="68" customFormat="1" ht="14.45" customHeight="1" x14ac:dyDescent="0.25">
      <c r="A149" s="41" t="s">
        <v>411</v>
      </c>
      <c r="B149" s="32">
        <v>144</v>
      </c>
      <c r="C149" s="10" t="s">
        <v>412</v>
      </c>
      <c r="D149" s="34" t="s">
        <v>411</v>
      </c>
      <c r="E149" s="42">
        <f t="shared" si="25"/>
        <v>40</v>
      </c>
      <c r="F149" s="63" t="s">
        <v>413</v>
      </c>
      <c r="G149" s="44">
        <f t="shared" si="26"/>
        <v>20.5</v>
      </c>
      <c r="H149" s="44">
        <f t="shared" si="26"/>
        <v>174</v>
      </c>
      <c r="I149" s="45" t="str">
        <f t="shared" si="27"/>
        <v>20,5-174</v>
      </c>
      <c r="J149" s="46">
        <f>[1]Фармация!E580</f>
        <v>4</v>
      </c>
      <c r="K149" s="47" t="str">
        <f>[1]Фармация!E581</f>
        <v>р-р д/в/в и в/м введ., мазь</v>
      </c>
      <c r="L149" s="47">
        <f>[1]Фармация!E578</f>
        <v>20.5</v>
      </c>
      <c r="M149" s="48">
        <f>[1]Фармация!E579</f>
        <v>174</v>
      </c>
      <c r="N149" s="18" t="str">
        <f t="shared" si="28"/>
        <v>20,5-174</v>
      </c>
      <c r="O149" s="49">
        <f t="shared" si="34"/>
        <v>4</v>
      </c>
      <c r="P149" s="31" t="s">
        <v>413</v>
      </c>
      <c r="Q149" s="50">
        <f t="shared" si="29"/>
        <v>255.5</v>
      </c>
      <c r="R149" s="50">
        <f t="shared" si="32"/>
        <v>255.5</v>
      </c>
      <c r="S149" s="51" t="str">
        <f t="shared" si="30"/>
        <v>255,5-255,5</v>
      </c>
      <c r="T149" s="52"/>
      <c r="U149" s="52"/>
      <c r="V149" s="53"/>
      <c r="W149" s="54"/>
      <c r="X149" s="52"/>
      <c r="Y149" s="52"/>
      <c r="Z149" s="53"/>
      <c r="AA149" s="54"/>
      <c r="AB149" s="52">
        <v>4</v>
      </c>
      <c r="AC149" s="52" t="s">
        <v>414</v>
      </c>
      <c r="AD149" s="56">
        <v>255.5</v>
      </c>
      <c r="AE149" s="57">
        <v>255.5</v>
      </c>
      <c r="AF149" s="100"/>
      <c r="AG149" s="101"/>
      <c r="AH149" s="102"/>
      <c r="AI149" s="103"/>
      <c r="AJ149" s="59">
        <f t="shared" si="35"/>
        <v>32</v>
      </c>
      <c r="AK149" s="31" t="s">
        <v>413</v>
      </c>
      <c r="AL149" s="39">
        <f t="shared" si="33"/>
        <v>31</v>
      </c>
      <c r="AM149" s="60">
        <f t="shared" si="36"/>
        <v>189</v>
      </c>
      <c r="AN149" s="39" t="str">
        <f t="shared" si="31"/>
        <v>31-189</v>
      </c>
      <c r="AO149" s="34">
        <f>SUM([1]Ригла!E136:E138)</f>
        <v>5</v>
      </c>
      <c r="AP149" s="34" t="s">
        <v>415</v>
      </c>
      <c r="AQ149" s="61">
        <f>MIN([1]Ригла!F136:F138)</f>
        <v>180</v>
      </c>
      <c r="AR149" s="61">
        <f>MAX([1]Ригла!G136:G138)</f>
        <v>180</v>
      </c>
      <c r="AS149" s="34">
        <f>SUM([1]Ригла!E44:E46)</f>
        <v>10</v>
      </c>
      <c r="AT149" s="34" t="s">
        <v>416</v>
      </c>
      <c r="AU149" s="61">
        <f>MIN([1]Ригла!F44:F46)</f>
        <v>31</v>
      </c>
      <c r="AV149" s="61">
        <f>MAX([1]Ригла!G44:G46)</f>
        <v>189</v>
      </c>
      <c r="AW149" s="34">
        <f>SUM([1]Ригла!E84:E85)</f>
        <v>2</v>
      </c>
      <c r="AX149" s="34" t="s">
        <v>417</v>
      </c>
      <c r="AY149" s="61">
        <f>MIN([1]Ригла!F84:F85)</f>
        <v>180</v>
      </c>
      <c r="AZ149" s="61">
        <f>MAX([1]Ригла!G84:G85)</f>
        <v>182</v>
      </c>
      <c r="BA149" s="34"/>
      <c r="BB149" s="34"/>
      <c r="BC149" s="61"/>
      <c r="BD149" s="61"/>
      <c r="BE149" s="34">
        <f>SUM([1]Ригла!E275)</f>
        <v>3</v>
      </c>
      <c r="BF149" s="34" t="s">
        <v>418</v>
      </c>
      <c r="BG149" s="61">
        <f>MIN([1]Ригла!F275)</f>
        <v>176</v>
      </c>
      <c r="BH149" s="61">
        <f>MAX([1]Ригла!G275)</f>
        <v>182</v>
      </c>
      <c r="BI149" s="34">
        <f>SUM([1]Ригла!E230:E232)</f>
        <v>3</v>
      </c>
      <c r="BJ149" s="34" t="s">
        <v>417</v>
      </c>
      <c r="BK149" s="61">
        <f>MIN([1]Ригла!F230:F232)</f>
        <v>32.5</v>
      </c>
      <c r="BL149" s="61">
        <f>MAX([1]Ригла!G230:G232)</f>
        <v>182</v>
      </c>
      <c r="BM149" s="34">
        <f>SUM([1]Ригла!E323:E324)</f>
        <v>3</v>
      </c>
      <c r="BN149" s="34" t="s">
        <v>419</v>
      </c>
      <c r="BO149" s="61">
        <f>MIN([1]Ригла!F323:F324)</f>
        <v>149</v>
      </c>
      <c r="BP149" s="61">
        <f>MAX([1]Ригла!G323:G324)</f>
        <v>180</v>
      </c>
      <c r="BQ149" s="34">
        <f>SUM([1]Ригла!E186)</f>
        <v>6</v>
      </c>
      <c r="BR149" s="34" t="s">
        <v>420</v>
      </c>
      <c r="BS149" s="61">
        <f>MIN([1]Ригла!F186)</f>
        <v>165</v>
      </c>
      <c r="BT149" s="61">
        <f>MAX([1]Ригла!G186)</f>
        <v>182</v>
      </c>
      <c r="BU149" s="104"/>
      <c r="BV149" s="104"/>
      <c r="BW149" s="104"/>
    </row>
    <row r="150" spans="1:75" ht="14.45" customHeight="1" x14ac:dyDescent="0.25">
      <c r="A150" s="41"/>
      <c r="B150" s="10">
        <v>145</v>
      </c>
      <c r="C150" s="10" t="s">
        <v>421</v>
      </c>
      <c r="D150" s="18" t="s">
        <v>422</v>
      </c>
      <c r="E150" s="42">
        <f t="shared" si="25"/>
        <v>0</v>
      </c>
      <c r="F150" s="63"/>
      <c r="G150" s="44">
        <f t="shared" si="26"/>
        <v>0</v>
      </c>
      <c r="H150" s="44">
        <f t="shared" si="26"/>
        <v>0</v>
      </c>
      <c r="I150" s="45" t="str">
        <f t="shared" si="27"/>
        <v>0-0</v>
      </c>
      <c r="J150" s="46">
        <f>[1]Фармация!E584</f>
        <v>0</v>
      </c>
      <c r="K150" s="47">
        <f>[1]Фармация!E585</f>
        <v>0</v>
      </c>
      <c r="L150" s="47">
        <f>[1]Фармация!E582</f>
        <v>0</v>
      </c>
      <c r="M150" s="48">
        <f>[1]Фармация!E583</f>
        <v>0</v>
      </c>
      <c r="N150" s="18" t="str">
        <f t="shared" si="28"/>
        <v>0-0</v>
      </c>
      <c r="O150" s="49">
        <f t="shared" si="34"/>
        <v>0</v>
      </c>
      <c r="P150" s="33"/>
      <c r="Q150" s="50">
        <f t="shared" si="29"/>
        <v>0</v>
      </c>
      <c r="R150" s="50">
        <f t="shared" si="32"/>
        <v>0</v>
      </c>
      <c r="S150" s="51" t="str">
        <f t="shared" si="30"/>
        <v>0-0</v>
      </c>
      <c r="T150" s="52"/>
      <c r="U150" s="52"/>
      <c r="V150" s="53"/>
      <c r="W150" s="54"/>
      <c r="X150" s="52"/>
      <c r="Y150" s="52"/>
      <c r="Z150" s="53"/>
      <c r="AA150" s="54"/>
      <c r="AB150" s="52"/>
      <c r="AC150" s="52"/>
      <c r="AD150" s="56"/>
      <c r="AE150" s="57"/>
      <c r="AF150" s="58"/>
      <c r="AG150" s="47"/>
      <c r="AH150" s="57"/>
      <c r="AI150" s="57"/>
      <c r="AJ150" s="59">
        <f t="shared" si="35"/>
        <v>0</v>
      </c>
      <c r="AK150" s="31"/>
      <c r="AL150" s="39">
        <f t="shared" si="33"/>
        <v>0</v>
      </c>
      <c r="AM150" s="60">
        <f t="shared" si="36"/>
        <v>0</v>
      </c>
      <c r="AN150" s="39" t="str">
        <f t="shared" si="31"/>
        <v>0-0</v>
      </c>
      <c r="AO150" s="34"/>
      <c r="AP150" s="34"/>
      <c r="AQ150" s="61"/>
      <c r="AR150" s="61"/>
      <c r="AS150" s="34"/>
      <c r="AT150" s="34"/>
      <c r="AU150" s="61"/>
      <c r="AV150" s="61"/>
      <c r="AW150" s="34"/>
      <c r="AX150" s="34"/>
      <c r="AY150" s="61"/>
      <c r="AZ150" s="61"/>
      <c r="BA150" s="34"/>
      <c r="BB150" s="34"/>
      <c r="BC150" s="61"/>
      <c r="BD150" s="61"/>
      <c r="BE150" s="34"/>
      <c r="BF150" s="34"/>
      <c r="BG150" s="61"/>
      <c r="BH150" s="61"/>
      <c r="BI150" s="34"/>
      <c r="BJ150" s="34"/>
      <c r="BK150" s="61"/>
      <c r="BL150" s="61"/>
      <c r="BM150" s="34"/>
      <c r="BN150" s="34"/>
      <c r="BO150" s="61"/>
      <c r="BP150" s="61"/>
      <c r="BQ150" s="34"/>
      <c r="BR150" s="34"/>
      <c r="BS150" s="61"/>
      <c r="BT150" s="61"/>
    </row>
    <row r="151" spans="1:75" x14ac:dyDescent="0.25">
      <c r="A151" s="41"/>
      <c r="B151" s="10">
        <v>146</v>
      </c>
      <c r="C151" s="10" t="s">
        <v>423</v>
      </c>
      <c r="D151" s="18" t="s">
        <v>424</v>
      </c>
      <c r="E151" s="42">
        <f t="shared" si="25"/>
        <v>3</v>
      </c>
      <c r="F151" s="63" t="s">
        <v>92</v>
      </c>
      <c r="G151" s="44">
        <f t="shared" si="26"/>
        <v>0</v>
      </c>
      <c r="H151" s="44">
        <f t="shared" si="26"/>
        <v>0</v>
      </c>
      <c r="I151" s="45" t="str">
        <f t="shared" si="27"/>
        <v>0-0</v>
      </c>
      <c r="J151" s="46">
        <f>[1]Фармация!E588</f>
        <v>0</v>
      </c>
      <c r="K151" s="47">
        <f>[1]Фармация!E589</f>
        <v>0</v>
      </c>
      <c r="L151" s="47">
        <f>[1]Фармация!E586</f>
        <v>0</v>
      </c>
      <c r="M151" s="48">
        <f>[1]Фармация!E587</f>
        <v>0</v>
      </c>
      <c r="N151" s="18" t="str">
        <f t="shared" si="28"/>
        <v>0-0</v>
      </c>
      <c r="O151" s="49">
        <f t="shared" si="34"/>
        <v>0</v>
      </c>
      <c r="P151" s="31"/>
      <c r="Q151" s="50">
        <f t="shared" si="29"/>
        <v>0</v>
      </c>
      <c r="R151" s="50">
        <f t="shared" si="32"/>
        <v>0</v>
      </c>
      <c r="S151" s="51" t="str">
        <f t="shared" si="30"/>
        <v>0-0</v>
      </c>
      <c r="T151" s="52"/>
      <c r="U151" s="52"/>
      <c r="V151" s="53"/>
      <c r="W151" s="54"/>
      <c r="X151" s="52"/>
      <c r="Y151" s="52"/>
      <c r="Z151" s="53"/>
      <c r="AA151" s="54"/>
      <c r="AB151" s="55"/>
      <c r="AC151" s="52"/>
      <c r="AD151" s="56"/>
      <c r="AE151" s="57"/>
      <c r="AF151" s="58"/>
      <c r="AG151" s="47"/>
      <c r="AH151" s="57"/>
      <c r="AI151" s="57"/>
      <c r="AJ151" s="59">
        <f t="shared" si="35"/>
        <v>3</v>
      </c>
      <c r="AK151" s="31" t="s">
        <v>92</v>
      </c>
      <c r="AL151" s="39">
        <f t="shared" si="33"/>
        <v>0</v>
      </c>
      <c r="AM151" s="60">
        <f t="shared" si="36"/>
        <v>42.5</v>
      </c>
      <c r="AN151" s="39" t="str">
        <f t="shared" si="31"/>
        <v>0-42,5</v>
      </c>
      <c r="AO151" s="34">
        <f>[1]Ригла!E135</f>
        <v>0</v>
      </c>
      <c r="AP151" s="34" t="str">
        <f>[1]Ригла!D135</f>
        <v>Ампула</v>
      </c>
      <c r="AQ151" s="61">
        <f>[1]Ригла!F135</f>
        <v>0</v>
      </c>
      <c r="AR151" s="61">
        <f>[1]Ригла!G135</f>
        <v>0</v>
      </c>
      <c r="AS151" s="34">
        <f>[1]Ригла!E43</f>
        <v>1</v>
      </c>
      <c r="AT151" s="34" t="str">
        <f>[1]Ригла!D43</f>
        <v>Ампула</v>
      </c>
      <c r="AU151" s="61">
        <f>[1]Ригла!F43</f>
        <v>39.5</v>
      </c>
      <c r="AV151" s="61">
        <f>[1]Ригла!G43</f>
        <v>39.5</v>
      </c>
      <c r="AW151" s="34"/>
      <c r="AX151" s="34"/>
      <c r="AY151" s="61"/>
      <c r="AZ151" s="61"/>
      <c r="BA151" s="34"/>
      <c r="BB151" s="34"/>
      <c r="BC151" s="61"/>
      <c r="BD151" s="61"/>
      <c r="BE151" s="34">
        <f>[1]Ригла!E274</f>
        <v>1</v>
      </c>
      <c r="BF151" s="34" t="s">
        <v>425</v>
      </c>
      <c r="BG151" s="61">
        <f>[1]Ригла!F274</f>
        <v>42.5</v>
      </c>
      <c r="BH151" s="61">
        <f>[1]Ригла!G274</f>
        <v>42.5</v>
      </c>
      <c r="BI151" s="34">
        <f>[1]Ригла!E229</f>
        <v>1</v>
      </c>
      <c r="BJ151" s="34" t="str">
        <f>[1]Ригла!D229</f>
        <v>Ампула</v>
      </c>
      <c r="BK151" s="61">
        <f>[1]Ригла!F229</f>
        <v>40.5</v>
      </c>
      <c r="BL151" s="61">
        <f>[1]Ригла!G229</f>
        <v>40.5</v>
      </c>
      <c r="BM151" s="34"/>
      <c r="BN151" s="34"/>
      <c r="BO151" s="61"/>
      <c r="BP151" s="61"/>
      <c r="BQ151" s="34">
        <f>[1]Ригла!E185</f>
        <v>0</v>
      </c>
      <c r="BR151" s="34" t="str">
        <f>[1]Ригла!D185</f>
        <v>Ампула</v>
      </c>
      <c r="BS151" s="61">
        <f>[1]Ригла!F185</f>
        <v>0</v>
      </c>
      <c r="BT151" s="61">
        <f>[1]Ригла!G185</f>
        <v>0</v>
      </c>
    </row>
    <row r="152" spans="1:75" x14ac:dyDescent="0.25">
      <c r="A152" s="41" t="s">
        <v>426</v>
      </c>
      <c r="B152" s="10">
        <v>147</v>
      </c>
      <c r="C152" s="10" t="s">
        <v>427</v>
      </c>
      <c r="D152" s="18" t="s">
        <v>428</v>
      </c>
      <c r="E152" s="42">
        <f t="shared" si="25"/>
        <v>0</v>
      </c>
      <c r="F152" s="63"/>
      <c r="G152" s="44">
        <f t="shared" si="26"/>
        <v>0</v>
      </c>
      <c r="H152" s="44">
        <f t="shared" si="26"/>
        <v>0</v>
      </c>
      <c r="I152" s="45" t="str">
        <f t="shared" si="27"/>
        <v>0-0</v>
      </c>
      <c r="J152" s="46">
        <f>[1]Фармация!E592</f>
        <v>0</v>
      </c>
      <c r="K152" s="47">
        <f>[1]Фармация!E593</f>
        <v>0</v>
      </c>
      <c r="L152" s="47">
        <f>[1]Фармация!E590</f>
        <v>0</v>
      </c>
      <c r="M152" s="48">
        <f>[1]Фармация!E591</f>
        <v>0</v>
      </c>
      <c r="N152" s="18" t="str">
        <f t="shared" si="28"/>
        <v>0-0</v>
      </c>
      <c r="O152" s="49">
        <f t="shared" si="34"/>
        <v>0</v>
      </c>
      <c r="P152" s="31"/>
      <c r="Q152" s="50">
        <f t="shared" si="29"/>
        <v>0</v>
      </c>
      <c r="R152" s="50">
        <f t="shared" si="32"/>
        <v>0</v>
      </c>
      <c r="S152" s="51" t="str">
        <f t="shared" si="30"/>
        <v>0-0</v>
      </c>
      <c r="T152" s="52"/>
      <c r="U152" s="52"/>
      <c r="V152" s="53"/>
      <c r="W152" s="97"/>
      <c r="X152" s="52"/>
      <c r="Y152" s="52"/>
      <c r="Z152" s="53"/>
      <c r="AA152" s="54"/>
      <c r="AB152" s="55"/>
      <c r="AC152" s="52"/>
      <c r="AD152" s="56"/>
      <c r="AE152" s="57"/>
      <c r="AF152" s="58"/>
      <c r="AG152" s="47"/>
      <c r="AH152" s="57"/>
      <c r="AI152" s="57"/>
      <c r="AJ152" s="59">
        <f t="shared" si="35"/>
        <v>0</v>
      </c>
      <c r="AK152" s="31"/>
      <c r="AL152" s="39">
        <f t="shared" si="33"/>
        <v>0</v>
      </c>
      <c r="AM152" s="60">
        <f t="shared" si="36"/>
        <v>0</v>
      </c>
      <c r="AN152" s="39" t="str">
        <f t="shared" si="31"/>
        <v>0-0</v>
      </c>
      <c r="AO152" s="34"/>
      <c r="AP152" s="34"/>
      <c r="AQ152" s="61"/>
      <c r="AR152" s="61"/>
      <c r="AS152" s="34"/>
      <c r="AT152" s="34"/>
      <c r="AU152" s="61"/>
      <c r="AV152" s="61"/>
      <c r="AW152" s="34"/>
      <c r="AX152" s="34"/>
      <c r="AY152" s="61"/>
      <c r="AZ152" s="61"/>
      <c r="BA152" s="34"/>
      <c r="BB152" s="34"/>
      <c r="BC152" s="61"/>
      <c r="BD152" s="61"/>
      <c r="BE152" s="34"/>
      <c r="BF152" s="34"/>
      <c r="BG152" s="61"/>
      <c r="BH152" s="61"/>
      <c r="BI152" s="34"/>
      <c r="BJ152" s="34"/>
      <c r="BK152" s="61"/>
      <c r="BL152" s="61"/>
      <c r="BM152" s="34"/>
      <c r="BN152" s="34"/>
      <c r="BO152" s="61"/>
      <c r="BP152" s="61"/>
      <c r="BQ152" s="34"/>
      <c r="BR152" s="34"/>
      <c r="BS152" s="61"/>
      <c r="BT152" s="61"/>
    </row>
    <row r="153" spans="1:75" x14ac:dyDescent="0.25">
      <c r="A153" s="41"/>
      <c r="B153" s="10">
        <v>148</v>
      </c>
      <c r="C153" s="10" t="s">
        <v>429</v>
      </c>
      <c r="D153" s="18" t="s">
        <v>430</v>
      </c>
      <c r="E153" s="42">
        <f t="shared" si="25"/>
        <v>8</v>
      </c>
      <c r="F153" s="63" t="s">
        <v>114</v>
      </c>
      <c r="G153" s="44">
        <f t="shared" si="26"/>
        <v>0</v>
      </c>
      <c r="H153" s="44">
        <f t="shared" si="26"/>
        <v>0</v>
      </c>
      <c r="I153" s="45" t="str">
        <f t="shared" si="27"/>
        <v>0-0</v>
      </c>
      <c r="J153" s="46">
        <f>[1]Фармация!E596</f>
        <v>0</v>
      </c>
      <c r="K153" s="47" t="str">
        <f>[1]Фармация!E597</f>
        <v>таблетки</v>
      </c>
      <c r="L153" s="47">
        <f>[1]Фармация!E594</f>
        <v>0</v>
      </c>
      <c r="M153" s="48">
        <f>[1]Фармация!E595</f>
        <v>0</v>
      </c>
      <c r="N153" s="18" t="str">
        <f t="shared" si="28"/>
        <v>0-0</v>
      </c>
      <c r="O153" s="49">
        <f t="shared" si="34"/>
        <v>3</v>
      </c>
      <c r="P153" s="33" t="s">
        <v>114</v>
      </c>
      <c r="Q153" s="50">
        <f t="shared" si="29"/>
        <v>427.4</v>
      </c>
      <c r="R153" s="50">
        <f t="shared" si="32"/>
        <v>427.4</v>
      </c>
      <c r="S153" s="51" t="str">
        <f>CONCATENATE(Q153, "-",R153)</f>
        <v>427,4-427,4</v>
      </c>
      <c r="T153" s="52"/>
      <c r="U153" s="52"/>
      <c r="V153" s="53"/>
      <c r="W153" s="54"/>
      <c r="X153" s="52"/>
      <c r="Y153" s="52"/>
      <c r="Z153" s="53"/>
      <c r="AA153" s="54"/>
      <c r="AB153" s="65">
        <v>3</v>
      </c>
      <c r="AC153" s="52" t="s">
        <v>431</v>
      </c>
      <c r="AD153" s="56">
        <v>427.4</v>
      </c>
      <c r="AE153" s="57">
        <v>427.4</v>
      </c>
      <c r="AF153" s="58"/>
      <c r="AG153" s="47"/>
      <c r="AH153" s="57"/>
      <c r="AI153" s="57"/>
      <c r="AJ153" s="59">
        <f t="shared" si="35"/>
        <v>5</v>
      </c>
      <c r="AK153" s="31" t="s">
        <v>114</v>
      </c>
      <c r="AL153" s="39">
        <f t="shared" si="33"/>
        <v>0</v>
      </c>
      <c r="AM153" s="60">
        <f t="shared" si="36"/>
        <v>1202</v>
      </c>
      <c r="AN153" s="39" t="str">
        <f t="shared" si="31"/>
        <v>0-1202</v>
      </c>
      <c r="AO153" s="34">
        <f>[1]Ригла!E125</f>
        <v>0</v>
      </c>
      <c r="AP153" s="34" t="str">
        <f>[1]Ригла!D125</f>
        <v>Таблетки</v>
      </c>
      <c r="AQ153" s="61">
        <f>[1]Ригла!F125</f>
        <v>0</v>
      </c>
      <c r="AR153" s="61">
        <f>[1]Ригла!G125</f>
        <v>0</v>
      </c>
      <c r="AS153" s="34">
        <f>[1]Ригла!E31</f>
        <v>1</v>
      </c>
      <c r="AT153" s="34" t="str">
        <f>[1]Ригла!D31</f>
        <v>Таблетки</v>
      </c>
      <c r="AU153" s="61">
        <f>[1]Ригла!F31</f>
        <v>345</v>
      </c>
      <c r="AV153" s="61">
        <f>[1]Ригла!G31</f>
        <v>345</v>
      </c>
      <c r="AW153" s="34"/>
      <c r="AX153" s="34"/>
      <c r="AY153" s="61"/>
      <c r="AZ153" s="61"/>
      <c r="BA153" s="34"/>
      <c r="BB153" s="34"/>
      <c r="BC153" s="61"/>
      <c r="BD153" s="61"/>
      <c r="BE153" s="34">
        <f>[1]Ригла!E267</f>
        <v>1</v>
      </c>
      <c r="BF153" s="34" t="s">
        <v>114</v>
      </c>
      <c r="BG153" s="61">
        <f>[1]Ригла!F267</f>
        <v>437</v>
      </c>
      <c r="BH153" s="61">
        <f>[1]Ригла!G267</f>
        <v>437</v>
      </c>
      <c r="BI153" s="34">
        <f>[1]Ригла!E223</f>
        <v>0</v>
      </c>
      <c r="BJ153" s="34" t="str">
        <f>[1]Ригла!D223</f>
        <v>Таблетки</v>
      </c>
      <c r="BK153" s="61">
        <f>[1]Ригла!F223</f>
        <v>0</v>
      </c>
      <c r="BL153" s="61">
        <f>[1]Ригла!G223</f>
        <v>0</v>
      </c>
      <c r="BM153" s="34">
        <f>[1]Ригла!E313</f>
        <v>0</v>
      </c>
      <c r="BN153" s="34" t="str">
        <f>[1]Ригла!D313</f>
        <v>Таблетки</v>
      </c>
      <c r="BO153" s="61">
        <f>[1]Ригла!F313</f>
        <v>0</v>
      </c>
      <c r="BP153" s="61">
        <f>[1]Ригла!G313</f>
        <v>0</v>
      </c>
      <c r="BQ153" s="34">
        <f>[1]Ригла!E176</f>
        <v>3</v>
      </c>
      <c r="BR153" s="34" t="str">
        <f>[1]Ригла!D176</f>
        <v>Таблетки</v>
      </c>
      <c r="BS153" s="61">
        <f>[1]Ригла!F176</f>
        <v>1202</v>
      </c>
      <c r="BT153" s="61">
        <f>[1]Ригла!G176</f>
        <v>1202</v>
      </c>
    </row>
    <row r="154" spans="1:75" x14ac:dyDescent="0.25">
      <c r="A154" s="41"/>
      <c r="B154" s="10">
        <v>149</v>
      </c>
      <c r="C154" s="10" t="s">
        <v>432</v>
      </c>
      <c r="D154" s="18" t="s">
        <v>433</v>
      </c>
      <c r="E154" s="42">
        <f t="shared" si="25"/>
        <v>0</v>
      </c>
      <c r="F154" s="43"/>
      <c r="G154" s="44">
        <f t="shared" si="26"/>
        <v>0</v>
      </c>
      <c r="H154" s="44">
        <f t="shared" si="26"/>
        <v>0</v>
      </c>
      <c r="I154" s="45" t="str">
        <f t="shared" si="27"/>
        <v>0-0</v>
      </c>
      <c r="J154" s="46">
        <f>[1]Фармация!E600</f>
        <v>0</v>
      </c>
      <c r="K154" s="47">
        <f>[1]Фармация!E601</f>
        <v>0</v>
      </c>
      <c r="L154" s="47">
        <f>[1]Фармация!E598</f>
        <v>0</v>
      </c>
      <c r="M154" s="48">
        <f>[1]Фармация!E599</f>
        <v>0</v>
      </c>
      <c r="N154" s="18" t="str">
        <f t="shared" si="28"/>
        <v>0-0</v>
      </c>
      <c r="O154" s="49">
        <f t="shared" si="34"/>
        <v>0</v>
      </c>
      <c r="P154" s="33"/>
      <c r="Q154" s="50">
        <f t="shared" si="29"/>
        <v>0</v>
      </c>
      <c r="R154" s="50">
        <f t="shared" si="32"/>
        <v>0</v>
      </c>
      <c r="S154" s="51" t="str">
        <f t="shared" si="30"/>
        <v>0-0</v>
      </c>
      <c r="T154" s="52"/>
      <c r="U154" s="52"/>
      <c r="V154" s="53"/>
      <c r="W154" s="54"/>
      <c r="X154" s="52"/>
      <c r="Y154" s="52"/>
      <c r="Z154" s="53"/>
      <c r="AA154" s="54"/>
      <c r="AB154" s="55"/>
      <c r="AC154" s="52"/>
      <c r="AD154" s="105"/>
      <c r="AE154" s="57"/>
      <c r="AF154" s="58"/>
      <c r="AG154" s="47"/>
      <c r="AH154" s="57"/>
      <c r="AI154" s="57"/>
      <c r="AJ154" s="59">
        <f t="shared" si="35"/>
        <v>0</v>
      </c>
      <c r="AK154" s="31"/>
      <c r="AL154" s="39">
        <f t="shared" si="33"/>
        <v>0</v>
      </c>
      <c r="AM154" s="60">
        <f t="shared" si="36"/>
        <v>0</v>
      </c>
      <c r="AN154" s="39" t="str">
        <f t="shared" si="31"/>
        <v>0-0</v>
      </c>
      <c r="AO154" s="34"/>
      <c r="AP154" s="34"/>
      <c r="AQ154" s="61"/>
      <c r="AR154" s="61"/>
      <c r="AS154" s="34"/>
      <c r="AT154" s="34"/>
      <c r="AU154" s="61"/>
      <c r="AV154" s="61"/>
      <c r="AW154" s="34"/>
      <c r="AX154" s="34"/>
      <c r="AY154" s="61"/>
      <c r="AZ154" s="61"/>
      <c r="BA154" s="34"/>
      <c r="BB154" s="34"/>
      <c r="BC154" s="61"/>
      <c r="BD154" s="61"/>
      <c r="BE154" s="34"/>
      <c r="BF154" s="34"/>
      <c r="BG154" s="61"/>
      <c r="BH154" s="61"/>
      <c r="BI154" s="34"/>
      <c r="BJ154" s="34"/>
      <c r="BK154" s="61"/>
      <c r="BL154" s="61"/>
      <c r="BM154" s="34"/>
      <c r="BN154" s="34"/>
      <c r="BO154" s="61"/>
      <c r="BP154" s="61"/>
      <c r="BQ154" s="34"/>
      <c r="BR154" s="34"/>
      <c r="BS154" s="61"/>
      <c r="BT154" s="61"/>
    </row>
    <row r="155" spans="1:75" x14ac:dyDescent="0.25">
      <c r="A155" s="41"/>
      <c r="B155" s="10">
        <v>150</v>
      </c>
      <c r="C155" s="10" t="s">
        <v>434</v>
      </c>
      <c r="D155" s="18" t="s">
        <v>435</v>
      </c>
      <c r="E155" s="42">
        <f t="shared" si="25"/>
        <v>0</v>
      </c>
      <c r="F155" s="43"/>
      <c r="G155" s="44">
        <f t="shared" si="26"/>
        <v>0</v>
      </c>
      <c r="H155" s="44">
        <f t="shared" si="26"/>
        <v>0</v>
      </c>
      <c r="I155" s="45" t="str">
        <f t="shared" si="27"/>
        <v>0-0</v>
      </c>
      <c r="J155" s="46">
        <f>[1]Фармация!E604</f>
        <v>0</v>
      </c>
      <c r="K155" s="47">
        <f>[1]Фармация!E605</f>
        <v>0</v>
      </c>
      <c r="L155" s="47">
        <f>[1]Фармация!E602</f>
        <v>0</v>
      </c>
      <c r="M155" s="48">
        <f>[1]Фармация!E603</f>
        <v>0</v>
      </c>
      <c r="N155" s="18" t="str">
        <f t="shared" si="28"/>
        <v>0-0</v>
      </c>
      <c r="O155" s="49">
        <f t="shared" si="34"/>
        <v>0</v>
      </c>
      <c r="P155" s="31"/>
      <c r="Q155" s="50">
        <f t="shared" si="29"/>
        <v>0</v>
      </c>
      <c r="R155" s="50">
        <f t="shared" si="32"/>
        <v>0</v>
      </c>
      <c r="S155" s="51" t="str">
        <f t="shared" si="30"/>
        <v>0-0</v>
      </c>
      <c r="T155" s="52"/>
      <c r="U155" s="52"/>
      <c r="V155" s="53"/>
      <c r="W155" s="54"/>
      <c r="X155" s="52"/>
      <c r="Y155" s="52"/>
      <c r="Z155" s="53"/>
      <c r="AA155" s="54"/>
      <c r="AB155" s="55"/>
      <c r="AC155" s="52"/>
      <c r="AD155" s="105"/>
      <c r="AE155" s="57"/>
      <c r="AF155" s="58"/>
      <c r="AG155" s="47"/>
      <c r="AH155" s="57"/>
      <c r="AI155" s="57"/>
      <c r="AJ155" s="59">
        <f t="shared" si="35"/>
        <v>0</v>
      </c>
      <c r="AK155" s="31"/>
      <c r="AL155" s="39">
        <f t="shared" si="33"/>
        <v>0</v>
      </c>
      <c r="AM155" s="60">
        <f t="shared" si="36"/>
        <v>0</v>
      </c>
      <c r="AN155" s="39" t="str">
        <f t="shared" si="31"/>
        <v>0-0</v>
      </c>
      <c r="AO155" s="34"/>
      <c r="AP155" s="34"/>
      <c r="AQ155" s="61"/>
      <c r="AR155" s="61"/>
      <c r="AS155" s="34"/>
      <c r="AT155" s="34"/>
      <c r="AU155" s="61"/>
      <c r="AV155" s="61"/>
      <c r="AW155" s="34"/>
      <c r="AX155" s="34"/>
      <c r="AY155" s="61"/>
      <c r="AZ155" s="61"/>
      <c r="BA155" s="34"/>
      <c r="BB155" s="34"/>
      <c r="BC155" s="61"/>
      <c r="BD155" s="61"/>
      <c r="BE155" s="34"/>
      <c r="BF155" s="34"/>
      <c r="BG155" s="61"/>
      <c r="BH155" s="61"/>
      <c r="BI155" s="34"/>
      <c r="BJ155" s="34"/>
      <c r="BK155" s="61"/>
      <c r="BL155" s="61"/>
      <c r="BM155" s="34"/>
      <c r="BN155" s="34"/>
      <c r="BO155" s="61"/>
      <c r="BP155" s="61"/>
      <c r="BQ155" s="34"/>
      <c r="BR155" s="34"/>
      <c r="BS155" s="61"/>
      <c r="BT155" s="61"/>
    </row>
    <row r="156" spans="1:75" x14ac:dyDescent="0.25">
      <c r="A156" s="41"/>
      <c r="B156" s="10">
        <v>151</v>
      </c>
      <c r="C156" s="10" t="s">
        <v>436</v>
      </c>
      <c r="D156" s="18" t="s">
        <v>437</v>
      </c>
      <c r="E156" s="42">
        <f t="shared" si="25"/>
        <v>2</v>
      </c>
      <c r="F156" s="43"/>
      <c r="G156" s="44">
        <f t="shared" si="26"/>
        <v>0</v>
      </c>
      <c r="H156" s="44">
        <f t="shared" si="26"/>
        <v>0</v>
      </c>
      <c r="I156" s="45" t="str">
        <f t="shared" si="27"/>
        <v>0-0</v>
      </c>
      <c r="J156" s="46">
        <f>[1]Фармация!E608</f>
        <v>1</v>
      </c>
      <c r="K156" s="47" t="str">
        <f>[1]Фармация!E609</f>
        <v>таблетки</v>
      </c>
      <c r="L156" s="47">
        <f>[1]Фармация!E606</f>
        <v>1305</v>
      </c>
      <c r="M156" s="48">
        <f>[1]Фармация!E607</f>
        <v>1305</v>
      </c>
      <c r="N156" s="18" t="str">
        <f t="shared" si="28"/>
        <v>1305-1305</v>
      </c>
      <c r="O156" s="49">
        <f t="shared" si="34"/>
        <v>0</v>
      </c>
      <c r="P156" s="31"/>
      <c r="Q156" s="50">
        <f t="shared" si="29"/>
        <v>0</v>
      </c>
      <c r="R156" s="50">
        <f t="shared" si="32"/>
        <v>0</v>
      </c>
      <c r="S156" s="51" t="str">
        <f t="shared" si="30"/>
        <v>0-0</v>
      </c>
      <c r="T156" s="52"/>
      <c r="U156" s="52"/>
      <c r="V156" s="53"/>
      <c r="W156" s="54"/>
      <c r="X156" s="52"/>
      <c r="Y156" s="52"/>
      <c r="Z156" s="53"/>
      <c r="AA156" s="54"/>
      <c r="AB156" s="55"/>
      <c r="AC156" s="52"/>
      <c r="AD156" s="105"/>
      <c r="AE156" s="57"/>
      <c r="AF156" s="58"/>
      <c r="AG156" s="47"/>
      <c r="AH156" s="57"/>
      <c r="AI156" s="57"/>
      <c r="AJ156" s="59">
        <f t="shared" si="35"/>
        <v>1</v>
      </c>
      <c r="AK156" s="31"/>
      <c r="AL156" s="39">
        <f t="shared" si="33"/>
        <v>0</v>
      </c>
      <c r="AM156" s="60">
        <f t="shared" si="36"/>
        <v>1148</v>
      </c>
      <c r="AN156" s="39" t="str">
        <f t="shared" si="31"/>
        <v>0-1148</v>
      </c>
      <c r="AO156" s="34">
        <f>[1]Ригла!E124</f>
        <v>0</v>
      </c>
      <c r="AP156" s="34" t="str">
        <f>[1]Ригла!D124</f>
        <v>Таблетки</v>
      </c>
      <c r="AQ156" s="61">
        <f>[1]Ригла!F124</f>
        <v>0</v>
      </c>
      <c r="AR156" s="61">
        <f>[1]Ригла!G124</f>
        <v>0</v>
      </c>
      <c r="AS156" s="34">
        <f>[1]Ригла!E30</f>
        <v>1</v>
      </c>
      <c r="AT156" s="34" t="str">
        <f>[1]Ригла!D30</f>
        <v>Таблетки</v>
      </c>
      <c r="AU156" s="61">
        <f>[1]Ригла!F30</f>
        <v>1148</v>
      </c>
      <c r="AV156" s="61">
        <f>[1]Ригла!G30</f>
        <v>1148</v>
      </c>
      <c r="AW156" s="34"/>
      <c r="AX156" s="34"/>
      <c r="AY156" s="61"/>
      <c r="AZ156" s="61"/>
      <c r="BA156" s="34"/>
      <c r="BB156" s="34"/>
      <c r="BC156" s="61"/>
      <c r="BD156" s="61"/>
      <c r="BE156" s="34"/>
      <c r="BF156" s="34"/>
      <c r="BG156" s="61"/>
      <c r="BH156" s="61"/>
      <c r="BI156" s="34"/>
      <c r="BJ156" s="34"/>
      <c r="BK156" s="61"/>
      <c r="BL156" s="61"/>
      <c r="BM156" s="34">
        <f>[1]Ригла!E312</f>
        <v>0</v>
      </c>
      <c r="BN156" s="34" t="str">
        <f>[1]Ригла!D312</f>
        <v>Таблетки</v>
      </c>
      <c r="BO156" s="61">
        <f>[1]Ригла!F312</f>
        <v>0</v>
      </c>
      <c r="BP156" s="61">
        <f>[1]Ригла!G312</f>
        <v>0</v>
      </c>
      <c r="BQ156" s="34">
        <f>[1]Ригла!E177</f>
        <v>0</v>
      </c>
      <c r="BR156" s="34" t="str">
        <f>[1]Ригла!D177</f>
        <v>Таблетки</v>
      </c>
      <c r="BS156" s="61">
        <f>[1]Ригла!F177</f>
        <v>0</v>
      </c>
      <c r="BT156" s="61">
        <f>[1]Ригла!G177</f>
        <v>0</v>
      </c>
    </row>
    <row r="157" spans="1:75" x14ac:dyDescent="0.25">
      <c r="A157" s="41"/>
      <c r="B157" s="10">
        <v>152</v>
      </c>
      <c r="C157" s="10" t="s">
        <v>438</v>
      </c>
      <c r="D157" s="18" t="s">
        <v>439</v>
      </c>
      <c r="E157" s="42">
        <f t="shared" si="25"/>
        <v>0</v>
      </c>
      <c r="F157" s="43" t="s">
        <v>114</v>
      </c>
      <c r="G157" s="44">
        <f t="shared" si="26"/>
        <v>0</v>
      </c>
      <c r="H157" s="44">
        <f t="shared" si="26"/>
        <v>0</v>
      </c>
      <c r="I157" s="45" t="str">
        <f t="shared" si="27"/>
        <v>0-0</v>
      </c>
      <c r="J157" s="46">
        <f>[1]Фармация!E612</f>
        <v>0</v>
      </c>
      <c r="K157" s="47" t="str">
        <f>[1]Фармация!E613</f>
        <v/>
      </c>
      <c r="L157" s="47">
        <f>[1]Фармация!E610</f>
        <v>0</v>
      </c>
      <c r="M157" s="48">
        <f>[1]Фармация!E611</f>
        <v>0</v>
      </c>
      <c r="N157" s="18" t="str">
        <f t="shared" si="28"/>
        <v>0-0</v>
      </c>
      <c r="O157" s="49">
        <f t="shared" si="34"/>
        <v>0</v>
      </c>
      <c r="P157" s="33"/>
      <c r="Q157" s="50">
        <f t="shared" si="29"/>
        <v>0</v>
      </c>
      <c r="R157" s="50">
        <f t="shared" si="32"/>
        <v>0</v>
      </c>
      <c r="S157" s="51" t="str">
        <f t="shared" si="30"/>
        <v>0-0</v>
      </c>
      <c r="T157" s="52"/>
      <c r="U157" s="52"/>
      <c r="V157" s="53"/>
      <c r="W157" s="54"/>
      <c r="X157" s="52"/>
      <c r="Y157" s="52"/>
      <c r="Z157" s="53"/>
      <c r="AA157" s="54"/>
      <c r="AB157" s="55"/>
      <c r="AC157" s="52"/>
      <c r="AD157" s="105"/>
      <c r="AE157" s="57"/>
      <c r="AF157" s="58"/>
      <c r="AG157" s="47"/>
      <c r="AH157" s="57"/>
      <c r="AI157" s="57"/>
      <c r="AJ157" s="59">
        <f t="shared" si="35"/>
        <v>0</v>
      </c>
      <c r="AK157" s="31"/>
      <c r="AL157" s="39">
        <f t="shared" si="33"/>
        <v>0</v>
      </c>
      <c r="AM157" s="60">
        <f t="shared" si="36"/>
        <v>0</v>
      </c>
      <c r="AN157" s="39" t="str">
        <f t="shared" si="31"/>
        <v>0-0</v>
      </c>
      <c r="AO157" s="34"/>
      <c r="AP157" s="34"/>
      <c r="AQ157" s="61"/>
      <c r="AR157" s="61"/>
      <c r="AS157" s="34"/>
      <c r="AT157" s="34"/>
      <c r="AU157" s="61"/>
      <c r="AV157" s="61"/>
      <c r="AW157" s="34"/>
      <c r="AX157" s="34"/>
      <c r="AY157" s="61"/>
      <c r="AZ157" s="61"/>
      <c r="BA157" s="34"/>
      <c r="BB157" s="34"/>
      <c r="BC157" s="61"/>
      <c r="BD157" s="61"/>
      <c r="BE157" s="34"/>
      <c r="BF157" s="34"/>
      <c r="BG157" s="61"/>
      <c r="BH157" s="61"/>
      <c r="BI157" s="34"/>
      <c r="BJ157" s="34"/>
      <c r="BK157" s="61"/>
      <c r="BL157" s="61"/>
      <c r="BM157" s="34"/>
      <c r="BN157" s="34"/>
      <c r="BO157" s="61"/>
      <c r="BP157" s="61"/>
      <c r="BQ157" s="34"/>
      <c r="BR157" s="34"/>
      <c r="BS157" s="61"/>
      <c r="BT157" s="61"/>
    </row>
    <row r="158" spans="1:75" x14ac:dyDescent="0.25">
      <c r="A158" s="10" t="s">
        <v>440</v>
      </c>
      <c r="B158" s="10"/>
      <c r="C158" s="10"/>
      <c r="D158" s="18"/>
      <c r="E158" s="42">
        <f t="shared" si="25"/>
        <v>0</v>
      </c>
      <c r="F158" s="63"/>
      <c r="G158" s="44">
        <f t="shared" si="26"/>
        <v>0</v>
      </c>
      <c r="H158" s="44">
        <f t="shared" si="26"/>
        <v>0</v>
      </c>
      <c r="I158" s="45" t="str">
        <f t="shared" si="27"/>
        <v>0-0</v>
      </c>
      <c r="N158" s="18"/>
      <c r="O158" s="49">
        <f t="shared" si="34"/>
        <v>0</v>
      </c>
      <c r="P158" s="31"/>
      <c r="Q158" s="50">
        <f t="shared" si="29"/>
        <v>0</v>
      </c>
      <c r="R158" s="50">
        <f t="shared" si="32"/>
        <v>0</v>
      </c>
      <c r="S158" s="51" t="str">
        <f t="shared" si="30"/>
        <v>0-0</v>
      </c>
      <c r="T158" s="58"/>
      <c r="U158" s="47"/>
      <c r="V158" s="54"/>
      <c r="W158" s="54"/>
      <c r="X158" s="47"/>
      <c r="Y158" s="47"/>
      <c r="Z158" s="54"/>
      <c r="AA158" s="54"/>
      <c r="AB158" s="58"/>
      <c r="AC158" s="47"/>
      <c r="AD158" s="57"/>
      <c r="AE158" s="57"/>
      <c r="AF158" s="58"/>
      <c r="AG158" s="47"/>
      <c r="AH158" s="57"/>
      <c r="AI158" s="57"/>
      <c r="AJ158" s="59">
        <f t="shared" si="35"/>
        <v>0</v>
      </c>
      <c r="AK158" s="31"/>
      <c r="AL158" s="39">
        <f t="shared" si="33"/>
        <v>0</v>
      </c>
      <c r="AM158" s="60">
        <f t="shared" si="36"/>
        <v>0</v>
      </c>
      <c r="AN158" s="39" t="str">
        <f t="shared" si="31"/>
        <v>0-0</v>
      </c>
      <c r="AO158" s="34"/>
      <c r="AP158" s="34"/>
      <c r="AQ158" s="61"/>
      <c r="AR158" s="61"/>
      <c r="AS158" s="34"/>
      <c r="AT158" s="34"/>
      <c r="AU158" s="61"/>
      <c r="AV158" s="61"/>
      <c r="AW158" s="34"/>
      <c r="AX158" s="34"/>
      <c r="AY158" s="61"/>
      <c r="AZ158" s="61"/>
      <c r="BA158" s="34"/>
      <c r="BB158" s="34"/>
      <c r="BC158" s="61"/>
      <c r="BD158" s="61"/>
      <c r="BE158" s="34"/>
      <c r="BF158" s="34"/>
      <c r="BG158" s="61"/>
      <c r="BH158" s="61"/>
      <c r="BI158" s="34"/>
      <c r="BJ158" s="34"/>
      <c r="BK158" s="61"/>
      <c r="BL158" s="61"/>
      <c r="BM158" s="34"/>
      <c r="BN158" s="34"/>
      <c r="BO158" s="61"/>
      <c r="BP158" s="61"/>
      <c r="BQ158" s="34"/>
      <c r="BR158" s="34"/>
      <c r="BS158" s="61"/>
      <c r="BT158" s="61"/>
    </row>
    <row r="159" spans="1:75" ht="56.25" x14ac:dyDescent="0.25">
      <c r="A159" s="10"/>
      <c r="B159" s="10"/>
      <c r="C159" s="10"/>
      <c r="D159" s="106" t="s">
        <v>441</v>
      </c>
      <c r="E159" s="42">
        <f>SUM(E6:E158)</f>
        <v>2895.4</v>
      </c>
      <c r="F159" s="63"/>
      <c r="G159" s="107"/>
      <c r="H159" s="107"/>
      <c r="I159" s="107"/>
      <c r="J159" s="108">
        <v>596</v>
      </c>
      <c r="K159" s="47"/>
      <c r="L159" s="47"/>
      <c r="M159" s="48"/>
      <c r="N159" s="18"/>
      <c r="O159" s="66">
        <f>SUM(O6:O158)</f>
        <v>313</v>
      </c>
      <c r="P159" s="31"/>
      <c r="Q159" s="51"/>
      <c r="R159" s="51"/>
      <c r="S159" s="51"/>
      <c r="T159" s="58"/>
      <c r="U159" s="47"/>
      <c r="V159" s="47"/>
      <c r="W159" s="47"/>
      <c r="X159" s="47"/>
      <c r="Y159" s="47"/>
      <c r="Z159" s="54"/>
      <c r="AA159" s="54"/>
      <c r="AB159" s="58"/>
      <c r="AC159" s="47"/>
      <c r="AD159" s="57"/>
      <c r="AE159" s="57"/>
      <c r="AF159" s="58"/>
      <c r="AG159" s="47"/>
      <c r="AH159" s="57"/>
      <c r="AI159" s="57"/>
      <c r="AJ159" s="51">
        <f>SUM(AJ6:AJ158)</f>
        <v>2261.4</v>
      </c>
      <c r="AK159" s="31"/>
      <c r="AL159" s="31"/>
      <c r="AM159" s="31"/>
      <c r="AN159" s="31"/>
      <c r="AO159" s="34"/>
      <c r="AP159" s="34"/>
      <c r="AQ159" s="61"/>
      <c r="AR159" s="61"/>
      <c r="AS159" s="32"/>
      <c r="AT159" s="34"/>
      <c r="AU159" s="61"/>
      <c r="AV159" s="61"/>
      <c r="AW159" s="34"/>
      <c r="AX159" s="34"/>
      <c r="AY159" s="61"/>
      <c r="AZ159" s="61"/>
      <c r="BA159" s="34"/>
      <c r="BB159" s="34"/>
      <c r="BC159" s="61"/>
      <c r="BD159" s="61"/>
      <c r="BE159" s="34"/>
      <c r="BF159" s="34"/>
      <c r="BG159" s="61"/>
      <c r="BH159" s="61"/>
      <c r="BI159" s="34"/>
      <c r="BJ159" s="34"/>
      <c r="BK159" s="61"/>
      <c r="BL159" s="61"/>
      <c r="BM159" s="34"/>
      <c r="BN159" s="34"/>
      <c r="BO159" s="61"/>
      <c r="BP159" s="61"/>
      <c r="BQ159" s="34"/>
      <c r="BR159" s="34"/>
      <c r="BS159" s="61"/>
      <c r="BT159" s="61"/>
    </row>
    <row r="161" spans="5:5" x14ac:dyDescent="0.25">
      <c r="E161" s="109"/>
    </row>
  </sheetData>
  <sheetProtection selectLockedCells="1" selectUnlockedCells="1"/>
  <autoFilter ref="A3:CX159">
    <filterColumn colId="4" showButton="0"/>
    <filterColumn colId="5" showButton="0"/>
    <filterColumn colId="6" hiddenButton="1" showButton="0"/>
    <filterColumn colId="7" hiddenButton="1" showButton="0"/>
    <filterColumn colId="9" showButton="0"/>
    <filterColumn colId="10" showButton="0"/>
    <filterColumn colId="11" showButton="0"/>
    <filterColumn colId="14" showButton="0"/>
    <filterColumn colId="15" showButton="0"/>
    <filterColumn colId="16" hiddenButton="1" showButton="0"/>
    <filterColumn colId="17" hiddenButton="1" showButton="0"/>
    <filterColumn colId="19" showButton="0"/>
    <filterColumn colId="20" showButton="0"/>
    <filterColumn colId="21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  <filterColumn colId="44" showButton="0"/>
    <filterColumn colId="45" showButton="0"/>
    <filterColumn colId="46" showButton="0"/>
    <filterColumn colId="48" showButton="0"/>
    <filterColumn colId="49" showButton="0"/>
    <filterColumn colId="50" showButton="0"/>
    <filterColumn colId="52" showButton="0"/>
    <filterColumn colId="53" showButton="0"/>
    <filterColumn colId="54" showButton="0"/>
    <filterColumn colId="56" showButton="0"/>
    <filterColumn colId="57" showButton="0"/>
    <filterColumn colId="58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8" showButton="0"/>
    <filterColumn colId="69" showButton="0"/>
    <filterColumn colId="70" showButton="0"/>
  </autoFilter>
  <mergeCells count="37">
    <mergeCell ref="A145:A148"/>
    <mergeCell ref="A149:A151"/>
    <mergeCell ref="A152:A157"/>
    <mergeCell ref="A82:A84"/>
    <mergeCell ref="A85:A89"/>
    <mergeCell ref="A90:A95"/>
    <mergeCell ref="A99:A105"/>
    <mergeCell ref="A106:A128"/>
    <mergeCell ref="A129:A144"/>
    <mergeCell ref="A38:A39"/>
    <mergeCell ref="A41:A55"/>
    <mergeCell ref="A56:A68"/>
    <mergeCell ref="A69:A74"/>
    <mergeCell ref="A75:A77"/>
    <mergeCell ref="A78:A79"/>
    <mergeCell ref="BM3:BP3"/>
    <mergeCell ref="BQ3:BT3"/>
    <mergeCell ref="A6:A17"/>
    <mergeCell ref="A18:A19"/>
    <mergeCell ref="A20:A22"/>
    <mergeCell ref="A23:A34"/>
    <mergeCell ref="AO3:AR3"/>
    <mergeCell ref="AS3:AV3"/>
    <mergeCell ref="AW3:AZ3"/>
    <mergeCell ref="BA3:BD3"/>
    <mergeCell ref="BE3:BH3"/>
    <mergeCell ref="BI3:BL3"/>
    <mergeCell ref="D2:BT2"/>
    <mergeCell ref="A3:A5"/>
    <mergeCell ref="E3:I3"/>
    <mergeCell ref="J3:N3"/>
    <mergeCell ref="O3:S3"/>
    <mergeCell ref="T3:W3"/>
    <mergeCell ref="X3:AA3"/>
    <mergeCell ref="AB3:AE3"/>
    <mergeCell ref="AF3:AI3"/>
    <mergeCell ref="AJ3:AN3"/>
  </mergeCells>
  <pageMargins left="0.70866141732283472" right="0.70866141732283472" top="0.74803149606299213" bottom="0.74803149606299213" header="0.31496062992125984" footer="0.31496062992125984"/>
  <pageSetup paperSize="9" scale="55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АИС Росздравнадзора (4)</vt:lpstr>
      <vt:lpstr>'АИС Росздравнадзора (4)'!Excel_BuiltIn_Print_Area</vt:lpstr>
      <vt:lpstr>'АИС Росздравнадзора (4)'!Заголовки_для_печати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Михайловна Чакина</dc:creator>
  <cp:lastModifiedBy>Ирина Михайловна Чакина</cp:lastModifiedBy>
  <dcterms:created xsi:type="dcterms:W3CDTF">2023-09-22T06:04:25Z</dcterms:created>
  <dcterms:modified xsi:type="dcterms:W3CDTF">2023-09-22T06:05:12Z</dcterms:modified>
</cp:coreProperties>
</file>