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2330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'1'!$A$4:$F$9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'1'!$A$1:$F$22</definedName>
  </definedNames>
  <calcPr calcId="162913"/>
</workbook>
</file>

<file path=xl/calcChain.xml><?xml version="1.0" encoding="utf-8"?>
<calcChain xmlns="http://schemas.openxmlformats.org/spreadsheetml/2006/main">
  <c r="D5" i="33" l="1"/>
  <c r="F7" i="33"/>
  <c r="F17" i="33"/>
  <c r="F22" i="33"/>
  <c r="F15" i="33"/>
  <c r="F19" i="33"/>
  <c r="F21" i="33" l="1"/>
  <c r="G21" i="33" s="1"/>
  <c r="D20" i="33"/>
  <c r="E20" i="33"/>
  <c r="F20" i="33" l="1"/>
  <c r="G20" i="33" s="1"/>
  <c r="D18" i="33"/>
  <c r="D16" i="33"/>
  <c r="D12" i="33" l="1"/>
  <c r="E12" i="33"/>
  <c r="E18" i="33"/>
  <c r="F18" i="33" s="1"/>
  <c r="E16" i="33"/>
  <c r="F16" i="33" s="1"/>
  <c r="D8" i="33"/>
  <c r="D6" i="33"/>
  <c r="D10" i="33"/>
  <c r="E10" i="33"/>
  <c r="F9" i="33" l="1"/>
  <c r="E8" i="33"/>
  <c r="F8" i="33" s="1"/>
  <c r="F11" i="33"/>
  <c r="F10" i="33"/>
  <c r="E6" i="33" l="1"/>
  <c r="E5" i="33" s="1"/>
  <c r="F5" i="33" s="1"/>
  <c r="E14" i="33" l="1"/>
  <c r="D14" i="33" l="1"/>
  <c r="F14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F6" i="33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G12" i="33"/>
  <c r="F12" i="33" l="1"/>
</calcChain>
</file>

<file path=xl/sharedStrings.xml><?xml version="1.0" encoding="utf-8"?>
<sst xmlns="http://schemas.openxmlformats.org/spreadsheetml/2006/main" count="164" uniqueCount="94">
  <si>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</si>
  <si>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</si>
  <si>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</si>
  <si>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</si>
  <si>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</si>
  <si>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</si>
  <si>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</si>
  <si>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</si>
  <si>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</si>
  <si>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</si>
  <si>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</si>
  <si>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</si>
  <si>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</si>
  <si>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</si>
  <si>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</si>
  <si>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</si>
  <si>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</si>
  <si>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</si>
  <si>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</si>
  <si>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</si>
  <si>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</si>
  <si>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</si>
  <si>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</si>
  <si>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</si>
  <si>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</si>
  <si>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</si>
  <si>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</si>
  <si>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</si>
  <si>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</si>
  <si>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</si>
  <si>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</si>
  <si>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</si>
  <si>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</si>
  <si>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</si>
  <si>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</si>
  <si>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</si>
  <si>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</si>
  <si>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</si>
  <si>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</si>
  <si>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</si>
  <si>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</si>
  <si>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</si>
  <si>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</si>
  <si>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</si>
  <si>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</si>
  <si>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</si>
  <si>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</si>
  <si>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</si>
  <si>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</si>
  <si>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</si>
  <si>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</si>
  <si>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</si>
  <si>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</si>
  <si>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</si>
  <si>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</si>
  <si>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</si>
  <si>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</si>
  <si>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</si>
  <si>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</si>
  <si>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</si>
  <si>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</si>
  <si>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</si>
  <si>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</si>
  <si>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</si>
  <si>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</si>
  <si>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</si>
  <si>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</si>
  <si>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Причины 
неосвоения / отклонения                     от плана</t>
  </si>
  <si>
    <t>"Обеспечение устойчивого сокращения непригодного для проживания жилищного фонда"</t>
  </si>
  <si>
    <t>ДМИ</t>
  </si>
  <si>
    <t>"Формирование комфортной городской среды"</t>
  </si>
  <si>
    <t>Региональный проект</t>
  </si>
  <si>
    <t>"Чистая страна"</t>
  </si>
  <si>
    <t>Поддержка малого и среднего предпринимательства</t>
  </si>
  <si>
    <t>ДОиМП</t>
  </si>
  <si>
    <t>"Спорт – норма жизни"</t>
  </si>
  <si>
    <t>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</si>
  <si>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КФКиС</t>
  </si>
  <si>
    <t>Обеспечение устойчивого сокращения непригодного для проживания жилищного фонда</t>
  </si>
  <si>
    <t>"Чистая вода"</t>
  </si>
  <si>
    <t>Реализация программ формирования современной городской среды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</si>
  <si>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</si>
  <si>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</si>
  <si>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</si>
  <si>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"Патриотическое воспитание граждан Российской Федерации"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</si>
  <si>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</t>
  </si>
  <si>
    <t>"Комплексная система обращения с твердыми коммунальными отходами"</t>
  </si>
  <si>
    <t>Государственная поддержка закупки контейнеров для раздельного накопления твердых коммунальных отходов</t>
  </si>
  <si>
    <t>ДЭР</t>
  </si>
  <si>
    <t>Реализация мероприятий по строительству и реконструкции (модернизации) объектов питьевого водоснабжения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</si>
  <si>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</si>
  <si>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ПЛАН  на 2023 год (рублей)</t>
  </si>
  <si>
    <t>Освоение на 01.04.2023 г (рублей)</t>
  </si>
  <si>
    <t>% исполнения  к плану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</si>
</sst>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0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wrapText="1"/>
    </xf>
    <xf numFmtId="165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top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80" zoomScaleNormal="80" zoomScaleSheetLayoutView="80" workbookViewId="0">
      <pane ySplit="3" topLeftCell="A4" activePane="bottomLeft" state="frozen"/>
      <selection pane="bottomLeft" activeCell="J25" sqref="J25"/>
    </sheetView>
  </sheetViews>
  <sheetFormatPr defaultRowHeight="18.75" x14ac:dyDescent="0.3"/>
  <cols>
    <col min="1" max="1" width="7.42578125" style="1" customWidth="1"/>
    <col min="2" max="2" width="46.7109375" style="42" customWidth="1"/>
    <col min="3" max="3" width="18.85546875" style="42" customWidth="1"/>
    <col min="4" max="4" width="33.7109375" style="42" customWidth="1"/>
    <col min="5" max="5" width="41.7109375" style="43" customWidth="1"/>
    <col min="6" max="6" width="33.28515625" style="44" customWidth="1"/>
    <col min="7" max="7" width="32.7109375" style="42" hidden="1" customWidth="1"/>
    <col min="8" max="16384" width="9.140625" style="42"/>
  </cols>
  <sheetData>
    <row r="1" spans="1:7" s="48" customFormat="1" ht="33.75" customHeight="1" x14ac:dyDescent="0.3">
      <c r="A1" s="78" t="s">
        <v>83</v>
      </c>
      <c r="B1" s="79"/>
      <c r="C1" s="79"/>
      <c r="D1" s="79"/>
      <c r="E1" s="79"/>
      <c r="F1" s="79"/>
    </row>
    <row r="2" spans="1:7" s="41" customFormat="1" ht="42.75" customHeight="1" x14ac:dyDescent="0.3">
      <c r="A2" s="81" t="s">
        <v>0</v>
      </c>
      <c r="B2" s="71" t="s">
        <v>71</v>
      </c>
      <c r="C2" s="82" t="s">
        <v>65</v>
      </c>
      <c r="D2" s="68" t="s">
        <v>91</v>
      </c>
      <c r="E2" s="69" t="s">
        <v>92</v>
      </c>
      <c r="F2" s="67" t="s">
        <v>93</v>
      </c>
      <c r="G2" s="72" t="s">
        <v>67</v>
      </c>
    </row>
    <row r="3" spans="1:7" s="41" customFormat="1" ht="37.5" customHeight="1" x14ac:dyDescent="0.3">
      <c r="A3" s="81"/>
      <c r="B3" s="71" t="s">
        <v>2</v>
      </c>
      <c r="C3" s="82"/>
      <c r="D3" s="68" t="s">
        <v>19</v>
      </c>
      <c r="E3" s="68" t="s">
        <v>19</v>
      </c>
      <c r="F3" s="49" t="s">
        <v>19</v>
      </c>
      <c r="G3" s="73"/>
    </row>
    <row r="4" spans="1:7" s="41" customFormat="1" x14ac:dyDescent="0.3">
      <c r="A4" s="70" t="s">
        <v>3</v>
      </c>
      <c r="B4" s="70" t="s">
        <v>12</v>
      </c>
      <c r="C4" s="70" t="s">
        <v>23</v>
      </c>
      <c r="D4" s="70" t="s">
        <v>25</v>
      </c>
      <c r="E4" s="70" t="s">
        <v>15</v>
      </c>
      <c r="F4" s="70" t="s">
        <v>30</v>
      </c>
      <c r="G4" s="53"/>
    </row>
    <row r="5" spans="1:7" s="50" customFormat="1" ht="29.25" customHeight="1" x14ac:dyDescent="0.3">
      <c r="A5" s="80" t="s">
        <v>19</v>
      </c>
      <c r="B5" s="80"/>
      <c r="C5" s="80"/>
      <c r="D5" s="66">
        <f>D6+D8+D10+D12+D14+D16+D18+D20</f>
        <v>5288393267</v>
      </c>
      <c r="E5" s="66">
        <f>E6+E8+E10+E14+E16+E18+E20</f>
        <v>234541468.19999999</v>
      </c>
      <c r="F5" s="66">
        <f>E5/D5*100</f>
        <v>4.4350231981338766</v>
      </c>
      <c r="G5" s="54"/>
    </row>
    <row r="6" spans="1:7" s="50" customFormat="1" ht="27.75" customHeight="1" x14ac:dyDescent="0.3">
      <c r="A6" s="65">
        <v>1</v>
      </c>
      <c r="B6" s="74" t="s">
        <v>79</v>
      </c>
      <c r="C6" s="74"/>
      <c r="D6" s="51">
        <f>D7</f>
        <v>752946780</v>
      </c>
      <c r="E6" s="51">
        <f t="shared" ref="E6" si="0">E7</f>
        <v>10354062.49</v>
      </c>
      <c r="F6" s="66">
        <f>E6/D6*100</f>
        <v>1.3751386904131524</v>
      </c>
      <c r="G6" s="54"/>
    </row>
    <row r="7" spans="1:7" s="41" customFormat="1" ht="74.25" customHeight="1" x14ac:dyDescent="0.3">
      <c r="A7" s="38"/>
      <c r="B7" s="37" t="s">
        <v>89</v>
      </c>
      <c r="C7" s="45" t="s">
        <v>50</v>
      </c>
      <c r="D7" s="47">
        <v>752946780</v>
      </c>
      <c r="E7" s="47">
        <v>10354062.49</v>
      </c>
      <c r="F7" s="47">
        <f>E7/D7*100</f>
        <v>1.3751386904131524</v>
      </c>
      <c r="G7" s="55"/>
    </row>
    <row r="8" spans="1:7" s="50" customFormat="1" ht="29.25" customHeight="1" x14ac:dyDescent="0.3">
      <c r="A8" s="65" t="s">
        <v>12</v>
      </c>
      <c r="B8" s="76" t="s">
        <v>70</v>
      </c>
      <c r="C8" s="77"/>
      <c r="D8" s="66">
        <f>D9</f>
        <v>33310700</v>
      </c>
      <c r="E8" s="66">
        <f t="shared" ref="E8" si="1">E9</f>
        <v>0</v>
      </c>
      <c r="F8" s="66">
        <f>E8/D8*100</f>
        <v>0</v>
      </c>
      <c r="G8" s="56"/>
    </row>
    <row r="9" spans="1:7" s="41" customFormat="1" ht="46.5" customHeight="1" x14ac:dyDescent="0.3">
      <c r="A9" s="38"/>
      <c r="B9" s="37" t="s">
        <v>80</v>
      </c>
      <c r="C9" s="45" t="s">
        <v>66</v>
      </c>
      <c r="D9" s="47">
        <v>33310700</v>
      </c>
      <c r="E9" s="47">
        <v>0</v>
      </c>
      <c r="F9" s="47">
        <f>E9/D9*100</f>
        <v>0</v>
      </c>
      <c r="G9" s="53"/>
    </row>
    <row r="10" spans="1:7" s="50" customFormat="1" ht="31.5" customHeight="1" x14ac:dyDescent="0.3">
      <c r="A10" s="65" t="s">
        <v>23</v>
      </c>
      <c r="B10" s="74" t="s">
        <v>72</v>
      </c>
      <c r="C10" s="75"/>
      <c r="D10" s="51">
        <f>D11</f>
        <v>155319200</v>
      </c>
      <c r="E10" s="51">
        <f t="shared" ref="E10" si="2">E11</f>
        <v>0</v>
      </c>
      <c r="F10" s="66">
        <f>E10/D10*100</f>
        <v>0</v>
      </c>
      <c r="G10" s="54"/>
    </row>
    <row r="11" spans="1:7" s="41" customFormat="1" ht="93.75" customHeight="1" x14ac:dyDescent="0.3">
      <c r="A11" s="108"/>
      <c r="B11" s="109" t="s">
        <v>90</v>
      </c>
      <c r="C11" s="45" t="s">
        <v>66</v>
      </c>
      <c r="D11" s="47">
        <v>155319200</v>
      </c>
      <c r="E11" s="47">
        <v>0</v>
      </c>
      <c r="F11" s="47">
        <f>E11/D11*100</f>
        <v>0</v>
      </c>
      <c r="G11" s="53"/>
    </row>
    <row r="12" spans="1:7" s="39" customFormat="1" ht="56.25" hidden="1" customHeight="1" x14ac:dyDescent="0.3">
      <c r="A12" s="65" t="s">
        <v>25</v>
      </c>
      <c r="B12" s="40" t="s">
        <v>86</v>
      </c>
      <c r="C12" s="52"/>
      <c r="D12" s="66">
        <f>D13</f>
        <v>0</v>
      </c>
      <c r="E12" s="66" t="e">
        <f>SUM(#REF!)</f>
        <v>#REF!</v>
      </c>
      <c r="F12" s="66" t="e">
        <f>E12/D12*100</f>
        <v>#REF!</v>
      </c>
      <c r="G12" s="66" t="e">
        <f>#REF!/#REF!*100</f>
        <v>#REF!</v>
      </c>
    </row>
    <row r="13" spans="1:7" ht="59.25" hidden="1" customHeight="1" x14ac:dyDescent="0.3">
      <c r="A13" s="38"/>
      <c r="B13" s="37" t="s">
        <v>87</v>
      </c>
      <c r="C13" s="45" t="s">
        <v>66</v>
      </c>
      <c r="D13" s="47"/>
      <c r="E13" s="47"/>
      <c r="F13" s="47"/>
      <c r="G13" s="53"/>
    </row>
    <row r="14" spans="1:7" s="39" customFormat="1" ht="43.5" customHeight="1" x14ac:dyDescent="0.3">
      <c r="A14" s="65" t="s">
        <v>25</v>
      </c>
      <c r="B14" s="40" t="s">
        <v>84</v>
      </c>
      <c r="C14" s="52"/>
      <c r="D14" s="66">
        <f>D15</f>
        <v>4183940</v>
      </c>
      <c r="E14" s="66">
        <f t="shared" ref="E14" si="3">E15</f>
        <v>540336.04</v>
      </c>
      <c r="F14" s="66">
        <f>E14/D14*100</f>
        <v>12.914526498945971</v>
      </c>
      <c r="G14" s="54"/>
    </row>
    <row r="15" spans="1:7" ht="153.75" customHeight="1" x14ac:dyDescent="0.3">
      <c r="A15" s="38"/>
      <c r="B15" s="37" t="s">
        <v>85</v>
      </c>
      <c r="C15" s="45" t="s">
        <v>74</v>
      </c>
      <c r="D15" s="47">
        <v>4183940</v>
      </c>
      <c r="E15" s="47">
        <v>540336.04</v>
      </c>
      <c r="F15" s="47">
        <f>E15/D15*100</f>
        <v>12.914526498945971</v>
      </c>
      <c r="G15" s="53"/>
    </row>
    <row r="16" spans="1:7" s="39" customFormat="1" ht="26.25" customHeight="1" x14ac:dyDescent="0.3">
      <c r="A16" s="65" t="s">
        <v>14</v>
      </c>
      <c r="B16" s="40" t="s">
        <v>75</v>
      </c>
      <c r="C16" s="51"/>
      <c r="D16" s="51">
        <f t="shared" ref="D16:E16" si="4">D17</f>
        <v>1180947</v>
      </c>
      <c r="E16" s="51">
        <f t="shared" si="4"/>
        <v>0</v>
      </c>
      <c r="F16" s="66">
        <f>E16/D16*100</f>
        <v>0</v>
      </c>
      <c r="G16" s="54"/>
    </row>
    <row r="17" spans="1:7" ht="135" customHeight="1" x14ac:dyDescent="0.3">
      <c r="A17" s="38"/>
      <c r="B17" s="37" t="s">
        <v>76</v>
      </c>
      <c r="C17" s="46" t="s">
        <v>77</v>
      </c>
      <c r="D17" s="47">
        <v>1180947</v>
      </c>
      <c r="E17" s="47">
        <v>0</v>
      </c>
      <c r="F17" s="47">
        <f>E17/D17*100</f>
        <v>0</v>
      </c>
      <c r="G17" s="53"/>
    </row>
    <row r="18" spans="1:7" s="39" customFormat="1" ht="63" customHeight="1" x14ac:dyDescent="0.3">
      <c r="A18" s="65" t="s">
        <v>26</v>
      </c>
      <c r="B18" s="40" t="s">
        <v>68</v>
      </c>
      <c r="C18" s="51"/>
      <c r="D18" s="66">
        <f>D19</f>
        <v>4334944200</v>
      </c>
      <c r="E18" s="66">
        <f t="shared" ref="E18" si="5">E19</f>
        <v>223647069.66999999</v>
      </c>
      <c r="F18" s="66">
        <f>E18/D18*100</f>
        <v>5.1591683618441957</v>
      </c>
      <c r="G18" s="54"/>
    </row>
    <row r="19" spans="1:7" ht="60" customHeight="1" x14ac:dyDescent="0.3">
      <c r="A19" s="38"/>
      <c r="B19" s="37" t="s">
        <v>78</v>
      </c>
      <c r="C19" s="46" t="s">
        <v>69</v>
      </c>
      <c r="D19" s="47">
        <v>4334944200</v>
      </c>
      <c r="E19" s="47">
        <v>223647069.66999999</v>
      </c>
      <c r="F19" s="47">
        <f>E19/D19*100</f>
        <v>5.1591683618441957</v>
      </c>
      <c r="G19" s="53"/>
    </row>
    <row r="20" spans="1:7" s="39" customFormat="1" ht="37.5" x14ac:dyDescent="0.3">
      <c r="A20" s="65" t="s">
        <v>34</v>
      </c>
      <c r="B20" s="57" t="s">
        <v>73</v>
      </c>
      <c r="C20" s="52"/>
      <c r="D20" s="59">
        <f>D21+D22</f>
        <v>6507500</v>
      </c>
      <c r="E20" s="59">
        <f t="shared" ref="E20" si="6">E21+E22</f>
        <v>0</v>
      </c>
      <c r="F20" s="62">
        <f>E20/D20*100</f>
        <v>0</v>
      </c>
      <c r="G20" s="58" t="e">
        <f>F20/E20*100</f>
        <v>#DIV/0!</v>
      </c>
    </row>
    <row r="21" spans="1:7" ht="37.5" x14ac:dyDescent="0.3">
      <c r="A21" s="38"/>
      <c r="B21" s="64" t="s">
        <v>82</v>
      </c>
      <c r="C21" s="45" t="s">
        <v>88</v>
      </c>
      <c r="D21" s="60">
        <v>5981300</v>
      </c>
      <c r="E21" s="60">
        <v>0</v>
      </c>
      <c r="F21" s="63">
        <f>E21/D21*100</f>
        <v>0</v>
      </c>
      <c r="G21" s="63" t="e">
        <f>F21/E21*100</f>
        <v>#DIV/0!</v>
      </c>
    </row>
    <row r="22" spans="1:7" ht="44.25" customHeight="1" x14ac:dyDescent="0.3">
      <c r="A22" s="38"/>
      <c r="B22" s="64" t="s">
        <v>81</v>
      </c>
      <c r="C22" s="45" t="s">
        <v>88</v>
      </c>
      <c r="D22" s="60">
        <v>526200</v>
      </c>
      <c r="E22" s="60">
        <v>0</v>
      </c>
      <c r="F22" s="63">
        <f>E22/D22*100</f>
        <v>0</v>
      </c>
    </row>
    <row r="23" spans="1:7" x14ac:dyDescent="0.3">
      <c r="D23" s="43"/>
      <c r="E23" s="61"/>
    </row>
  </sheetData>
  <mergeCells count="8">
    <mergeCell ref="G2:G3"/>
    <mergeCell ref="B6:C6"/>
    <mergeCell ref="B10:C10"/>
    <mergeCell ref="B8:C8"/>
    <mergeCell ref="A1:F1"/>
    <mergeCell ref="A5:C5"/>
    <mergeCell ref="A2:A3"/>
    <mergeCell ref="C2:C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4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32.25" customHeight="1" x14ac:dyDescent="0.25">
      <c r="A2" s="86" t="s">
        <v>0</v>
      </c>
      <c r="B2" s="2" t="s">
        <v>1</v>
      </c>
      <c r="C2" s="87" t="s">
        <v>16</v>
      </c>
      <c r="D2" s="88" t="s">
        <v>35</v>
      </c>
      <c r="E2" s="88"/>
      <c r="F2" s="88"/>
      <c r="G2" s="89" t="s">
        <v>43</v>
      </c>
      <c r="H2" s="89"/>
      <c r="I2" s="89"/>
      <c r="J2" s="90" t="s">
        <v>41</v>
      </c>
      <c r="K2" s="91"/>
      <c r="L2" s="92"/>
      <c r="M2" s="93" t="s">
        <v>36</v>
      </c>
      <c r="N2" s="93" t="s">
        <v>37</v>
      </c>
    </row>
    <row r="3" spans="1:14" ht="25.5" x14ac:dyDescent="0.25">
      <c r="A3" s="86"/>
      <c r="B3" s="3" t="s">
        <v>2</v>
      </c>
      <c r="C3" s="87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94"/>
      <c r="N3" s="94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3" t="s">
        <v>39</v>
      </c>
      <c r="C5" s="83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2" t="s">
        <v>0</v>
      </c>
      <c r="B1" s="18" t="s">
        <v>1</v>
      </c>
      <c r="C1" s="103" t="s">
        <v>16</v>
      </c>
      <c r="D1" s="104" t="s">
        <v>53</v>
      </c>
      <c r="E1" s="104"/>
      <c r="F1" s="104"/>
      <c r="G1" s="104"/>
      <c r="H1" s="104" t="s">
        <v>54</v>
      </c>
      <c r="I1" s="104"/>
      <c r="J1" s="104"/>
      <c r="K1" s="104"/>
      <c r="L1" s="105" t="s">
        <v>64</v>
      </c>
      <c r="M1" s="106"/>
      <c r="N1" s="106"/>
      <c r="O1" s="107"/>
      <c r="P1" s="99" t="s">
        <v>55</v>
      </c>
      <c r="Q1" s="99"/>
      <c r="R1" s="99"/>
      <c r="S1" s="99"/>
      <c r="T1" s="99" t="s">
        <v>56</v>
      </c>
      <c r="U1" s="100"/>
      <c r="V1" s="100"/>
      <c r="W1" s="100"/>
    </row>
    <row r="2" spans="1:23" ht="22.5" x14ac:dyDescent="0.25">
      <c r="A2" s="102"/>
      <c r="B2" s="18" t="s">
        <v>2</v>
      </c>
      <c r="C2" s="103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101" t="s">
        <v>22</v>
      </c>
      <c r="B4" s="101"/>
      <c r="C4" s="101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83" t="s">
        <v>8</v>
      </c>
      <c r="C5" s="83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83" t="s">
        <v>58</v>
      </c>
      <c r="C7" s="83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83" t="s">
        <v>10</v>
      </c>
      <c r="C12" s="83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95" t="s">
        <v>11</v>
      </c>
      <c r="C14" s="96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93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97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97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98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2023-05-04T04:47:12Z</dcterms:modified>
</cp:coreProperties>
</file>