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venko N\Desktop\ПОЛИВЕНКО\работа\МОИ ДОКУМЕНТЫ\Сетевые\2021\"/>
    </mc:Choice>
  </mc:AlternateContent>
  <bookViews>
    <workbookView xWindow="0" yWindow="0" windowWidth="28800" windowHeight="12435"/>
  </bookViews>
  <sheets>
    <sheet name="01.12.2021" sheetId="1" r:id="rId1"/>
  </sheets>
  <externalReferences>
    <externalReference r:id="rId2"/>
  </externalReferences>
  <definedNames>
    <definedName name="_xlnm._FilterDatabase" localSheetId="0" hidden="1">'01.12.2021'!$A$4:$AA$160</definedName>
    <definedName name="для" localSheetId="0">'[1]УКС по состоянию на 01.05.2010'!#REF!</definedName>
    <definedName name="для">'[1]УКС по состоянию на 01.05.2010'!#REF!</definedName>
    <definedName name="_xlnm.Print_Titles" localSheetId="0">'01.12.2021'!$2:$3</definedName>
    <definedName name="копия" localSheetId="0">'[1]УКС по состоянию на 01.05.2010'!#REF!</definedName>
    <definedName name="копия">'[1]УКС по состоянию на 01.05.2010'!#REF!</definedName>
    <definedName name="_xlnm.Print_Area" localSheetId="0">'01.12.2021'!$A$1:$AA$153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P13" i="1" l="1"/>
  <c r="H12" i="1"/>
  <c r="H13" i="1"/>
  <c r="H14" i="1"/>
  <c r="H11" i="1"/>
  <c r="I7" i="1"/>
  <c r="J7" i="1"/>
  <c r="M7" i="1"/>
  <c r="N7" i="1"/>
  <c r="O7" i="1"/>
  <c r="Q7" i="1"/>
  <c r="R7" i="1"/>
  <c r="S7" i="1"/>
  <c r="P14" i="1"/>
  <c r="X14" i="1" s="1"/>
  <c r="Y14" i="1"/>
  <c r="Z14" i="1"/>
  <c r="AA14" i="1"/>
  <c r="Y13" i="1"/>
  <c r="Z13" i="1"/>
  <c r="AA13" i="1"/>
  <c r="X13" i="1" l="1"/>
  <c r="AA17" i="1"/>
  <c r="D12" i="1" l="1"/>
  <c r="D11" i="1"/>
  <c r="D10" i="1"/>
  <c r="D9" i="1"/>
  <c r="D8" i="1"/>
  <c r="D38" i="1"/>
  <c r="D37" i="1"/>
  <c r="D23" i="1"/>
  <c r="D19" i="1"/>
  <c r="D17" i="1"/>
  <c r="D16" i="1"/>
  <c r="K15" i="1" l="1"/>
  <c r="S20" i="1" l="1"/>
  <c r="P9" i="1" l="1"/>
  <c r="P10" i="1"/>
  <c r="P11" i="1"/>
  <c r="P12" i="1"/>
  <c r="E7" i="1"/>
  <c r="F7" i="1"/>
  <c r="G7" i="1"/>
  <c r="AA12" i="1"/>
  <c r="Z12" i="1"/>
  <c r="Y12" i="1"/>
  <c r="W12" i="1"/>
  <c r="V12" i="1"/>
  <c r="U12" i="1"/>
  <c r="X12" i="1" l="1"/>
  <c r="T12" i="1"/>
  <c r="S162" i="1" l="1"/>
  <c r="R162" i="1"/>
  <c r="Q162" i="1"/>
  <c r="O162" i="1"/>
  <c r="N162" i="1"/>
  <c r="M162" i="1"/>
  <c r="K162" i="1"/>
  <c r="J162" i="1"/>
  <c r="I162" i="1"/>
  <c r="G162" i="1"/>
  <c r="F162" i="1"/>
  <c r="E162" i="1"/>
  <c r="AA38" i="1"/>
  <c r="Z38" i="1"/>
  <c r="Y38" i="1"/>
  <c r="W38" i="1"/>
  <c r="V38" i="1"/>
  <c r="U38" i="1"/>
  <c r="P38" i="1"/>
  <c r="H38" i="1"/>
  <c r="AA37" i="1"/>
  <c r="Z37" i="1"/>
  <c r="Y37" i="1"/>
  <c r="W37" i="1"/>
  <c r="V37" i="1"/>
  <c r="U37" i="1"/>
  <c r="P37" i="1"/>
  <c r="L37" i="1"/>
  <c r="H37" i="1"/>
  <c r="S36" i="1"/>
  <c r="R36" i="1"/>
  <c r="Z36" i="1" s="1"/>
  <c r="Q36" i="1"/>
  <c r="U36" i="1" s="1"/>
  <c r="O36" i="1"/>
  <c r="N36" i="1"/>
  <c r="M36" i="1"/>
  <c r="L36" i="1"/>
  <c r="K36" i="1"/>
  <c r="J36" i="1"/>
  <c r="I36" i="1"/>
  <c r="G36" i="1"/>
  <c r="F36" i="1"/>
  <c r="E36" i="1"/>
  <c r="AA35" i="1"/>
  <c r="Z35" i="1"/>
  <c r="Y35" i="1"/>
  <c r="X35" i="1"/>
  <c r="W35" i="1"/>
  <c r="V35" i="1"/>
  <c r="U35" i="1"/>
  <c r="T35" i="1"/>
  <c r="AA34" i="1"/>
  <c r="Z34" i="1"/>
  <c r="Y34" i="1"/>
  <c r="X34" i="1"/>
  <c r="W34" i="1"/>
  <c r="V34" i="1"/>
  <c r="U34" i="1"/>
  <c r="T34" i="1"/>
  <c r="AA33" i="1"/>
  <c r="Z33" i="1"/>
  <c r="Y33" i="1"/>
  <c r="X33" i="1"/>
  <c r="W33" i="1"/>
  <c r="V33" i="1"/>
  <c r="U33" i="1"/>
  <c r="T33" i="1"/>
  <c r="AA32" i="1"/>
  <c r="Z32" i="1"/>
  <c r="Y32" i="1"/>
  <c r="X32" i="1"/>
  <c r="W32" i="1"/>
  <c r="V32" i="1"/>
  <c r="U32" i="1"/>
  <c r="T32" i="1"/>
  <c r="AA31" i="1"/>
  <c r="Z31" i="1"/>
  <c r="Y31" i="1"/>
  <c r="X31" i="1"/>
  <c r="W31" i="1"/>
  <c r="V31" i="1"/>
  <c r="U31" i="1"/>
  <c r="T31" i="1"/>
  <c r="AA30" i="1"/>
  <c r="Z30" i="1"/>
  <c r="Y30" i="1"/>
  <c r="X30" i="1"/>
  <c r="W30" i="1"/>
  <c r="V30" i="1"/>
  <c r="U30" i="1"/>
  <c r="T30" i="1"/>
  <c r="AA29" i="1"/>
  <c r="Z29" i="1"/>
  <c r="Y29" i="1"/>
  <c r="X29" i="1"/>
  <c r="W29" i="1"/>
  <c r="V29" i="1"/>
  <c r="U29" i="1"/>
  <c r="T29" i="1"/>
  <c r="AA28" i="1"/>
  <c r="Z28" i="1"/>
  <c r="Y28" i="1"/>
  <c r="X28" i="1"/>
  <c r="W28" i="1"/>
  <c r="V28" i="1"/>
  <c r="U28" i="1"/>
  <c r="T28" i="1"/>
  <c r="AA27" i="1"/>
  <c r="Z27" i="1"/>
  <c r="Y27" i="1"/>
  <c r="X27" i="1"/>
  <c r="W27" i="1"/>
  <c r="V27" i="1"/>
  <c r="U27" i="1"/>
  <c r="T27" i="1"/>
  <c r="AA26" i="1"/>
  <c r="Z26" i="1"/>
  <c r="Y26" i="1"/>
  <c r="X26" i="1"/>
  <c r="W26" i="1"/>
  <c r="V26" i="1"/>
  <c r="U26" i="1"/>
  <c r="T26" i="1"/>
  <c r="AA25" i="1"/>
  <c r="Z25" i="1"/>
  <c r="Y25" i="1"/>
  <c r="X25" i="1"/>
  <c r="W25" i="1"/>
  <c r="V25" i="1"/>
  <c r="U25" i="1"/>
  <c r="T25" i="1"/>
  <c r="AA24" i="1"/>
  <c r="Z24" i="1"/>
  <c r="Y24" i="1"/>
  <c r="X24" i="1"/>
  <c r="W24" i="1"/>
  <c r="V24" i="1"/>
  <c r="U24" i="1"/>
  <c r="T24" i="1"/>
  <c r="AA23" i="1"/>
  <c r="Z23" i="1"/>
  <c r="Y23" i="1"/>
  <c r="W23" i="1"/>
  <c r="V23" i="1"/>
  <c r="U23" i="1"/>
  <c r="P23" i="1"/>
  <c r="H23" i="1"/>
  <c r="H20" i="1" s="1"/>
  <c r="AA22" i="1"/>
  <c r="Z22" i="1"/>
  <c r="Y22" i="1"/>
  <c r="X22" i="1"/>
  <c r="W22" i="1"/>
  <c r="V22" i="1"/>
  <c r="U22" i="1"/>
  <c r="T22" i="1"/>
  <c r="AA21" i="1"/>
  <c r="Z21" i="1"/>
  <c r="Y21" i="1"/>
  <c r="X21" i="1"/>
  <c r="W21" i="1"/>
  <c r="V21" i="1"/>
  <c r="U21" i="1"/>
  <c r="T21" i="1"/>
  <c r="R20" i="1"/>
  <c r="Z20" i="1" s="1"/>
  <c r="Q20" i="1"/>
  <c r="Y20" i="1" s="1"/>
  <c r="O20" i="1"/>
  <c r="N20" i="1"/>
  <c r="M20" i="1"/>
  <c r="L20" i="1"/>
  <c r="K20" i="1"/>
  <c r="AA20" i="1" s="1"/>
  <c r="J20" i="1"/>
  <c r="I20" i="1"/>
  <c r="G20" i="1"/>
  <c r="F20" i="1"/>
  <c r="E20" i="1"/>
  <c r="D20" i="1"/>
  <c r="AA19" i="1"/>
  <c r="Z19" i="1"/>
  <c r="Y19" i="1"/>
  <c r="W19" i="1"/>
  <c r="V19" i="1"/>
  <c r="U19" i="1"/>
  <c r="P19" i="1"/>
  <c r="L19" i="1"/>
  <c r="L18" i="1" s="1"/>
  <c r="H19" i="1"/>
  <c r="H18" i="1" s="1"/>
  <c r="D18" i="1"/>
  <c r="S18" i="1"/>
  <c r="R18" i="1"/>
  <c r="Q18" i="1"/>
  <c r="O18" i="1"/>
  <c r="N18" i="1"/>
  <c r="M18" i="1"/>
  <c r="K18" i="1"/>
  <c r="J18" i="1"/>
  <c r="I18" i="1"/>
  <c r="G18" i="1"/>
  <c r="F18" i="1"/>
  <c r="E18" i="1"/>
  <c r="Z17" i="1"/>
  <c r="Y17" i="1"/>
  <c r="W17" i="1"/>
  <c r="V17" i="1"/>
  <c r="U17" i="1"/>
  <c r="P17" i="1"/>
  <c r="H17" i="1"/>
  <c r="AA16" i="1"/>
  <c r="Z16" i="1"/>
  <c r="Y16" i="1"/>
  <c r="W16" i="1"/>
  <c r="V16" i="1"/>
  <c r="U16" i="1"/>
  <c r="P16" i="1"/>
  <c r="L16" i="1"/>
  <c r="L15" i="1" s="1"/>
  <c r="H16" i="1"/>
  <c r="S15" i="1"/>
  <c r="R15" i="1"/>
  <c r="Z15" i="1" s="1"/>
  <c r="Q15" i="1"/>
  <c r="O15" i="1"/>
  <c r="N15" i="1"/>
  <c r="N6" i="1" s="1"/>
  <c r="M15" i="1"/>
  <c r="J15" i="1"/>
  <c r="I15" i="1"/>
  <c r="G15" i="1"/>
  <c r="F15" i="1"/>
  <c r="E15" i="1"/>
  <c r="AA11" i="1"/>
  <c r="Z11" i="1"/>
  <c r="Y11" i="1"/>
  <c r="W11" i="1"/>
  <c r="V11" i="1"/>
  <c r="U11" i="1"/>
  <c r="X11" i="1"/>
  <c r="L11" i="1"/>
  <c r="AA10" i="1"/>
  <c r="Z10" i="1"/>
  <c r="Y10" i="1"/>
  <c r="W10" i="1"/>
  <c r="V10" i="1"/>
  <c r="U10" i="1"/>
  <c r="X10" i="1"/>
  <c r="L10" i="1"/>
  <c r="H10" i="1"/>
  <c r="AA9" i="1"/>
  <c r="Z9" i="1"/>
  <c r="Y9" i="1"/>
  <c r="W9" i="1"/>
  <c r="V9" i="1"/>
  <c r="U9" i="1"/>
  <c r="H9" i="1"/>
  <c r="X9" i="1" s="1"/>
  <c r="D7" i="1"/>
  <c r="AA8" i="1"/>
  <c r="Z8" i="1"/>
  <c r="Y8" i="1"/>
  <c r="W8" i="1"/>
  <c r="V8" i="1"/>
  <c r="U8" i="1"/>
  <c r="P8" i="1"/>
  <c r="P7" i="1" s="1"/>
  <c r="L8" i="1"/>
  <c r="L7" i="1" s="1"/>
  <c r="H8" i="1"/>
  <c r="H7" i="1" s="1"/>
  <c r="Z7" i="1"/>
  <c r="Y7" i="1"/>
  <c r="M6" i="1" l="1"/>
  <c r="M5" i="1" s="1"/>
  <c r="Y15" i="1"/>
  <c r="N5" i="1"/>
  <c r="R6" i="1"/>
  <c r="X19" i="1"/>
  <c r="K6" i="1"/>
  <c r="J6" i="1"/>
  <c r="J5" i="1" s="1"/>
  <c r="X38" i="1"/>
  <c r="X7" i="1"/>
  <c r="F6" i="1"/>
  <c r="F5" i="1" s="1"/>
  <c r="X17" i="1"/>
  <c r="X37" i="1"/>
  <c r="X16" i="1"/>
  <c r="H15" i="1"/>
  <c r="H6" i="1" s="1"/>
  <c r="L162" i="1"/>
  <c r="L6" i="1"/>
  <c r="L5" i="1" s="1"/>
  <c r="D15" i="1"/>
  <c r="D6" i="1" s="1"/>
  <c r="AA18" i="1"/>
  <c r="X23" i="1"/>
  <c r="O6" i="1"/>
  <c r="O5" i="1" s="1"/>
  <c r="Y18" i="1"/>
  <c r="H162" i="1"/>
  <c r="V162" i="1"/>
  <c r="T17" i="1"/>
  <c r="Z18" i="1"/>
  <c r="AA36" i="1"/>
  <c r="P36" i="1"/>
  <c r="T37" i="1"/>
  <c r="P20" i="1"/>
  <c r="X20" i="1" s="1"/>
  <c r="T23" i="1"/>
  <c r="Z162" i="1"/>
  <c r="Y162" i="1"/>
  <c r="I6" i="1"/>
  <c r="I5" i="1" s="1"/>
  <c r="D36" i="1"/>
  <c r="Q6" i="1"/>
  <c r="R5" i="1"/>
  <c r="P18" i="1"/>
  <c r="X18" i="1" s="1"/>
  <c r="T19" i="1"/>
  <c r="E6" i="1"/>
  <c r="E5" i="1" s="1"/>
  <c r="D162" i="1"/>
  <c r="P162" i="1"/>
  <c r="AA162" i="1"/>
  <c r="U162" i="1"/>
  <c r="S6" i="1"/>
  <c r="S5" i="1" s="1"/>
  <c r="K5" i="1"/>
  <c r="AA7" i="1"/>
  <c r="G6" i="1"/>
  <c r="G5" i="1" s="1"/>
  <c r="Z6" i="1"/>
  <c r="V7" i="1"/>
  <c r="W15" i="1"/>
  <c r="Y36" i="1"/>
  <c r="W7" i="1"/>
  <c r="T9" i="1"/>
  <c r="T10" i="1"/>
  <c r="T11" i="1"/>
  <c r="T8" i="1"/>
  <c r="X8" i="1"/>
  <c r="U15" i="1"/>
  <c r="V18" i="1"/>
  <c r="V20" i="1"/>
  <c r="W36" i="1"/>
  <c r="T38" i="1"/>
  <c r="U7" i="1"/>
  <c r="V15" i="1"/>
  <c r="W18" i="1"/>
  <c r="W20" i="1"/>
  <c r="H36" i="1"/>
  <c r="AA15" i="1"/>
  <c r="P15" i="1"/>
  <c r="T16" i="1"/>
  <c r="U18" i="1"/>
  <c r="U20" i="1"/>
  <c r="V36" i="1"/>
  <c r="V6" i="1" l="1"/>
  <c r="V5" i="1"/>
  <c r="X162" i="1"/>
  <c r="Z5" i="1"/>
  <c r="T20" i="1"/>
  <c r="D5" i="1"/>
  <c r="H5" i="1"/>
  <c r="U6" i="1"/>
  <c r="X36" i="1"/>
  <c r="T36" i="1"/>
  <c r="T18" i="1"/>
  <c r="Y6" i="1"/>
  <c r="Q5" i="1"/>
  <c r="W6" i="1"/>
  <c r="AA6" i="1"/>
  <c r="T7" i="1"/>
  <c r="P6" i="1"/>
  <c r="X15" i="1"/>
  <c r="T15" i="1"/>
  <c r="AA5" i="1"/>
  <c r="W5" i="1"/>
  <c r="Y5" i="1" l="1"/>
  <c r="U5" i="1"/>
  <c r="X6" i="1"/>
  <c r="T6" i="1"/>
  <c r="P5" i="1"/>
  <c r="X5" i="1" l="1"/>
  <c r="T5" i="1"/>
</calcChain>
</file>

<file path=xl/sharedStrings.xml><?xml version="1.0" encoding="utf-8"?>
<sst xmlns="http://schemas.openxmlformats.org/spreadsheetml/2006/main" count="115" uniqueCount="75">
  <si>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</si>
  <si>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№ п/п</t>
  </si>
  <si>
    <t>Наименование программы</t>
  </si>
  <si>
    <t>Исполнит.    ГРБС</t>
  </si>
  <si>
    <t>ПЛАН  на 2021 год (рублей)</t>
  </si>
  <si>
    <t>ПЛАН  на 9 месяцев 2018 года (рублей)</t>
  </si>
  <si>
    <t>% исполнения  к плану 2021 года</t>
  </si>
  <si>
    <t>Запланированные мероприятия</t>
  </si>
  <si>
    <t>Всего</t>
  </si>
  <si>
    <t>окружной бюджет</t>
  </si>
  <si>
    <t>федеральный бюджет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</si>
  <si>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</si>
  <si>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</si>
  <si>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</si>
  <si>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</si>
  <si>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</si>
  <si>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</si>
  <si>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</si>
  <si>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</si>
  <si>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</si>
  <si>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</si>
  <si>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</si>
  <si>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</si>
  <si>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20</t>
  </si>
  <si>
    <t>21</t>
  </si>
  <si>
    <t>22</t>
  </si>
  <si>
    <t>23</t>
  </si>
  <si>
    <t>12</t>
  </si>
  <si>
    <t>13</t>
  </si>
  <si>
    <t>14</t>
  </si>
  <si>
    <t>15</t>
  </si>
  <si>
    <t>16</t>
  </si>
  <si>
    <t>17</t>
  </si>
  <si>
    <t>18</t>
  </si>
  <si>
    <t>19</t>
  </si>
  <si>
    <t>Развитие культуры и туризма в городе Нефтеюганске</t>
  </si>
  <si>
    <t>6.1</t>
  </si>
  <si>
    <t>Подпрограмма "Модернизация и развитие учреждений культуры и организация обустройства мест массового отдыха населен"</t>
  </si>
  <si>
    <t>6.1.1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</si>
  <si>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</si>
  <si>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6.1.1.1</t>
  </si>
  <si>
    <t>Расходы на обеспечение деятельности (оказание услуг) муниципальных учреждений</t>
  </si>
  <si>
    <t>ККиТ</t>
  </si>
  <si>
    <t>6.1.1.2</t>
  </si>
  <si>
    <t>На развитие сферы культуры в муниципальных образованиях Ханты-Мансийского автономного округа - Югры</t>
  </si>
  <si>
    <t>6.1.1.3</t>
  </si>
  <si>
    <t xml:space="preserve">Иные межбюджетные трансферты на реализацию наказов избирателей депутатам Думы Ханты-Мансийского автономного округа-Югры 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</si>
  <si>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</si>
  <si>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6.1.2</t>
  </si>
  <si>
    <t xml:space="preserve"> Развитие дополнительного образования в сфере культуры</t>
  </si>
  <si>
    <t>6.1.2.1..</t>
  </si>
  <si>
    <t>6.1.2.2.</t>
  </si>
  <si>
    <t>Иные межбюджетные трансферты в рамках наказов избирателей депутатам Думы ХМАО-Югры</t>
  </si>
  <si>
    <t>6.1.3</t>
  </si>
  <si>
    <t>Региональный проект "Культурная среда"</t>
  </si>
  <si>
    <t>6.1.3.1..</t>
  </si>
  <si>
    <t>Hа государственную поддержку отрасли культуры за счет средств местного бюджета, бюджета автономного округа и федерального бюджета</t>
  </si>
  <si>
    <t>6.1.4</t>
  </si>
  <si>
    <t xml:space="preserve">Организация культурно-массовых мероприятий,
организация отдыха и оздоровления детей 
</t>
  </si>
  <si>
    <t>6.1.4.1.</t>
  </si>
  <si>
    <t>Реализация мероприятий</t>
  </si>
  <si>
    <t>6.2</t>
  </si>
  <si>
    <t>Подпрограмма "Организационные, экономические механизмы развития культуры"</t>
  </si>
  <si>
    <t>6.2.1</t>
  </si>
  <si>
    <t>Обеспечение деятельности комитета культуры и туризма</t>
  </si>
  <si>
    <t>6.2.2</t>
  </si>
  <si>
    <t>Усиление социальной направленности культурной политики</t>
  </si>
  <si>
    <t>6.1.1.4.</t>
  </si>
  <si>
    <t>% исполнения  к плану за 9 месяцев 2021  года</t>
  </si>
  <si>
    <t>ПЛАН на 2021 год (рублей)</t>
  </si>
  <si>
    <t>6.1.1.5.</t>
  </si>
  <si>
    <t>На поддержку творческой деятельности и техническое оснащение детских и кукольных театров за счет средств резервного фонда Правительства Российской Федерации федерального бюджета, за счет средств бюджета автономного округа, за счет средств местного бюджета</t>
  </si>
  <si>
    <t>6.1.1.6.</t>
  </si>
  <si>
    <t>На государственную поддержку отрасли культуры за счет средств резервного фонда Правительства Российской Федерации федерального бюджета, за счет средств бюджета автономного округа, за счет средств местного бюджета</t>
  </si>
  <si>
    <t>Освоение на 01.12.2021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</si>
</sst>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_р_._-;\-* #,##0.00_р_._-;_-* &quot;-&quot;??_р_._-;_-@_-"/>
    <numFmt numFmtId="167" formatCode="_-* #,##0.00&quot;р.&quot;_-;\-* #,##0.00&quot;р.&quot;_-;_-* &quot;-&quot;??&quot;р.&quot;_-;_-@_-"/>
    <numFmt numFmtId="168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1"/>
      <charset val="204"/>
      <scheme val="minor"/>
    </font>
    <font>
      <sz val="14"/>
      <name val="Calibri"/>
      <family val="1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1"/>
      <charset val="204"/>
      <scheme val="minor"/>
    </font>
    <font>
      <b/>
      <sz val="16"/>
      <name val="Calibri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7">
    <xf numFmtId="0" fontId="0" fillId="0" borderId="0" xfId="0"/>
    <xf numFmtId="0" fontId="3" fillId="2" borderId="0" xfId="0" applyFont="1" applyFill="1" applyAlignment="1"/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/>
    <xf numFmtId="164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49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49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/>
    <xf numFmtId="164" fontId="3" fillId="2" borderId="0" xfId="0" applyNumberFormat="1" applyFont="1" applyFill="1"/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2" fillId="3" borderId="0" xfId="0" applyFont="1" applyFill="1" applyBorder="1"/>
    <xf numFmtId="49" fontId="3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left" vertical="top" wrapText="1"/>
    </xf>
    <xf numFmtId="2" fontId="4" fillId="0" borderId="6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4" fontId="2" fillId="0" borderId="5" xfId="0" applyNumberFormat="1" applyFont="1" applyFill="1" applyBorder="1" applyAlignment="1">
      <alignment horizontal="center" vertical="center"/>
    </xf>
    <xf numFmtId="168" fontId="3" fillId="0" borderId="2" xfId="1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wrapText="1"/>
    </xf>
    <xf numFmtId="164" fontId="3" fillId="0" borderId="2" xfId="0" applyNumberFormat="1" applyFont="1" applyFill="1" applyBorder="1"/>
    <xf numFmtId="49" fontId="3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/>
    <xf numFmtId="164" fontId="3" fillId="0" borderId="0" xfId="0" applyNumberFormat="1" applyFont="1" applyFill="1"/>
    <xf numFmtId="4" fontId="7" fillId="0" borderId="2" xfId="0" applyNumberFormat="1" applyFont="1" applyFill="1" applyBorder="1"/>
    <xf numFmtId="0" fontId="5" fillId="0" borderId="2" xfId="0" applyFont="1" applyFill="1" applyBorder="1" applyAlignment="1" applyProtection="1">
      <alignment horizontal="left" vertical="center" wrapText="1"/>
      <protection locked="0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0" fillId="0" borderId="5" xfId="0" applyFill="1" applyBorder="1" applyAlignment="1"/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left" vertical="top" wrapText="1"/>
    </xf>
    <xf numFmtId="2" fontId="4" fillId="0" borderId="7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Y162"/>
  <sheetViews>
    <sheetView tabSelected="1" topLeftCell="A2" zoomScale="60" zoomScaleNormal="60" zoomScaleSheetLayoutView="50" workbookViewId="0">
      <pane ySplit="2" topLeftCell="A8" activePane="bottomLeft" state="frozen"/>
      <selection activeCell="A2" sqref="A2"/>
      <selection pane="bottomLeft" activeCell="T5" sqref="T5"/>
    </sheetView>
  </sheetViews>
  <sheetFormatPr defaultRowHeight="18.75" x14ac:dyDescent="0.3"/>
  <cols>
    <col min="1" max="1" width="12.42578125" style="12" customWidth="1"/>
    <col min="2" max="2" width="77.28515625" style="11" customWidth="1"/>
    <col min="3" max="3" width="16.85546875" style="11" customWidth="1"/>
    <col min="4" max="4" width="26.42578125" style="11" hidden="1" customWidth="1"/>
    <col min="5" max="6" width="20.5703125" style="11" hidden="1" customWidth="1"/>
    <col min="7" max="7" width="23.140625" style="11" hidden="1" customWidth="1"/>
    <col min="8" max="8" width="25.42578125" style="11" customWidth="1"/>
    <col min="9" max="9" width="25.28515625" style="11" customWidth="1"/>
    <col min="10" max="10" width="23.28515625" style="11" customWidth="1"/>
    <col min="11" max="11" width="23.85546875" style="11" customWidth="1"/>
    <col min="12" max="12" width="22.85546875" style="11" hidden="1" customWidth="1"/>
    <col min="13" max="13" width="21.7109375" style="11" hidden="1" customWidth="1"/>
    <col min="14" max="14" width="21.42578125" style="11" hidden="1" customWidth="1"/>
    <col min="15" max="15" width="22.42578125" style="11" hidden="1" customWidth="1"/>
    <col min="16" max="16" width="24.28515625" style="13" customWidth="1"/>
    <col min="17" max="17" width="23.28515625" style="13" customWidth="1"/>
    <col min="18" max="18" width="21.7109375" style="13" customWidth="1"/>
    <col min="19" max="19" width="23.140625" style="13" customWidth="1"/>
    <col min="20" max="20" width="17" style="13" customWidth="1"/>
    <col min="21" max="21" width="14.28515625" style="13" customWidth="1"/>
    <col min="22" max="22" width="17.42578125" style="13" customWidth="1"/>
    <col min="23" max="23" width="15.42578125" style="13" customWidth="1"/>
    <col min="24" max="24" width="13.85546875" style="14" customWidth="1"/>
    <col min="25" max="25" width="14.42578125" style="14" customWidth="1"/>
    <col min="26" max="26" width="15.85546875" style="14" customWidth="1"/>
    <col min="27" max="27" width="13.5703125" style="14" customWidth="1"/>
    <col min="28" max="16384" width="9.140625" style="11"/>
  </cols>
  <sheetData>
    <row r="1" spans="1:415" s="1" customFormat="1" ht="62.25" customHeight="1" x14ac:dyDescent="0.3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415" s="3" customFormat="1" ht="57" customHeight="1" x14ac:dyDescent="0.3">
      <c r="A2" s="110" t="s">
        <v>1</v>
      </c>
      <c r="B2" s="2" t="s">
        <v>2</v>
      </c>
      <c r="C2" s="111" t="s">
        <v>3</v>
      </c>
      <c r="D2" s="112" t="s">
        <v>69</v>
      </c>
      <c r="E2" s="112"/>
      <c r="F2" s="112"/>
      <c r="G2" s="112"/>
      <c r="H2" s="112" t="s">
        <v>4</v>
      </c>
      <c r="I2" s="112"/>
      <c r="J2" s="112"/>
      <c r="K2" s="112"/>
      <c r="L2" s="112" t="s">
        <v>5</v>
      </c>
      <c r="M2" s="112"/>
      <c r="N2" s="112"/>
      <c r="O2" s="112"/>
      <c r="P2" s="113" t="s">
        <v>74</v>
      </c>
      <c r="Q2" s="113"/>
      <c r="R2" s="113"/>
      <c r="S2" s="113"/>
      <c r="T2" s="114" t="s">
        <v>68</v>
      </c>
      <c r="U2" s="115"/>
      <c r="V2" s="115"/>
      <c r="W2" s="116"/>
      <c r="X2" s="114" t="s">
        <v>6</v>
      </c>
      <c r="Y2" s="115"/>
      <c r="Z2" s="115"/>
      <c r="AA2" s="116"/>
    </row>
    <row r="3" spans="1:415" s="3" customFormat="1" ht="37.5" customHeight="1" x14ac:dyDescent="0.3">
      <c r="A3" s="110"/>
      <c r="B3" s="16" t="s">
        <v>7</v>
      </c>
      <c r="C3" s="111"/>
      <c r="D3" s="16" t="s">
        <v>8</v>
      </c>
      <c r="E3" s="16" t="s">
        <v>9</v>
      </c>
      <c r="F3" s="16" t="s">
        <v>10</v>
      </c>
      <c r="G3" s="16" t="s">
        <v>11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8</v>
      </c>
      <c r="M3" s="17" t="s">
        <v>9</v>
      </c>
      <c r="N3" s="17" t="s">
        <v>10</v>
      </c>
      <c r="O3" s="17" t="s">
        <v>11</v>
      </c>
      <c r="P3" s="17" t="s">
        <v>8</v>
      </c>
      <c r="Q3" s="17" t="s">
        <v>9</v>
      </c>
      <c r="R3" s="17" t="s">
        <v>10</v>
      </c>
      <c r="S3" s="17" t="s">
        <v>11</v>
      </c>
      <c r="T3" s="17" t="s">
        <v>8</v>
      </c>
      <c r="U3" s="17" t="s">
        <v>9</v>
      </c>
      <c r="V3" s="17" t="s">
        <v>10</v>
      </c>
      <c r="W3" s="17" t="s">
        <v>11</v>
      </c>
      <c r="X3" s="4" t="s">
        <v>8</v>
      </c>
      <c r="Y3" s="4" t="s">
        <v>9</v>
      </c>
      <c r="Z3" s="4" t="s">
        <v>10</v>
      </c>
      <c r="AA3" s="4" t="s">
        <v>11</v>
      </c>
    </row>
    <row r="4" spans="1:415" s="3" customFormat="1" x14ac:dyDescent="0.3">
      <c r="A4" s="15" t="s">
        <v>12</v>
      </c>
      <c r="B4" s="15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5" t="s">
        <v>18</v>
      </c>
      <c r="H4" s="15" t="s">
        <v>19</v>
      </c>
      <c r="I4" s="15" t="s">
        <v>20</v>
      </c>
      <c r="J4" s="15" t="s">
        <v>21</v>
      </c>
      <c r="K4" s="15" t="s">
        <v>22</v>
      </c>
      <c r="L4" s="15" t="s">
        <v>23</v>
      </c>
      <c r="M4" s="15" t="s">
        <v>24</v>
      </c>
      <c r="N4" s="15" t="s">
        <v>25</v>
      </c>
      <c r="O4" s="15" t="s">
        <v>26</v>
      </c>
      <c r="P4" s="15" t="s">
        <v>27</v>
      </c>
      <c r="Q4" s="15" t="s">
        <v>28</v>
      </c>
      <c r="R4" s="15" t="s">
        <v>29</v>
      </c>
      <c r="S4" s="15" t="s">
        <v>30</v>
      </c>
      <c r="T4" s="15" t="s">
        <v>31</v>
      </c>
      <c r="U4" s="15" t="s">
        <v>32</v>
      </c>
      <c r="V4" s="15" t="s">
        <v>33</v>
      </c>
      <c r="W4" s="15" t="s">
        <v>34</v>
      </c>
      <c r="X4" s="15" t="s">
        <v>23</v>
      </c>
      <c r="Y4" s="15" t="s">
        <v>24</v>
      </c>
      <c r="Z4" s="15" t="s">
        <v>25</v>
      </c>
      <c r="AA4" s="15" t="s">
        <v>26</v>
      </c>
    </row>
    <row r="5" spans="1:415" s="20" customFormat="1" ht="53.25" customHeight="1" x14ac:dyDescent="0.3">
      <c r="A5" s="6" t="s">
        <v>17</v>
      </c>
      <c r="B5" s="105" t="s">
        <v>35</v>
      </c>
      <c r="C5" s="105"/>
      <c r="D5" s="9">
        <f>D6+D36</f>
        <v>724250374.5</v>
      </c>
      <c r="E5" s="9">
        <f t="shared" ref="E5:S5" si="0">E6+E36</f>
        <v>24665237.5</v>
      </c>
      <c r="F5" s="9">
        <f t="shared" si="0"/>
        <v>13756500</v>
      </c>
      <c r="G5" s="9">
        <f t="shared" si="0"/>
        <v>685828637</v>
      </c>
      <c r="H5" s="9">
        <f>H6+H36</f>
        <v>725055994.5</v>
      </c>
      <c r="I5" s="9">
        <f t="shared" si="0"/>
        <v>25654537.5</v>
      </c>
      <c r="J5" s="9">
        <f t="shared" si="0"/>
        <v>14180500</v>
      </c>
      <c r="K5" s="9">
        <f t="shared" si="0"/>
        <v>685220957</v>
      </c>
      <c r="L5" s="9">
        <f t="shared" si="0"/>
        <v>297833747.61000001</v>
      </c>
      <c r="M5" s="9">
        <f t="shared" si="0"/>
        <v>377373.61</v>
      </c>
      <c r="N5" s="9">
        <f t="shared" si="0"/>
        <v>0</v>
      </c>
      <c r="O5" s="9">
        <f t="shared" si="0"/>
        <v>297456374</v>
      </c>
      <c r="P5" s="9">
        <f t="shared" si="0"/>
        <v>562268267.20000005</v>
      </c>
      <c r="Q5" s="9">
        <f t="shared" si="0"/>
        <v>24313487.25</v>
      </c>
      <c r="R5" s="9">
        <f t="shared" si="0"/>
        <v>13605756.119999999</v>
      </c>
      <c r="S5" s="9">
        <f t="shared" si="0"/>
        <v>524349023.83000004</v>
      </c>
      <c r="T5" s="7">
        <f t="shared" ref="T5:W38" si="1">IF(P5=0,0,P5/D5*100)</f>
        <v>77.634515216947264</v>
      </c>
      <c r="U5" s="7">
        <f t="shared" si="1"/>
        <v>98.573902846060165</v>
      </c>
      <c r="V5" s="7">
        <f t="shared" si="1"/>
        <v>98.904198887798486</v>
      </c>
      <c r="W5" s="7">
        <f t="shared" si="1"/>
        <v>76.454816194850721</v>
      </c>
      <c r="X5" s="7">
        <f t="shared" ref="X5:AA38" si="2">IF(P5=0,0,P5/H5*100)</f>
        <v>77.548254405887832</v>
      </c>
      <c r="Y5" s="7">
        <f t="shared" si="2"/>
        <v>94.772658637872539</v>
      </c>
      <c r="Z5" s="7">
        <f t="shared" si="2"/>
        <v>95.946942068333271</v>
      </c>
      <c r="AA5" s="7">
        <f t="shared" si="2"/>
        <v>76.522619233025011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</row>
    <row r="6" spans="1:415" s="20" customFormat="1" ht="88.5" customHeight="1" x14ac:dyDescent="0.3">
      <c r="A6" s="6" t="s">
        <v>36</v>
      </c>
      <c r="B6" s="18" t="s">
        <v>37</v>
      </c>
      <c r="C6" s="18"/>
      <c r="D6" s="9">
        <f>D7+D15+D18+D20</f>
        <v>696253695.5</v>
      </c>
      <c r="E6" s="9">
        <f t="shared" ref="E6:S6" si="3">E7+E15+E18+E20</f>
        <v>24665237.5</v>
      </c>
      <c r="F6" s="9">
        <f t="shared" si="3"/>
        <v>13756500</v>
      </c>
      <c r="G6" s="9">
        <f t="shared" si="3"/>
        <v>657831958</v>
      </c>
      <c r="H6" s="9">
        <f>H7+H15+H18+H20</f>
        <v>696201190.5</v>
      </c>
      <c r="I6" s="9">
        <f t="shared" si="3"/>
        <v>25654537.5</v>
      </c>
      <c r="J6" s="9">
        <f t="shared" si="3"/>
        <v>14180500</v>
      </c>
      <c r="K6" s="9">
        <f>K7+K15+K18+K20</f>
        <v>656366153</v>
      </c>
      <c r="L6" s="9">
        <f t="shared" si="3"/>
        <v>278653977.61000001</v>
      </c>
      <c r="M6" s="9">
        <f t="shared" si="3"/>
        <v>377373.61</v>
      </c>
      <c r="N6" s="9">
        <f t="shared" si="3"/>
        <v>0</v>
      </c>
      <c r="O6" s="9">
        <f t="shared" si="3"/>
        <v>278276604</v>
      </c>
      <c r="P6" s="9">
        <f t="shared" si="3"/>
        <v>540062853.69000006</v>
      </c>
      <c r="Q6" s="9">
        <f t="shared" si="3"/>
        <v>24313487.25</v>
      </c>
      <c r="R6" s="9">
        <f t="shared" si="3"/>
        <v>13605756.119999999</v>
      </c>
      <c r="S6" s="9">
        <f t="shared" si="3"/>
        <v>502143610.32000005</v>
      </c>
      <c r="T6" s="7">
        <f>IF(P6=0,0,P6/D6*100)</f>
        <v>77.566964050677711</v>
      </c>
      <c r="U6" s="7">
        <f>IF(Q6=0,0,Q6/E6*100)</f>
        <v>98.573902846060165</v>
      </c>
      <c r="V6" s="7">
        <f>IF(R6=0,0,R6/F6*100)</f>
        <v>98.904198887798486</v>
      </c>
      <c r="W6" s="7">
        <f>IF(S6=0,0,S6/G6*100)</f>
        <v>76.333112767379433</v>
      </c>
      <c r="X6" s="7">
        <f>IF(P6=0,0,P6/H6*100)</f>
        <v>77.57281387326212</v>
      </c>
      <c r="Y6" s="7">
        <f>IF(Q6=0,0,Q6/I6*100)</f>
        <v>94.772658637872539</v>
      </c>
      <c r="Z6" s="7">
        <f t="shared" si="2"/>
        <v>95.946942068333271</v>
      </c>
      <c r="AA6" s="7">
        <f t="shared" si="2"/>
        <v>76.503580817641591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</row>
    <row r="7" spans="1:415" s="20" customFormat="1" ht="113.25" customHeight="1" x14ac:dyDescent="0.3">
      <c r="A7" s="6" t="s">
        <v>38</v>
      </c>
      <c r="B7" s="18" t="s">
        <v>39</v>
      </c>
      <c r="C7" s="10"/>
      <c r="D7" s="8">
        <f>D8+D9+D11+D12</f>
        <v>459593822.94</v>
      </c>
      <c r="E7" s="8">
        <f t="shared" ref="E7:G7" si="4">E8+E9+E11+E12</f>
        <v>2425362.94</v>
      </c>
      <c r="F7" s="8">
        <f t="shared" si="4"/>
        <v>167600</v>
      </c>
      <c r="G7" s="8">
        <f t="shared" si="4"/>
        <v>457000860</v>
      </c>
      <c r="H7" s="8">
        <f>H8+H9+H11+H12+H13+H14</f>
        <v>456318113.94</v>
      </c>
      <c r="I7" s="8">
        <f t="shared" ref="I7:S7" si="5">I8+I9+I11+I12+I13+I14</f>
        <v>3414662.94</v>
      </c>
      <c r="J7" s="8">
        <f t="shared" si="5"/>
        <v>591600</v>
      </c>
      <c r="K7" s="8">
        <f>K8+K9+K11+K12+K13+K14</f>
        <v>452311851</v>
      </c>
      <c r="L7" s="8">
        <f t="shared" si="5"/>
        <v>46642229.609999999</v>
      </c>
      <c r="M7" s="8">
        <f t="shared" si="5"/>
        <v>377373.61</v>
      </c>
      <c r="N7" s="8">
        <f t="shared" si="5"/>
        <v>0</v>
      </c>
      <c r="O7" s="8">
        <f t="shared" si="5"/>
        <v>46264856</v>
      </c>
      <c r="P7" s="8">
        <f t="shared" si="5"/>
        <v>353677489.97000003</v>
      </c>
      <c r="Q7" s="8">
        <f t="shared" si="5"/>
        <v>2073620.69</v>
      </c>
      <c r="R7" s="8">
        <f t="shared" si="5"/>
        <v>16856.12</v>
      </c>
      <c r="S7" s="8">
        <f t="shared" si="5"/>
        <v>351587013.16000003</v>
      </c>
      <c r="T7" s="7">
        <f t="shared" si="1"/>
        <v>76.954361072031347</v>
      </c>
      <c r="U7" s="7">
        <f t="shared" si="1"/>
        <v>85.497335503939055</v>
      </c>
      <c r="V7" s="7">
        <f t="shared" si="1"/>
        <v>10.057350835322195</v>
      </c>
      <c r="W7" s="7">
        <f t="shared" si="1"/>
        <v>76.933556133789338</v>
      </c>
      <c r="X7" s="7">
        <f>IF(P7=0,0,P7/H7*100)</f>
        <v>77.506782914277224</v>
      </c>
      <c r="Y7" s="7">
        <f t="shared" si="2"/>
        <v>60.72695098860914</v>
      </c>
      <c r="Z7" s="7">
        <f t="shared" si="2"/>
        <v>2.8492427315753885</v>
      </c>
      <c r="AA7" s="7">
        <f t="shared" si="2"/>
        <v>77.731107947467876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</row>
    <row r="8" spans="1:415" s="19" customFormat="1" ht="65.25" customHeight="1" x14ac:dyDescent="0.3">
      <c r="A8" s="21" t="s">
        <v>40</v>
      </c>
      <c r="B8" s="22" t="s">
        <v>41</v>
      </c>
      <c r="C8" s="23" t="s">
        <v>42</v>
      </c>
      <c r="D8" s="24">
        <f>SUM(E8:G8)</f>
        <v>456856555</v>
      </c>
      <c r="E8" s="25">
        <v>0</v>
      </c>
      <c r="F8" s="25">
        <v>0</v>
      </c>
      <c r="G8" s="25">
        <v>456856555</v>
      </c>
      <c r="H8" s="24">
        <f>SUM(I8:K8)</f>
        <v>452033344</v>
      </c>
      <c r="I8" s="25">
        <v>0</v>
      </c>
      <c r="J8" s="25">
        <v>0</v>
      </c>
      <c r="K8" s="25">
        <v>452033344</v>
      </c>
      <c r="L8" s="25">
        <f t="shared" ref="L8:L11" si="6">M8+N8+O8</f>
        <v>46198261</v>
      </c>
      <c r="M8" s="25">
        <v>0</v>
      </c>
      <c r="N8" s="25">
        <v>0</v>
      </c>
      <c r="O8" s="25">
        <v>46198261</v>
      </c>
      <c r="P8" s="26">
        <f t="shared" ref="P8:P14" si="7">SUM(Q8:S8)</f>
        <v>351469155.80000001</v>
      </c>
      <c r="Q8" s="25">
        <v>0</v>
      </c>
      <c r="R8" s="25">
        <v>0</v>
      </c>
      <c r="S8" s="25">
        <v>351469155.80000001</v>
      </c>
      <c r="T8" s="25">
        <f>IF(P8=0,0,P8/D8*100)</f>
        <v>76.932059298131335</v>
      </c>
      <c r="U8" s="25">
        <f>IF(Q8=0,0,Q8/E8*100)</f>
        <v>0</v>
      </c>
      <c r="V8" s="25">
        <f t="shared" si="1"/>
        <v>0</v>
      </c>
      <c r="W8" s="25">
        <f>IF(S8=0,0,S8/G8*100)</f>
        <v>76.932059298131335</v>
      </c>
      <c r="X8" s="25">
        <f t="shared" si="2"/>
        <v>77.752926961069491</v>
      </c>
      <c r="Y8" s="25">
        <f t="shared" si="2"/>
        <v>0</v>
      </c>
      <c r="Z8" s="25">
        <f t="shared" si="2"/>
        <v>0</v>
      </c>
      <c r="AA8" s="25">
        <f>IF(S8=0,0,S8/K8*100)</f>
        <v>77.752926961069491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</row>
    <row r="9" spans="1:415" s="19" customFormat="1" ht="75.75" customHeight="1" x14ac:dyDescent="0.3">
      <c r="A9" s="21" t="s">
        <v>43</v>
      </c>
      <c r="B9" s="22" t="s">
        <v>44</v>
      </c>
      <c r="C9" s="23" t="s">
        <v>42</v>
      </c>
      <c r="D9" s="24">
        <f>SUM(E9:G9)</f>
        <v>766000</v>
      </c>
      <c r="E9" s="25">
        <v>651100</v>
      </c>
      <c r="F9" s="25">
        <v>0</v>
      </c>
      <c r="G9" s="25">
        <v>114900</v>
      </c>
      <c r="H9" s="24">
        <f>SUM(I9:K9)</f>
        <v>766000</v>
      </c>
      <c r="I9" s="25">
        <v>651100</v>
      </c>
      <c r="J9" s="25">
        <v>0</v>
      </c>
      <c r="K9" s="25">
        <v>114900</v>
      </c>
      <c r="L9" s="25"/>
      <c r="M9" s="25"/>
      <c r="N9" s="25"/>
      <c r="O9" s="25"/>
      <c r="P9" s="26">
        <f t="shared" si="7"/>
        <v>766000</v>
      </c>
      <c r="Q9" s="25">
        <v>651100</v>
      </c>
      <c r="R9" s="25">
        <v>0</v>
      </c>
      <c r="S9" s="25">
        <v>114900</v>
      </c>
      <c r="T9" s="25">
        <f t="shared" si="1"/>
        <v>100</v>
      </c>
      <c r="U9" s="25">
        <f t="shared" si="1"/>
        <v>100</v>
      </c>
      <c r="V9" s="25">
        <f t="shared" si="1"/>
        <v>0</v>
      </c>
      <c r="W9" s="25">
        <f t="shared" si="1"/>
        <v>100</v>
      </c>
      <c r="X9" s="25">
        <f t="shared" si="2"/>
        <v>100</v>
      </c>
      <c r="Y9" s="25">
        <f t="shared" si="2"/>
        <v>100</v>
      </c>
      <c r="Z9" s="25">
        <f t="shared" si="2"/>
        <v>0</v>
      </c>
      <c r="AA9" s="25">
        <f t="shared" si="2"/>
        <v>100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</row>
    <row r="10" spans="1:415" s="3" customFormat="1" ht="84.75" hidden="1" customHeight="1" x14ac:dyDescent="0.3">
      <c r="A10" s="21" t="s">
        <v>45</v>
      </c>
      <c r="B10" s="27" t="s">
        <v>46</v>
      </c>
      <c r="C10" s="23" t="s">
        <v>42</v>
      </c>
      <c r="D10" s="24">
        <f t="shared" ref="D10:D11" si="8">SUM(E10:G10)</f>
        <v>0</v>
      </c>
      <c r="E10" s="25"/>
      <c r="F10" s="25"/>
      <c r="G10" s="25"/>
      <c r="H10" s="24">
        <f t="shared" ref="H10" si="9">SUM(I10:K10)</f>
        <v>0</v>
      </c>
      <c r="I10" s="25"/>
      <c r="J10" s="25"/>
      <c r="K10" s="25"/>
      <c r="L10" s="25">
        <f t="shared" si="6"/>
        <v>283926.39</v>
      </c>
      <c r="M10" s="25">
        <v>201637.39</v>
      </c>
      <c r="N10" s="25">
        <v>39700</v>
      </c>
      <c r="O10" s="25">
        <v>42589</v>
      </c>
      <c r="P10" s="26">
        <f t="shared" si="7"/>
        <v>0</v>
      </c>
      <c r="Q10" s="26"/>
      <c r="R10" s="26"/>
      <c r="S10" s="26"/>
      <c r="T10" s="25">
        <f t="shared" si="1"/>
        <v>0</v>
      </c>
      <c r="U10" s="25">
        <f t="shared" si="1"/>
        <v>0</v>
      </c>
      <c r="V10" s="25">
        <f t="shared" si="1"/>
        <v>0</v>
      </c>
      <c r="W10" s="25">
        <f t="shared" si="1"/>
        <v>0</v>
      </c>
      <c r="X10" s="25">
        <f t="shared" si="2"/>
        <v>0</v>
      </c>
      <c r="Y10" s="25">
        <f t="shared" si="2"/>
        <v>0</v>
      </c>
      <c r="Z10" s="25">
        <f t="shared" si="2"/>
        <v>0</v>
      </c>
      <c r="AA10" s="25">
        <f t="shared" si="2"/>
        <v>0</v>
      </c>
    </row>
    <row r="11" spans="1:415" s="19" customFormat="1" ht="94.5" customHeight="1" x14ac:dyDescent="0.3">
      <c r="A11" s="21" t="s">
        <v>45</v>
      </c>
      <c r="B11" s="22" t="s">
        <v>47</v>
      </c>
      <c r="C11" s="23" t="s">
        <v>42</v>
      </c>
      <c r="D11" s="24">
        <f t="shared" si="8"/>
        <v>588078.93999999994</v>
      </c>
      <c r="E11" s="25">
        <v>391073.94</v>
      </c>
      <c r="F11" s="25">
        <v>167600</v>
      </c>
      <c r="G11" s="25">
        <v>29405</v>
      </c>
      <c r="H11" s="24">
        <f>SUM(I11:K11)</f>
        <v>588078.93999999994</v>
      </c>
      <c r="I11" s="25">
        <v>391073.94</v>
      </c>
      <c r="J11" s="25">
        <v>167600</v>
      </c>
      <c r="K11" s="25">
        <v>29405</v>
      </c>
      <c r="L11" s="25">
        <f t="shared" si="6"/>
        <v>443968.61</v>
      </c>
      <c r="M11" s="25">
        <v>377373.61</v>
      </c>
      <c r="N11" s="25">
        <v>0</v>
      </c>
      <c r="O11" s="25">
        <v>66595</v>
      </c>
      <c r="P11" s="26">
        <f t="shared" si="7"/>
        <v>59145.17</v>
      </c>
      <c r="Q11" s="26">
        <v>39331.69</v>
      </c>
      <c r="R11" s="26">
        <v>16856.12</v>
      </c>
      <c r="S11" s="25">
        <v>2957.36</v>
      </c>
      <c r="T11" s="25">
        <f t="shared" si="1"/>
        <v>10.057352164319981</v>
      </c>
      <c r="U11" s="25">
        <f t="shared" si="1"/>
        <v>10.057353859988728</v>
      </c>
      <c r="V11" s="25">
        <f t="shared" si="1"/>
        <v>10.057350835322195</v>
      </c>
      <c r="W11" s="25">
        <f t="shared" si="1"/>
        <v>10.057337187553138</v>
      </c>
      <c r="X11" s="25">
        <f t="shared" si="2"/>
        <v>10.057352164319981</v>
      </c>
      <c r="Y11" s="25">
        <f t="shared" si="2"/>
        <v>10.057353859988728</v>
      </c>
      <c r="Z11" s="25">
        <f t="shared" si="2"/>
        <v>10.057350835322195</v>
      </c>
      <c r="AA11" s="25">
        <f t="shared" si="2"/>
        <v>10.057337187553138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</row>
    <row r="12" spans="1:415" s="19" customFormat="1" ht="66.75" customHeight="1" x14ac:dyDescent="0.3">
      <c r="A12" s="21" t="s">
        <v>67</v>
      </c>
      <c r="B12" s="22" t="s">
        <v>52</v>
      </c>
      <c r="C12" s="23" t="s">
        <v>42</v>
      </c>
      <c r="D12" s="24">
        <f>E12</f>
        <v>1383189</v>
      </c>
      <c r="E12" s="25">
        <v>1383189</v>
      </c>
      <c r="F12" s="25">
        <v>0</v>
      </c>
      <c r="G12" s="25">
        <v>0</v>
      </c>
      <c r="H12" s="24">
        <f t="shared" ref="H12:H14" si="10">SUM(I12:K12)</f>
        <v>1383189</v>
      </c>
      <c r="I12" s="25">
        <v>1383189</v>
      </c>
      <c r="J12" s="25">
        <v>0</v>
      </c>
      <c r="K12" s="25">
        <v>0</v>
      </c>
      <c r="L12" s="25"/>
      <c r="M12" s="25"/>
      <c r="N12" s="25"/>
      <c r="O12" s="25"/>
      <c r="P12" s="26">
        <f t="shared" si="7"/>
        <v>1383189</v>
      </c>
      <c r="Q12" s="26">
        <v>1383189</v>
      </c>
      <c r="R12" s="26">
        <v>0</v>
      </c>
      <c r="S12" s="26">
        <v>0</v>
      </c>
      <c r="T12" s="25">
        <f t="shared" ref="T12" si="11">IF(P12=0,0,P12/D12*100)</f>
        <v>100</v>
      </c>
      <c r="U12" s="25">
        <f t="shared" ref="U12" si="12">IF(Q12=0,0,Q12/E12*100)</f>
        <v>100</v>
      </c>
      <c r="V12" s="25">
        <f t="shared" ref="V12" si="13">IF(R12=0,0,R12/F12*100)</f>
        <v>0</v>
      </c>
      <c r="W12" s="25">
        <f t="shared" ref="W12" si="14">IF(S12=0,0,S12/G12*100)</f>
        <v>0</v>
      </c>
      <c r="X12" s="25">
        <f t="shared" ref="X12:X13" si="15">IF(P12=0,0,P12/H12*100)</f>
        <v>100</v>
      </c>
      <c r="Y12" s="25">
        <f t="shared" ref="Y12" si="16">IF(Q12=0,0,Q12/I12*100)</f>
        <v>100</v>
      </c>
      <c r="Z12" s="25">
        <f t="shared" ref="Z12" si="17">IF(R12=0,0,R12/J12*100)</f>
        <v>0</v>
      </c>
      <c r="AA12" s="25">
        <f t="shared" ref="AA12:AA13" si="18">IF(S12=0,0,S12/K12*100)</f>
        <v>0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</row>
    <row r="13" spans="1:415" s="19" customFormat="1" ht="105.75" customHeight="1" x14ac:dyDescent="0.3">
      <c r="A13" s="21" t="s">
        <v>70</v>
      </c>
      <c r="B13" s="22" t="s">
        <v>71</v>
      </c>
      <c r="C13" s="23" t="s">
        <v>42</v>
      </c>
      <c r="D13" s="24"/>
      <c r="E13" s="25"/>
      <c r="F13" s="25"/>
      <c r="G13" s="25"/>
      <c r="H13" s="24">
        <f t="shared" si="10"/>
        <v>979266</v>
      </c>
      <c r="I13" s="25">
        <v>651200</v>
      </c>
      <c r="J13" s="25">
        <v>279100</v>
      </c>
      <c r="K13" s="25">
        <v>48966</v>
      </c>
      <c r="L13" s="25"/>
      <c r="M13" s="25"/>
      <c r="N13" s="25"/>
      <c r="O13" s="25"/>
      <c r="P13" s="26">
        <f>SUM(Q13:S13)</f>
        <v>0</v>
      </c>
      <c r="Q13" s="26">
        <v>0</v>
      </c>
      <c r="R13" s="26">
        <v>0</v>
      </c>
      <c r="S13" s="26">
        <v>0</v>
      </c>
      <c r="T13" s="25"/>
      <c r="U13" s="25"/>
      <c r="V13" s="25"/>
      <c r="W13" s="25"/>
      <c r="X13" s="25">
        <f t="shared" si="15"/>
        <v>0</v>
      </c>
      <c r="Y13" s="25">
        <f t="shared" ref="Y13" si="19">IF(Q13=0,0,Q13/I13*100)</f>
        <v>0</v>
      </c>
      <c r="Z13" s="25">
        <f t="shared" ref="Z13" si="20">IF(R13=0,0,R13/J13*100)</f>
        <v>0</v>
      </c>
      <c r="AA13" s="25">
        <f t="shared" si="18"/>
        <v>0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</row>
    <row r="14" spans="1:415" s="19" customFormat="1" ht="105.75" customHeight="1" x14ac:dyDescent="0.3">
      <c r="A14" s="21" t="s">
        <v>72</v>
      </c>
      <c r="B14" s="22" t="s">
        <v>73</v>
      </c>
      <c r="C14" s="23" t="s">
        <v>42</v>
      </c>
      <c r="D14" s="24"/>
      <c r="E14" s="25"/>
      <c r="F14" s="25"/>
      <c r="G14" s="25"/>
      <c r="H14" s="24">
        <f t="shared" si="10"/>
        <v>568236</v>
      </c>
      <c r="I14" s="25">
        <v>338100</v>
      </c>
      <c r="J14" s="25">
        <v>144900</v>
      </c>
      <c r="K14" s="25">
        <v>85236</v>
      </c>
      <c r="L14" s="25"/>
      <c r="M14" s="25"/>
      <c r="N14" s="25"/>
      <c r="O14" s="25"/>
      <c r="P14" s="26">
        <f t="shared" si="7"/>
        <v>0</v>
      </c>
      <c r="Q14" s="26">
        <v>0</v>
      </c>
      <c r="R14" s="26">
        <v>0</v>
      </c>
      <c r="S14" s="26">
        <v>0</v>
      </c>
      <c r="T14" s="25"/>
      <c r="U14" s="25"/>
      <c r="V14" s="25"/>
      <c r="W14" s="25"/>
      <c r="X14" s="25">
        <f t="shared" ref="X14" si="21">IF(P14=0,0,P14/H14*100)</f>
        <v>0</v>
      </c>
      <c r="Y14" s="25">
        <f t="shared" ref="Y14" si="22">IF(Q14=0,0,Q14/I14*100)</f>
        <v>0</v>
      </c>
      <c r="Z14" s="25">
        <f t="shared" ref="Z14" si="23">IF(R14=0,0,R14/J14*100)</f>
        <v>0</v>
      </c>
      <c r="AA14" s="25">
        <f t="shared" ref="AA14" si="24">IF(S14=0,0,S14/K14*100)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</row>
    <row r="15" spans="1:415" s="20" customFormat="1" ht="43.5" customHeight="1" x14ac:dyDescent="0.3">
      <c r="A15" s="28" t="s">
        <v>48</v>
      </c>
      <c r="B15" s="29" t="s">
        <v>49</v>
      </c>
      <c r="C15" s="30"/>
      <c r="D15" s="31">
        <f>D16+D17</f>
        <v>199102434</v>
      </c>
      <c r="E15" s="31">
        <f t="shared" ref="E15:S15" si="25">E16+E17</f>
        <v>985424</v>
      </c>
      <c r="F15" s="31">
        <f t="shared" si="25"/>
        <v>0</v>
      </c>
      <c r="G15" s="31">
        <f t="shared" si="25"/>
        <v>198117010</v>
      </c>
      <c r="H15" s="31">
        <f>H16+H17</f>
        <v>202325638</v>
      </c>
      <c r="I15" s="31">
        <f t="shared" si="25"/>
        <v>985424</v>
      </c>
      <c r="J15" s="31">
        <f t="shared" si="25"/>
        <v>0</v>
      </c>
      <c r="K15" s="31">
        <f t="shared" si="25"/>
        <v>201340214</v>
      </c>
      <c r="L15" s="31">
        <f t="shared" si="25"/>
        <v>116005874</v>
      </c>
      <c r="M15" s="31">
        <f t="shared" si="25"/>
        <v>0</v>
      </c>
      <c r="N15" s="31">
        <f t="shared" si="25"/>
        <v>0</v>
      </c>
      <c r="O15" s="31">
        <f t="shared" si="25"/>
        <v>116005874</v>
      </c>
      <c r="P15" s="31">
        <f t="shared" si="25"/>
        <v>149704285.16</v>
      </c>
      <c r="Q15" s="31">
        <f t="shared" si="25"/>
        <v>985416</v>
      </c>
      <c r="R15" s="31">
        <f t="shared" si="25"/>
        <v>0</v>
      </c>
      <c r="S15" s="31">
        <f t="shared" si="25"/>
        <v>148718869.16</v>
      </c>
      <c r="T15" s="32">
        <f t="shared" si="1"/>
        <v>75.189580635664157</v>
      </c>
      <c r="U15" s="32">
        <f t="shared" si="1"/>
        <v>99.999188166718085</v>
      </c>
      <c r="V15" s="32">
        <f t="shared" si="1"/>
        <v>0</v>
      </c>
      <c r="W15" s="32">
        <f t="shared" si="1"/>
        <v>75.066178901044395</v>
      </c>
      <c r="X15" s="32">
        <f t="shared" si="2"/>
        <v>73.991752424376386</v>
      </c>
      <c r="Y15" s="32">
        <f t="shared" si="2"/>
        <v>99.999188166718085</v>
      </c>
      <c r="Z15" s="32">
        <f t="shared" si="2"/>
        <v>0</v>
      </c>
      <c r="AA15" s="32">
        <f t="shared" si="2"/>
        <v>73.864463638644978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</row>
    <row r="16" spans="1:415" s="19" customFormat="1" ht="69.75" customHeight="1" x14ac:dyDescent="0.3">
      <c r="A16" s="21" t="s">
        <v>50</v>
      </c>
      <c r="B16" s="22" t="s">
        <v>41</v>
      </c>
      <c r="C16" s="23" t="s">
        <v>42</v>
      </c>
      <c r="D16" s="24">
        <f>SUM(E16:G16)</f>
        <v>198117010</v>
      </c>
      <c r="E16" s="25">
        <v>0</v>
      </c>
      <c r="F16" s="25">
        <v>0</v>
      </c>
      <c r="G16" s="25">
        <v>198117010</v>
      </c>
      <c r="H16" s="24">
        <f>SUM(I16:K16)</f>
        <v>201340214</v>
      </c>
      <c r="I16" s="25">
        <v>0</v>
      </c>
      <c r="J16" s="25">
        <v>0</v>
      </c>
      <c r="K16" s="25">
        <v>201340214</v>
      </c>
      <c r="L16" s="25">
        <f>M16+N16+O16</f>
        <v>116005874</v>
      </c>
      <c r="M16" s="25">
        <v>0</v>
      </c>
      <c r="N16" s="25">
        <v>0</v>
      </c>
      <c r="O16" s="25">
        <v>116005874</v>
      </c>
      <c r="P16" s="26">
        <f>SUM(Q16:S16)</f>
        <v>148718869.16</v>
      </c>
      <c r="Q16" s="26">
        <v>0</v>
      </c>
      <c r="R16" s="26">
        <v>0</v>
      </c>
      <c r="S16" s="26">
        <v>148718869.16</v>
      </c>
      <c r="T16" s="25">
        <f t="shared" si="1"/>
        <v>75.066178901044395</v>
      </c>
      <c r="U16" s="25">
        <f t="shared" si="1"/>
        <v>0</v>
      </c>
      <c r="V16" s="25">
        <f t="shared" si="1"/>
        <v>0</v>
      </c>
      <c r="W16" s="25">
        <f t="shared" si="1"/>
        <v>75.066178901044395</v>
      </c>
      <c r="X16" s="25">
        <f t="shared" si="2"/>
        <v>73.864463638644978</v>
      </c>
      <c r="Y16" s="25">
        <f t="shared" si="2"/>
        <v>0</v>
      </c>
      <c r="Z16" s="25">
        <f t="shared" si="2"/>
        <v>0</v>
      </c>
      <c r="AA16" s="25">
        <f t="shared" si="2"/>
        <v>73.864463638644978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</row>
    <row r="17" spans="1:415" s="19" customFormat="1" ht="82.5" customHeight="1" x14ac:dyDescent="0.3">
      <c r="A17" s="21" t="s">
        <v>51</v>
      </c>
      <c r="B17" s="22" t="s">
        <v>52</v>
      </c>
      <c r="C17" s="23" t="s">
        <v>42</v>
      </c>
      <c r="D17" s="24">
        <f>SUM(E17:G17)</f>
        <v>985424</v>
      </c>
      <c r="E17" s="25">
        <v>985424</v>
      </c>
      <c r="F17" s="25">
        <v>0</v>
      </c>
      <c r="G17" s="25">
        <v>0</v>
      </c>
      <c r="H17" s="24">
        <f>SUM(I17:K17)</f>
        <v>985424</v>
      </c>
      <c r="I17" s="25">
        <v>985424</v>
      </c>
      <c r="J17" s="25">
        <v>0</v>
      </c>
      <c r="K17" s="25">
        <v>0</v>
      </c>
      <c r="L17" s="25"/>
      <c r="M17" s="25"/>
      <c r="N17" s="25"/>
      <c r="O17" s="25"/>
      <c r="P17" s="26">
        <f>SUM(Q17:S17)</f>
        <v>985416</v>
      </c>
      <c r="Q17" s="26">
        <v>985416</v>
      </c>
      <c r="R17" s="26">
        <v>0</v>
      </c>
      <c r="S17" s="26">
        <v>0</v>
      </c>
      <c r="T17" s="25">
        <f t="shared" si="1"/>
        <v>99.999188166718085</v>
      </c>
      <c r="U17" s="25">
        <f>IF(Q17=0,0,Q17/E17*100)</f>
        <v>99.999188166718085</v>
      </c>
      <c r="V17" s="25">
        <f t="shared" si="1"/>
        <v>0</v>
      </c>
      <c r="W17" s="25">
        <f t="shared" si="1"/>
        <v>0</v>
      </c>
      <c r="X17" s="25">
        <f t="shared" si="2"/>
        <v>99.999188166718085</v>
      </c>
      <c r="Y17" s="25">
        <f t="shared" si="2"/>
        <v>99.999188166718085</v>
      </c>
      <c r="Z17" s="25">
        <f t="shared" si="2"/>
        <v>0</v>
      </c>
      <c r="AA17" s="25">
        <f>IF(S17=0,0,S17/K17*100)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</row>
    <row r="18" spans="1:415" s="20" customFormat="1" ht="43.5" customHeight="1" x14ac:dyDescent="0.3">
      <c r="A18" s="28" t="s">
        <v>53</v>
      </c>
      <c r="B18" s="29" t="s">
        <v>54</v>
      </c>
      <c r="C18" s="30"/>
      <c r="D18" s="31">
        <f>D19</f>
        <v>35554438.560000002</v>
      </c>
      <c r="E18" s="31">
        <f t="shared" ref="E18:S18" si="26">E19</f>
        <v>21254450.559999999</v>
      </c>
      <c r="F18" s="31">
        <f t="shared" si="26"/>
        <v>13588900</v>
      </c>
      <c r="G18" s="31">
        <f t="shared" si="26"/>
        <v>711088</v>
      </c>
      <c r="H18" s="31">
        <f t="shared" si="26"/>
        <v>35554438.560000002</v>
      </c>
      <c r="I18" s="31">
        <f t="shared" si="26"/>
        <v>21254450.559999999</v>
      </c>
      <c r="J18" s="31">
        <f t="shared" si="26"/>
        <v>13588900</v>
      </c>
      <c r="K18" s="31">
        <f t="shared" si="26"/>
        <v>711088</v>
      </c>
      <c r="L18" s="31">
        <f t="shared" si="26"/>
        <v>116005874</v>
      </c>
      <c r="M18" s="31">
        <f t="shared" si="26"/>
        <v>0</v>
      </c>
      <c r="N18" s="31">
        <f t="shared" si="26"/>
        <v>0</v>
      </c>
      <c r="O18" s="31">
        <f t="shared" si="26"/>
        <v>116005874</v>
      </c>
      <c r="P18" s="31">
        <f t="shared" si="26"/>
        <v>35554438.560000002</v>
      </c>
      <c r="Q18" s="31">
        <f t="shared" si="26"/>
        <v>21254450.559999999</v>
      </c>
      <c r="R18" s="31">
        <f t="shared" si="26"/>
        <v>13588900</v>
      </c>
      <c r="S18" s="31">
        <f t="shared" si="26"/>
        <v>711088</v>
      </c>
      <c r="T18" s="32">
        <f t="shared" si="1"/>
        <v>100</v>
      </c>
      <c r="U18" s="32">
        <f t="shared" si="1"/>
        <v>100</v>
      </c>
      <c r="V18" s="32">
        <f t="shared" si="1"/>
        <v>100</v>
      </c>
      <c r="W18" s="32">
        <f t="shared" si="1"/>
        <v>100</v>
      </c>
      <c r="X18" s="32">
        <f t="shared" si="2"/>
        <v>100</v>
      </c>
      <c r="Y18" s="32">
        <f t="shared" si="2"/>
        <v>100</v>
      </c>
      <c r="Z18" s="32">
        <f t="shared" si="2"/>
        <v>100</v>
      </c>
      <c r="AA18" s="32">
        <f t="shared" si="2"/>
        <v>100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</row>
    <row r="19" spans="1:415" s="19" customFormat="1" ht="98.25" customHeight="1" x14ac:dyDescent="0.3">
      <c r="A19" s="21" t="s">
        <v>55</v>
      </c>
      <c r="B19" s="22" t="s">
        <v>56</v>
      </c>
      <c r="C19" s="23" t="s">
        <v>42</v>
      </c>
      <c r="D19" s="24">
        <f>SUM(E19:G19)</f>
        <v>35554438.560000002</v>
      </c>
      <c r="E19" s="25">
        <v>21254450.559999999</v>
      </c>
      <c r="F19" s="25">
        <v>13588900</v>
      </c>
      <c r="G19" s="25">
        <v>711088</v>
      </c>
      <c r="H19" s="24">
        <f>SUM(I19:K19)</f>
        <v>35554438.560000002</v>
      </c>
      <c r="I19" s="25">
        <v>21254450.559999999</v>
      </c>
      <c r="J19" s="25">
        <v>13588900</v>
      </c>
      <c r="K19" s="25">
        <v>711088</v>
      </c>
      <c r="L19" s="25">
        <f>M19+N19+O19</f>
        <v>116005874</v>
      </c>
      <c r="M19" s="25">
        <v>0</v>
      </c>
      <c r="N19" s="25">
        <v>0</v>
      </c>
      <c r="O19" s="25">
        <v>116005874</v>
      </c>
      <c r="P19" s="26">
        <f>SUM(Q19:S19)</f>
        <v>35554438.560000002</v>
      </c>
      <c r="Q19" s="26">
        <v>21254450.559999999</v>
      </c>
      <c r="R19" s="26">
        <v>13588900</v>
      </c>
      <c r="S19" s="26">
        <v>711088</v>
      </c>
      <c r="T19" s="25">
        <f t="shared" si="1"/>
        <v>100</v>
      </c>
      <c r="U19" s="25">
        <f t="shared" si="1"/>
        <v>100</v>
      </c>
      <c r="V19" s="25">
        <f t="shared" si="1"/>
        <v>100</v>
      </c>
      <c r="W19" s="25">
        <f t="shared" si="1"/>
        <v>100</v>
      </c>
      <c r="X19" s="25">
        <f t="shared" si="2"/>
        <v>100</v>
      </c>
      <c r="Y19" s="25">
        <f t="shared" si="2"/>
        <v>100</v>
      </c>
      <c r="Z19" s="25">
        <f t="shared" si="2"/>
        <v>100</v>
      </c>
      <c r="AA19" s="25">
        <f t="shared" si="2"/>
        <v>100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</row>
    <row r="20" spans="1:415" s="20" customFormat="1" ht="64.5" customHeight="1" x14ac:dyDescent="0.3">
      <c r="A20" s="28" t="s">
        <v>57</v>
      </c>
      <c r="B20" s="33" t="s">
        <v>58</v>
      </c>
      <c r="C20" s="34"/>
      <c r="D20" s="34">
        <f>D23</f>
        <v>2003000</v>
      </c>
      <c r="E20" s="34">
        <f t="shared" ref="E20:S20" si="27">E23</f>
        <v>0</v>
      </c>
      <c r="F20" s="34">
        <f t="shared" si="27"/>
        <v>0</v>
      </c>
      <c r="G20" s="34">
        <f t="shared" si="27"/>
        <v>2003000</v>
      </c>
      <c r="H20" s="34">
        <f t="shared" si="27"/>
        <v>2003000</v>
      </c>
      <c r="I20" s="34">
        <f t="shared" si="27"/>
        <v>0</v>
      </c>
      <c r="J20" s="34">
        <f t="shared" si="27"/>
        <v>0</v>
      </c>
      <c r="K20" s="34">
        <f t="shared" si="27"/>
        <v>2003000</v>
      </c>
      <c r="L20" s="34">
        <f t="shared" si="27"/>
        <v>0</v>
      </c>
      <c r="M20" s="34">
        <f t="shared" si="27"/>
        <v>0</v>
      </c>
      <c r="N20" s="34">
        <f t="shared" si="27"/>
        <v>0</v>
      </c>
      <c r="O20" s="34">
        <f t="shared" si="27"/>
        <v>0</v>
      </c>
      <c r="P20" s="34">
        <f t="shared" si="27"/>
        <v>1126640</v>
      </c>
      <c r="Q20" s="34">
        <f t="shared" si="27"/>
        <v>0</v>
      </c>
      <c r="R20" s="34">
        <f t="shared" si="27"/>
        <v>0</v>
      </c>
      <c r="S20" s="34">
        <f t="shared" si="27"/>
        <v>1126640</v>
      </c>
      <c r="T20" s="32">
        <f t="shared" si="1"/>
        <v>56.247628557164255</v>
      </c>
      <c r="U20" s="32">
        <f t="shared" si="1"/>
        <v>0</v>
      </c>
      <c r="V20" s="32">
        <f t="shared" si="1"/>
        <v>0</v>
      </c>
      <c r="W20" s="32">
        <f t="shared" si="1"/>
        <v>56.247628557164255</v>
      </c>
      <c r="X20" s="32">
        <f t="shared" si="2"/>
        <v>56.247628557164255</v>
      </c>
      <c r="Y20" s="32">
        <f t="shared" si="2"/>
        <v>0</v>
      </c>
      <c r="Z20" s="32">
        <f t="shared" si="2"/>
        <v>0</v>
      </c>
      <c r="AA20" s="32">
        <f t="shared" si="2"/>
        <v>56.247628557164255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</row>
    <row r="21" spans="1:415" s="19" customFormat="1" ht="45" hidden="1" customHeight="1" x14ac:dyDescent="0.3">
      <c r="A21" s="21"/>
      <c r="B21" s="22"/>
      <c r="C21" s="23"/>
      <c r="D21" s="26"/>
      <c r="E21" s="26"/>
      <c r="F21" s="26"/>
      <c r="G21" s="26"/>
      <c r="H21" s="24"/>
      <c r="I21" s="25"/>
      <c r="J21" s="25"/>
      <c r="K21" s="25"/>
      <c r="L21" s="25"/>
      <c r="M21" s="25"/>
      <c r="N21" s="25"/>
      <c r="O21" s="25"/>
      <c r="P21" s="26"/>
      <c r="Q21" s="26"/>
      <c r="R21" s="26"/>
      <c r="S21" s="26"/>
      <c r="T21" s="32">
        <f t="shared" si="1"/>
        <v>0</v>
      </c>
      <c r="U21" s="32">
        <f t="shared" si="1"/>
        <v>0</v>
      </c>
      <c r="V21" s="32">
        <f t="shared" si="1"/>
        <v>0</v>
      </c>
      <c r="W21" s="32">
        <f t="shared" si="1"/>
        <v>0</v>
      </c>
      <c r="X21" s="32">
        <f t="shared" si="2"/>
        <v>0</v>
      </c>
      <c r="Y21" s="32">
        <f t="shared" si="2"/>
        <v>0</v>
      </c>
      <c r="Z21" s="32">
        <f t="shared" si="2"/>
        <v>0</v>
      </c>
      <c r="AA21" s="32">
        <f t="shared" si="2"/>
        <v>0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</row>
    <row r="22" spans="1:415" s="19" customFormat="1" hidden="1" x14ac:dyDescent="0.3">
      <c r="A22" s="21"/>
      <c r="B22" s="27"/>
      <c r="C22" s="23"/>
      <c r="D22" s="26"/>
      <c r="E22" s="26"/>
      <c r="F22" s="26"/>
      <c r="G22" s="26"/>
      <c r="H22" s="24"/>
      <c r="I22" s="25"/>
      <c r="J22" s="25"/>
      <c r="K22" s="25"/>
      <c r="L22" s="25"/>
      <c r="M22" s="25"/>
      <c r="N22" s="25"/>
      <c r="O22" s="25"/>
      <c r="P22" s="26"/>
      <c r="Q22" s="26"/>
      <c r="R22" s="26"/>
      <c r="S22" s="26"/>
      <c r="T22" s="32">
        <f t="shared" si="1"/>
        <v>0</v>
      </c>
      <c r="U22" s="32">
        <f t="shared" si="1"/>
        <v>0</v>
      </c>
      <c r="V22" s="32">
        <f t="shared" si="1"/>
        <v>0</v>
      </c>
      <c r="W22" s="32">
        <f t="shared" si="1"/>
        <v>0</v>
      </c>
      <c r="X22" s="32">
        <f t="shared" si="2"/>
        <v>0</v>
      </c>
      <c r="Y22" s="32">
        <f t="shared" si="2"/>
        <v>0</v>
      </c>
      <c r="Z22" s="32">
        <f t="shared" si="2"/>
        <v>0</v>
      </c>
      <c r="AA22" s="32">
        <f t="shared" si="2"/>
        <v>0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</row>
    <row r="23" spans="1:415" s="19" customFormat="1" ht="35.25" customHeight="1" x14ac:dyDescent="0.3">
      <c r="A23" s="21" t="s">
        <v>59</v>
      </c>
      <c r="B23" s="27" t="s">
        <v>60</v>
      </c>
      <c r="C23" s="23" t="s">
        <v>42</v>
      </c>
      <c r="D23" s="24">
        <f>SUM(E23:G23)</f>
        <v>2003000</v>
      </c>
      <c r="E23" s="25">
        <v>0</v>
      </c>
      <c r="F23" s="25">
        <v>0</v>
      </c>
      <c r="G23" s="25">
        <v>2003000</v>
      </c>
      <c r="H23" s="24">
        <f>SUM(I23:K23)</f>
        <v>2003000</v>
      </c>
      <c r="I23" s="25">
        <v>0</v>
      </c>
      <c r="J23" s="25">
        <v>0</v>
      </c>
      <c r="K23" s="25">
        <v>2003000</v>
      </c>
      <c r="L23" s="25"/>
      <c r="M23" s="25"/>
      <c r="N23" s="25"/>
      <c r="O23" s="25"/>
      <c r="P23" s="26">
        <f t="shared" ref="P23" si="28">SUM(Q23:S23)</f>
        <v>1126640</v>
      </c>
      <c r="Q23" s="26">
        <v>0</v>
      </c>
      <c r="R23" s="26">
        <v>0</v>
      </c>
      <c r="S23" s="26">
        <v>1126640</v>
      </c>
      <c r="T23" s="25">
        <f t="shared" si="1"/>
        <v>56.247628557164255</v>
      </c>
      <c r="U23" s="25">
        <f t="shared" si="1"/>
        <v>0</v>
      </c>
      <c r="V23" s="25">
        <f t="shared" si="1"/>
        <v>0</v>
      </c>
      <c r="W23" s="25">
        <f t="shared" si="1"/>
        <v>56.247628557164255</v>
      </c>
      <c r="X23" s="25">
        <f t="shared" si="2"/>
        <v>56.247628557164255</v>
      </c>
      <c r="Y23" s="25">
        <f t="shared" si="2"/>
        <v>0</v>
      </c>
      <c r="Z23" s="25">
        <f t="shared" si="2"/>
        <v>0</v>
      </c>
      <c r="AA23" s="25">
        <f t="shared" si="2"/>
        <v>56.247628557164255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</row>
    <row r="24" spans="1:415" s="5" customFormat="1" ht="57" hidden="1" customHeight="1" x14ac:dyDescent="0.3">
      <c r="A24" s="28"/>
      <c r="B24" s="33"/>
      <c r="C24" s="30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2">
        <f t="shared" si="1"/>
        <v>0</v>
      </c>
      <c r="U24" s="32">
        <f t="shared" si="1"/>
        <v>0</v>
      </c>
      <c r="V24" s="32">
        <f t="shared" si="1"/>
        <v>0</v>
      </c>
      <c r="W24" s="32">
        <f t="shared" si="1"/>
        <v>0</v>
      </c>
      <c r="X24" s="32">
        <f t="shared" si="2"/>
        <v>0</v>
      </c>
      <c r="Y24" s="32">
        <f t="shared" si="2"/>
        <v>0</v>
      </c>
      <c r="Z24" s="32">
        <f t="shared" si="2"/>
        <v>0</v>
      </c>
      <c r="AA24" s="32">
        <f t="shared" si="2"/>
        <v>0</v>
      </c>
    </row>
    <row r="25" spans="1:415" s="3" customFormat="1" ht="74.25" hidden="1" customHeight="1" x14ac:dyDescent="0.3">
      <c r="A25" s="21"/>
      <c r="B25" s="27"/>
      <c r="C25" s="23"/>
      <c r="D25" s="26"/>
      <c r="E25" s="26"/>
      <c r="F25" s="26"/>
      <c r="G25" s="26"/>
      <c r="H25" s="24"/>
      <c r="I25" s="25"/>
      <c r="J25" s="25"/>
      <c r="K25" s="25"/>
      <c r="L25" s="25"/>
      <c r="M25" s="25"/>
      <c r="N25" s="25"/>
      <c r="O25" s="25"/>
      <c r="P25" s="26"/>
      <c r="Q25" s="26"/>
      <c r="R25" s="26"/>
      <c r="S25" s="26"/>
      <c r="T25" s="32">
        <f t="shared" si="1"/>
        <v>0</v>
      </c>
      <c r="U25" s="32">
        <f t="shared" si="1"/>
        <v>0</v>
      </c>
      <c r="V25" s="32">
        <f t="shared" si="1"/>
        <v>0</v>
      </c>
      <c r="W25" s="32">
        <f t="shared" si="1"/>
        <v>0</v>
      </c>
      <c r="X25" s="32">
        <f t="shared" si="2"/>
        <v>0</v>
      </c>
      <c r="Y25" s="32">
        <f t="shared" si="2"/>
        <v>0</v>
      </c>
      <c r="Z25" s="32">
        <f t="shared" si="2"/>
        <v>0</v>
      </c>
      <c r="AA25" s="32">
        <f t="shared" si="2"/>
        <v>0</v>
      </c>
    </row>
    <row r="26" spans="1:415" s="3" customFormat="1" ht="55.5" hidden="1" customHeight="1" x14ac:dyDescent="0.3">
      <c r="A26" s="21"/>
      <c r="B26" s="27"/>
      <c r="C26" s="23"/>
      <c r="D26" s="26"/>
      <c r="E26" s="26"/>
      <c r="F26" s="26"/>
      <c r="G26" s="26"/>
      <c r="H26" s="24"/>
      <c r="I26" s="25"/>
      <c r="J26" s="25"/>
      <c r="K26" s="25"/>
      <c r="L26" s="25"/>
      <c r="M26" s="25"/>
      <c r="N26" s="25"/>
      <c r="O26" s="25"/>
      <c r="P26" s="26"/>
      <c r="Q26" s="26"/>
      <c r="R26" s="26"/>
      <c r="S26" s="26"/>
      <c r="T26" s="32">
        <f t="shared" si="1"/>
        <v>0</v>
      </c>
      <c r="U26" s="32">
        <f t="shared" si="1"/>
        <v>0</v>
      </c>
      <c r="V26" s="32">
        <f t="shared" si="1"/>
        <v>0</v>
      </c>
      <c r="W26" s="32">
        <f t="shared" si="1"/>
        <v>0</v>
      </c>
      <c r="X26" s="32">
        <f t="shared" si="2"/>
        <v>0</v>
      </c>
      <c r="Y26" s="32">
        <f t="shared" si="2"/>
        <v>0</v>
      </c>
      <c r="Z26" s="32">
        <f t="shared" si="2"/>
        <v>0</v>
      </c>
      <c r="AA26" s="32">
        <f t="shared" si="2"/>
        <v>0</v>
      </c>
    </row>
    <row r="27" spans="1:415" s="3" customFormat="1" ht="75.75" hidden="1" customHeight="1" x14ac:dyDescent="0.3">
      <c r="A27" s="21"/>
      <c r="B27" s="27"/>
      <c r="C27" s="23"/>
      <c r="D27" s="26"/>
      <c r="E27" s="26"/>
      <c r="F27" s="26"/>
      <c r="G27" s="26"/>
      <c r="H27" s="24"/>
      <c r="I27" s="25"/>
      <c r="J27" s="25"/>
      <c r="K27" s="25"/>
      <c r="L27" s="25"/>
      <c r="M27" s="25"/>
      <c r="N27" s="25"/>
      <c r="O27" s="25"/>
      <c r="P27" s="26"/>
      <c r="Q27" s="26"/>
      <c r="R27" s="26"/>
      <c r="S27" s="26"/>
      <c r="T27" s="32">
        <f t="shared" si="1"/>
        <v>0</v>
      </c>
      <c r="U27" s="32">
        <f t="shared" si="1"/>
        <v>0</v>
      </c>
      <c r="V27" s="32">
        <f t="shared" si="1"/>
        <v>0</v>
      </c>
      <c r="W27" s="32">
        <f t="shared" si="1"/>
        <v>0</v>
      </c>
      <c r="X27" s="32">
        <f t="shared" si="2"/>
        <v>0</v>
      </c>
      <c r="Y27" s="32">
        <f t="shared" si="2"/>
        <v>0</v>
      </c>
      <c r="Z27" s="32">
        <f t="shared" si="2"/>
        <v>0</v>
      </c>
      <c r="AA27" s="32">
        <f t="shared" si="2"/>
        <v>0</v>
      </c>
    </row>
    <row r="28" spans="1:415" s="3" customFormat="1" ht="43.5" hidden="1" customHeight="1" x14ac:dyDescent="0.3">
      <c r="A28" s="21"/>
      <c r="B28" s="27"/>
      <c r="C28" s="23"/>
      <c r="D28" s="26"/>
      <c r="E28" s="26"/>
      <c r="F28" s="26"/>
      <c r="G28" s="26"/>
      <c r="H28" s="24"/>
      <c r="I28" s="25"/>
      <c r="J28" s="25"/>
      <c r="K28" s="25"/>
      <c r="L28" s="25"/>
      <c r="M28" s="25"/>
      <c r="N28" s="25"/>
      <c r="O28" s="25"/>
      <c r="P28" s="26"/>
      <c r="Q28" s="26"/>
      <c r="R28" s="26"/>
      <c r="S28" s="26"/>
      <c r="T28" s="32">
        <f t="shared" si="1"/>
        <v>0</v>
      </c>
      <c r="U28" s="32">
        <f t="shared" si="1"/>
        <v>0</v>
      </c>
      <c r="V28" s="32">
        <f t="shared" si="1"/>
        <v>0</v>
      </c>
      <c r="W28" s="32">
        <f t="shared" si="1"/>
        <v>0</v>
      </c>
      <c r="X28" s="32">
        <f t="shared" si="2"/>
        <v>0</v>
      </c>
      <c r="Y28" s="32">
        <f t="shared" si="2"/>
        <v>0</v>
      </c>
      <c r="Z28" s="32">
        <f t="shared" si="2"/>
        <v>0</v>
      </c>
      <c r="AA28" s="32">
        <f t="shared" si="2"/>
        <v>0</v>
      </c>
    </row>
    <row r="29" spans="1:415" s="3" customFormat="1" ht="58.5" hidden="1" customHeight="1" x14ac:dyDescent="0.3">
      <c r="A29" s="21"/>
      <c r="B29" s="27"/>
      <c r="C29" s="23"/>
      <c r="D29" s="26"/>
      <c r="E29" s="26"/>
      <c r="F29" s="26"/>
      <c r="G29" s="26"/>
      <c r="H29" s="24"/>
      <c r="I29" s="25"/>
      <c r="J29" s="25"/>
      <c r="K29" s="25"/>
      <c r="L29" s="25"/>
      <c r="M29" s="25"/>
      <c r="N29" s="25"/>
      <c r="O29" s="25"/>
      <c r="P29" s="26"/>
      <c r="Q29" s="26"/>
      <c r="R29" s="26"/>
      <c r="S29" s="26"/>
      <c r="T29" s="32">
        <f t="shared" si="1"/>
        <v>0</v>
      </c>
      <c r="U29" s="32">
        <f t="shared" si="1"/>
        <v>0</v>
      </c>
      <c r="V29" s="32">
        <f t="shared" si="1"/>
        <v>0</v>
      </c>
      <c r="W29" s="32">
        <f t="shared" si="1"/>
        <v>0</v>
      </c>
      <c r="X29" s="32">
        <f t="shared" si="2"/>
        <v>0</v>
      </c>
      <c r="Y29" s="32">
        <f t="shared" si="2"/>
        <v>0</v>
      </c>
      <c r="Z29" s="32">
        <f t="shared" si="2"/>
        <v>0</v>
      </c>
      <c r="AA29" s="32">
        <f t="shared" si="2"/>
        <v>0</v>
      </c>
    </row>
    <row r="30" spans="1:415" s="3" customFormat="1" ht="80.25" hidden="1" customHeight="1" x14ac:dyDescent="0.3">
      <c r="A30" s="21"/>
      <c r="B30" s="27"/>
      <c r="C30" s="23"/>
      <c r="D30" s="26"/>
      <c r="E30" s="26"/>
      <c r="F30" s="26"/>
      <c r="G30" s="26"/>
      <c r="H30" s="24"/>
      <c r="I30" s="25"/>
      <c r="J30" s="25"/>
      <c r="K30" s="25"/>
      <c r="L30" s="25"/>
      <c r="M30" s="25"/>
      <c r="N30" s="25"/>
      <c r="O30" s="25"/>
      <c r="P30" s="26"/>
      <c r="Q30" s="26"/>
      <c r="R30" s="26"/>
      <c r="S30" s="26"/>
      <c r="T30" s="32">
        <f t="shared" si="1"/>
        <v>0</v>
      </c>
      <c r="U30" s="32">
        <f t="shared" si="1"/>
        <v>0</v>
      </c>
      <c r="V30" s="32">
        <f t="shared" si="1"/>
        <v>0</v>
      </c>
      <c r="W30" s="32">
        <f t="shared" si="1"/>
        <v>0</v>
      </c>
      <c r="X30" s="32">
        <f t="shared" si="2"/>
        <v>0</v>
      </c>
      <c r="Y30" s="32">
        <f t="shared" si="2"/>
        <v>0</v>
      </c>
      <c r="Z30" s="32">
        <f t="shared" si="2"/>
        <v>0</v>
      </c>
      <c r="AA30" s="32">
        <f t="shared" si="2"/>
        <v>0</v>
      </c>
    </row>
    <row r="31" spans="1:415" s="3" customFormat="1" ht="57.75" hidden="1" customHeight="1" x14ac:dyDescent="0.3">
      <c r="A31" s="21"/>
      <c r="B31" s="27"/>
      <c r="C31" s="23"/>
      <c r="D31" s="26"/>
      <c r="E31" s="26"/>
      <c r="F31" s="26"/>
      <c r="G31" s="26"/>
      <c r="H31" s="24"/>
      <c r="I31" s="25"/>
      <c r="J31" s="25"/>
      <c r="K31" s="25"/>
      <c r="L31" s="25"/>
      <c r="M31" s="25"/>
      <c r="N31" s="25"/>
      <c r="O31" s="25"/>
      <c r="P31" s="26"/>
      <c r="Q31" s="26"/>
      <c r="R31" s="26"/>
      <c r="S31" s="26"/>
      <c r="T31" s="32">
        <f t="shared" si="1"/>
        <v>0</v>
      </c>
      <c r="U31" s="32">
        <f t="shared" si="1"/>
        <v>0</v>
      </c>
      <c r="V31" s="32">
        <f t="shared" si="1"/>
        <v>0</v>
      </c>
      <c r="W31" s="32">
        <f t="shared" si="1"/>
        <v>0</v>
      </c>
      <c r="X31" s="32">
        <f t="shared" si="2"/>
        <v>0</v>
      </c>
      <c r="Y31" s="32">
        <f t="shared" si="2"/>
        <v>0</v>
      </c>
      <c r="Z31" s="32">
        <f t="shared" si="2"/>
        <v>0</v>
      </c>
      <c r="AA31" s="32">
        <f t="shared" si="2"/>
        <v>0</v>
      </c>
    </row>
    <row r="32" spans="1:415" s="3" customFormat="1" ht="77.25" hidden="1" customHeight="1" x14ac:dyDescent="0.3">
      <c r="A32" s="21"/>
      <c r="B32" s="27"/>
      <c r="C32" s="23"/>
      <c r="D32" s="26"/>
      <c r="E32" s="26"/>
      <c r="F32" s="26"/>
      <c r="G32" s="26"/>
      <c r="H32" s="24"/>
      <c r="I32" s="25"/>
      <c r="J32" s="25"/>
      <c r="K32" s="25"/>
      <c r="L32" s="25"/>
      <c r="M32" s="25"/>
      <c r="N32" s="25"/>
      <c r="O32" s="25"/>
      <c r="P32" s="26"/>
      <c r="Q32" s="26"/>
      <c r="R32" s="26"/>
      <c r="S32" s="26"/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</row>
    <row r="33" spans="1:415" s="3" customFormat="1" ht="60" hidden="1" customHeight="1" x14ac:dyDescent="0.3">
      <c r="A33" s="21"/>
      <c r="B33" s="27"/>
      <c r="C33" s="23"/>
      <c r="D33" s="26"/>
      <c r="E33" s="26"/>
      <c r="F33" s="26"/>
      <c r="G33" s="26"/>
      <c r="H33" s="24"/>
      <c r="I33" s="25"/>
      <c r="J33" s="25"/>
      <c r="K33" s="25"/>
      <c r="L33" s="25"/>
      <c r="M33" s="25"/>
      <c r="N33" s="25"/>
      <c r="O33" s="25"/>
      <c r="P33" s="26"/>
      <c r="Q33" s="26"/>
      <c r="R33" s="26"/>
      <c r="S33" s="26"/>
      <c r="T33" s="32">
        <f t="shared" si="1"/>
        <v>0</v>
      </c>
      <c r="U33" s="32">
        <f t="shared" si="1"/>
        <v>0</v>
      </c>
      <c r="V33" s="32">
        <f t="shared" si="1"/>
        <v>0</v>
      </c>
      <c r="W33" s="32">
        <f t="shared" si="1"/>
        <v>0</v>
      </c>
      <c r="X33" s="32">
        <f t="shared" si="2"/>
        <v>0</v>
      </c>
      <c r="Y33" s="32">
        <f t="shared" si="2"/>
        <v>0</v>
      </c>
      <c r="Z33" s="32">
        <f t="shared" si="2"/>
        <v>0</v>
      </c>
      <c r="AA33" s="32">
        <f t="shared" si="2"/>
        <v>0</v>
      </c>
    </row>
    <row r="34" spans="1:415" s="3" customFormat="1" ht="25.5" hidden="1" customHeight="1" x14ac:dyDescent="0.3">
      <c r="A34" s="28"/>
      <c r="B34" s="29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>
        <f t="shared" si="1"/>
        <v>0</v>
      </c>
      <c r="U34" s="32">
        <f t="shared" si="1"/>
        <v>0</v>
      </c>
      <c r="V34" s="32">
        <f t="shared" si="1"/>
        <v>0</v>
      </c>
      <c r="W34" s="32">
        <f t="shared" si="1"/>
        <v>0</v>
      </c>
      <c r="X34" s="32">
        <f t="shared" si="2"/>
        <v>0</v>
      </c>
      <c r="Y34" s="32">
        <f t="shared" si="2"/>
        <v>0</v>
      </c>
      <c r="Z34" s="32">
        <f t="shared" si="2"/>
        <v>0</v>
      </c>
      <c r="AA34" s="32">
        <f t="shared" si="2"/>
        <v>0</v>
      </c>
    </row>
    <row r="35" spans="1:415" s="3" customFormat="1" ht="57.75" hidden="1" customHeight="1" x14ac:dyDescent="0.3">
      <c r="A35" s="21"/>
      <c r="B35" s="22"/>
      <c r="C35" s="23"/>
      <c r="D35" s="26"/>
      <c r="E35" s="26"/>
      <c r="F35" s="26"/>
      <c r="G35" s="26"/>
      <c r="H35" s="24"/>
      <c r="I35" s="25"/>
      <c r="J35" s="25"/>
      <c r="K35" s="25"/>
      <c r="L35" s="25"/>
      <c r="M35" s="25"/>
      <c r="N35" s="25"/>
      <c r="O35" s="25"/>
      <c r="P35" s="26"/>
      <c r="Q35" s="26"/>
      <c r="R35" s="26"/>
      <c r="S35" s="26"/>
      <c r="T35" s="32">
        <f t="shared" si="1"/>
        <v>0</v>
      </c>
      <c r="U35" s="32">
        <f t="shared" si="1"/>
        <v>0</v>
      </c>
      <c r="V35" s="32">
        <f t="shared" si="1"/>
        <v>0</v>
      </c>
      <c r="W35" s="32">
        <f t="shared" si="1"/>
        <v>0</v>
      </c>
      <c r="X35" s="32">
        <f t="shared" si="2"/>
        <v>0</v>
      </c>
      <c r="Y35" s="32">
        <f t="shared" si="2"/>
        <v>0</v>
      </c>
      <c r="Z35" s="32">
        <f t="shared" si="2"/>
        <v>0</v>
      </c>
      <c r="AA35" s="32">
        <f t="shared" si="2"/>
        <v>0</v>
      </c>
    </row>
    <row r="36" spans="1:415" s="20" customFormat="1" ht="63.75" customHeight="1" x14ac:dyDescent="0.3">
      <c r="A36" s="28" t="s">
        <v>61</v>
      </c>
      <c r="B36" s="29" t="s">
        <v>62</v>
      </c>
      <c r="C36" s="30"/>
      <c r="D36" s="31">
        <f>D37+D38</f>
        <v>27996679</v>
      </c>
      <c r="E36" s="31">
        <f t="shared" ref="E36:S36" si="29">E37+E38</f>
        <v>0</v>
      </c>
      <c r="F36" s="31">
        <f t="shared" si="29"/>
        <v>0</v>
      </c>
      <c r="G36" s="31">
        <f t="shared" si="29"/>
        <v>27996679</v>
      </c>
      <c r="H36" s="31">
        <f t="shared" si="29"/>
        <v>28854804</v>
      </c>
      <c r="I36" s="31">
        <f t="shared" si="29"/>
        <v>0</v>
      </c>
      <c r="J36" s="31">
        <f t="shared" si="29"/>
        <v>0</v>
      </c>
      <c r="K36" s="31">
        <f t="shared" si="29"/>
        <v>28854804</v>
      </c>
      <c r="L36" s="31">
        <f t="shared" si="29"/>
        <v>19179770</v>
      </c>
      <c r="M36" s="31">
        <f t="shared" si="29"/>
        <v>0</v>
      </c>
      <c r="N36" s="31">
        <f t="shared" si="29"/>
        <v>0</v>
      </c>
      <c r="O36" s="31">
        <f t="shared" si="29"/>
        <v>19179770</v>
      </c>
      <c r="P36" s="31">
        <f t="shared" si="29"/>
        <v>22205413.510000002</v>
      </c>
      <c r="Q36" s="31">
        <f t="shared" si="29"/>
        <v>0</v>
      </c>
      <c r="R36" s="31">
        <f t="shared" si="29"/>
        <v>0</v>
      </c>
      <c r="S36" s="31">
        <f t="shared" si="29"/>
        <v>22205413.510000002</v>
      </c>
      <c r="T36" s="32">
        <f t="shared" si="1"/>
        <v>79.314455510955426</v>
      </c>
      <c r="U36" s="32">
        <f t="shared" si="1"/>
        <v>0</v>
      </c>
      <c r="V36" s="32">
        <f t="shared" si="1"/>
        <v>0</v>
      </c>
      <c r="W36" s="32">
        <f t="shared" si="1"/>
        <v>79.314455510955426</v>
      </c>
      <c r="X36" s="32">
        <f t="shared" si="2"/>
        <v>76.955689978001587</v>
      </c>
      <c r="Y36" s="32">
        <f t="shared" si="2"/>
        <v>0</v>
      </c>
      <c r="Z36" s="32">
        <f t="shared" si="2"/>
        <v>0</v>
      </c>
      <c r="AA36" s="32">
        <f t="shared" si="2"/>
        <v>76.955689978001587</v>
      </c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</row>
    <row r="37" spans="1:415" s="19" customFormat="1" ht="75.75" customHeight="1" x14ac:dyDescent="0.3">
      <c r="A37" s="21" t="s">
        <v>63</v>
      </c>
      <c r="B37" s="22" t="s">
        <v>64</v>
      </c>
      <c r="C37" s="23" t="s">
        <v>42</v>
      </c>
      <c r="D37" s="24">
        <f>SUM(E37:G37)</f>
        <v>25907630</v>
      </c>
      <c r="E37" s="25">
        <v>0</v>
      </c>
      <c r="F37" s="25">
        <v>0</v>
      </c>
      <c r="G37" s="25">
        <v>25907630</v>
      </c>
      <c r="H37" s="24">
        <f>SUM(I37:K37)</f>
        <v>26765755</v>
      </c>
      <c r="I37" s="25">
        <v>0</v>
      </c>
      <c r="J37" s="25">
        <v>0</v>
      </c>
      <c r="K37" s="25">
        <v>26765755</v>
      </c>
      <c r="L37" s="25">
        <f t="shared" ref="L37" si="30">M37+N37+O37</f>
        <v>19179770</v>
      </c>
      <c r="M37" s="25">
        <v>0</v>
      </c>
      <c r="N37" s="25">
        <v>0</v>
      </c>
      <c r="O37" s="25">
        <v>19179770</v>
      </c>
      <c r="P37" s="26">
        <f t="shared" ref="P37:P38" si="31">SUM(Q37:S37)</f>
        <v>20116364.510000002</v>
      </c>
      <c r="Q37" s="26">
        <v>0</v>
      </c>
      <c r="R37" s="26">
        <v>0</v>
      </c>
      <c r="S37" s="26">
        <v>20116364.510000002</v>
      </c>
      <c r="T37" s="25">
        <f t="shared" si="1"/>
        <v>77.646486807168387</v>
      </c>
      <c r="U37" s="25">
        <f t="shared" si="1"/>
        <v>0</v>
      </c>
      <c r="V37" s="25">
        <f t="shared" si="1"/>
        <v>0</v>
      </c>
      <c r="W37" s="25">
        <f t="shared" si="1"/>
        <v>77.646486807168387</v>
      </c>
      <c r="X37" s="25">
        <f t="shared" si="2"/>
        <v>75.157097231144803</v>
      </c>
      <c r="Y37" s="25">
        <f t="shared" si="2"/>
        <v>0</v>
      </c>
      <c r="Z37" s="25">
        <f t="shared" si="2"/>
        <v>0</v>
      </c>
      <c r="AA37" s="25">
        <f t="shared" si="2"/>
        <v>75.157097231144803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</row>
    <row r="38" spans="1:415" s="19" customFormat="1" ht="43.5" customHeight="1" x14ac:dyDescent="0.3">
      <c r="A38" s="21" t="s">
        <v>65</v>
      </c>
      <c r="B38" s="27" t="s">
        <v>66</v>
      </c>
      <c r="C38" s="23" t="s">
        <v>42</v>
      </c>
      <c r="D38" s="24">
        <f>SUM(E38:G38)</f>
        <v>2089049</v>
      </c>
      <c r="E38" s="25">
        <v>0</v>
      </c>
      <c r="F38" s="25">
        <v>0</v>
      </c>
      <c r="G38" s="25">
        <v>2089049</v>
      </c>
      <c r="H38" s="24">
        <f>SUM(I38:K38)</f>
        <v>2089049</v>
      </c>
      <c r="I38" s="25">
        <v>0</v>
      </c>
      <c r="J38" s="25">
        <v>0</v>
      </c>
      <c r="K38" s="25">
        <v>2089049</v>
      </c>
      <c r="L38" s="25"/>
      <c r="M38" s="25"/>
      <c r="N38" s="25"/>
      <c r="O38" s="25"/>
      <c r="P38" s="26">
        <f t="shared" si="31"/>
        <v>2089049</v>
      </c>
      <c r="Q38" s="26">
        <v>0</v>
      </c>
      <c r="R38" s="26">
        <v>0</v>
      </c>
      <c r="S38" s="26">
        <v>2089049</v>
      </c>
      <c r="T38" s="25">
        <f t="shared" si="1"/>
        <v>100</v>
      </c>
      <c r="U38" s="25">
        <f t="shared" si="1"/>
        <v>0</v>
      </c>
      <c r="V38" s="25">
        <f t="shared" si="1"/>
        <v>0</v>
      </c>
      <c r="W38" s="25">
        <f t="shared" si="1"/>
        <v>100</v>
      </c>
      <c r="X38" s="25">
        <f t="shared" si="2"/>
        <v>100</v>
      </c>
      <c r="Y38" s="25">
        <f t="shared" si="2"/>
        <v>0</v>
      </c>
      <c r="Z38" s="25">
        <f t="shared" si="2"/>
        <v>0</v>
      </c>
      <c r="AA38" s="25">
        <f t="shared" si="2"/>
        <v>100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</row>
    <row r="39" spans="1:415" s="5" customFormat="1" ht="36.75" hidden="1" customHeight="1" x14ac:dyDescent="0.3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</row>
    <row r="40" spans="1:415" s="3" customFormat="1" ht="40.5" hidden="1" customHeight="1" x14ac:dyDescent="0.3">
      <c r="A40" s="28"/>
      <c r="B40" s="92"/>
      <c r="C40" s="92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24"/>
      <c r="U40" s="24"/>
      <c r="V40" s="24"/>
      <c r="W40" s="24"/>
      <c r="X40" s="26"/>
      <c r="Y40" s="26"/>
      <c r="Z40" s="26"/>
      <c r="AA40" s="26"/>
    </row>
    <row r="41" spans="1:415" s="5" customFormat="1" ht="43.5" hidden="1" customHeight="1" x14ac:dyDescent="0.3">
      <c r="A41" s="28"/>
      <c r="B41" s="35"/>
      <c r="C41" s="3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4"/>
      <c r="U41" s="24"/>
      <c r="V41" s="24"/>
      <c r="W41" s="24"/>
      <c r="X41" s="26"/>
      <c r="Y41" s="26"/>
      <c r="Z41" s="26"/>
      <c r="AA41" s="26"/>
    </row>
    <row r="42" spans="1:415" s="5" customFormat="1" ht="61.5" hidden="1" customHeight="1" x14ac:dyDescent="0.3">
      <c r="A42" s="28"/>
      <c r="B42" s="35"/>
      <c r="C42" s="3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4"/>
      <c r="U42" s="24"/>
      <c r="V42" s="24"/>
      <c r="W42" s="24"/>
      <c r="X42" s="26"/>
      <c r="Y42" s="26"/>
      <c r="Z42" s="26"/>
      <c r="AA42" s="26"/>
    </row>
    <row r="43" spans="1:415" s="3" customFormat="1" ht="47.25" hidden="1" customHeight="1" x14ac:dyDescent="0.3">
      <c r="A43" s="21"/>
      <c r="B43" s="22"/>
      <c r="C43" s="3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4"/>
      <c r="U43" s="24"/>
      <c r="V43" s="24"/>
      <c r="W43" s="24"/>
      <c r="X43" s="26"/>
      <c r="Y43" s="26"/>
      <c r="Z43" s="26"/>
      <c r="AA43" s="26"/>
    </row>
    <row r="44" spans="1:415" s="3" customFormat="1" ht="152.25" hidden="1" customHeight="1" x14ac:dyDescent="0.3">
      <c r="A44" s="21"/>
      <c r="B44" s="27"/>
      <c r="C44" s="37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4"/>
      <c r="U44" s="24"/>
      <c r="V44" s="24"/>
      <c r="W44" s="24"/>
      <c r="X44" s="26"/>
      <c r="Y44" s="26"/>
      <c r="Z44" s="26"/>
      <c r="AA44" s="26"/>
    </row>
    <row r="45" spans="1:415" s="3" customFormat="1" ht="150" hidden="1" customHeight="1" x14ac:dyDescent="0.3">
      <c r="A45" s="21"/>
      <c r="B45" s="27"/>
      <c r="C45" s="37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4"/>
      <c r="U45" s="24"/>
      <c r="V45" s="24"/>
      <c r="W45" s="24"/>
      <c r="X45" s="26"/>
      <c r="Y45" s="26"/>
      <c r="Z45" s="26"/>
      <c r="AA45" s="26"/>
    </row>
    <row r="46" spans="1:415" s="3" customFormat="1" ht="173.25" hidden="1" customHeight="1" x14ac:dyDescent="0.3">
      <c r="A46" s="21"/>
      <c r="B46" s="27"/>
      <c r="C46" s="37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4"/>
      <c r="U46" s="24"/>
      <c r="V46" s="24"/>
      <c r="W46" s="24"/>
      <c r="X46" s="26"/>
      <c r="Y46" s="26"/>
      <c r="Z46" s="26"/>
      <c r="AA46" s="26"/>
    </row>
    <row r="47" spans="1:415" s="5" customFormat="1" ht="115.5" hidden="1" customHeight="1" x14ac:dyDescent="0.3">
      <c r="A47" s="21"/>
      <c r="B47" s="22"/>
      <c r="C47" s="3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4"/>
      <c r="U47" s="24"/>
      <c r="V47" s="24"/>
      <c r="W47" s="24"/>
      <c r="X47" s="26"/>
      <c r="Y47" s="26"/>
      <c r="Z47" s="26"/>
      <c r="AA47" s="26"/>
    </row>
    <row r="48" spans="1:415" s="5" customFormat="1" ht="102" hidden="1" customHeight="1" x14ac:dyDescent="0.3">
      <c r="A48" s="21"/>
      <c r="B48" s="27"/>
      <c r="C48" s="37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4"/>
      <c r="U48" s="24"/>
      <c r="V48" s="24"/>
      <c r="W48" s="24"/>
      <c r="X48" s="26"/>
      <c r="Y48" s="26"/>
      <c r="Z48" s="26"/>
      <c r="AA48" s="26"/>
    </row>
    <row r="49" spans="1:27" s="5" customFormat="1" ht="97.5" hidden="1" customHeight="1" x14ac:dyDescent="0.3">
      <c r="A49" s="21"/>
      <c r="B49" s="27"/>
      <c r="C49" s="37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4"/>
      <c r="U49" s="24"/>
      <c r="V49" s="24"/>
      <c r="W49" s="24"/>
      <c r="X49" s="26"/>
      <c r="Y49" s="26"/>
      <c r="Z49" s="26"/>
      <c r="AA49" s="26"/>
    </row>
    <row r="50" spans="1:27" s="5" customFormat="1" ht="97.5" hidden="1" customHeight="1" x14ac:dyDescent="0.3">
      <c r="A50" s="21"/>
      <c r="B50" s="27"/>
      <c r="C50" s="37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4"/>
      <c r="U50" s="24"/>
      <c r="V50" s="24"/>
      <c r="W50" s="24"/>
      <c r="X50" s="26"/>
      <c r="Y50" s="26"/>
      <c r="Z50" s="26"/>
      <c r="AA50" s="26"/>
    </row>
    <row r="51" spans="1:27" s="5" customFormat="1" ht="97.5" hidden="1" customHeight="1" x14ac:dyDescent="0.3">
      <c r="A51" s="21"/>
      <c r="B51" s="22"/>
      <c r="C51" s="37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4"/>
      <c r="U51" s="24"/>
      <c r="V51" s="24"/>
      <c r="W51" s="24"/>
      <c r="X51" s="26"/>
      <c r="Y51" s="26"/>
      <c r="Z51" s="26"/>
      <c r="AA51" s="26"/>
    </row>
    <row r="52" spans="1:27" s="5" customFormat="1" ht="46.5" hidden="1" customHeight="1" x14ac:dyDescent="0.3">
      <c r="A52" s="21"/>
      <c r="B52" s="22"/>
      <c r="C52" s="37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4"/>
      <c r="U52" s="24"/>
      <c r="V52" s="24"/>
      <c r="W52" s="24"/>
      <c r="X52" s="26"/>
      <c r="Y52" s="26"/>
      <c r="Z52" s="26"/>
      <c r="AA52" s="26"/>
    </row>
    <row r="53" spans="1:27" s="5" customFormat="1" ht="27" hidden="1" customHeight="1" x14ac:dyDescent="0.3">
      <c r="A53" s="21"/>
      <c r="B53" s="22"/>
      <c r="C53" s="37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4"/>
      <c r="U53" s="24"/>
      <c r="V53" s="24"/>
      <c r="W53" s="24"/>
      <c r="X53" s="26"/>
      <c r="Y53" s="26"/>
      <c r="Z53" s="26"/>
      <c r="AA53" s="26"/>
    </row>
    <row r="54" spans="1:27" s="5" customFormat="1" ht="44.25" hidden="1" customHeight="1" x14ac:dyDescent="0.3">
      <c r="A54" s="28"/>
      <c r="B54" s="33"/>
      <c r="C54" s="3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4"/>
      <c r="U54" s="24"/>
      <c r="V54" s="24"/>
      <c r="W54" s="24"/>
      <c r="X54" s="26"/>
      <c r="Y54" s="26"/>
      <c r="Z54" s="26"/>
      <c r="AA54" s="26"/>
    </row>
    <row r="55" spans="1:27" s="3" customFormat="1" ht="44.25" hidden="1" customHeight="1" x14ac:dyDescent="0.3">
      <c r="A55" s="21"/>
      <c r="B55" s="27"/>
      <c r="C55" s="37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4"/>
      <c r="U55" s="24"/>
      <c r="V55" s="24"/>
      <c r="W55" s="24"/>
      <c r="X55" s="26"/>
      <c r="Y55" s="26"/>
      <c r="Z55" s="26"/>
      <c r="AA55" s="26"/>
    </row>
    <row r="56" spans="1:27" s="3" customFormat="1" ht="44.25" hidden="1" customHeight="1" x14ac:dyDescent="0.3">
      <c r="A56" s="82"/>
      <c r="B56" s="106"/>
      <c r="C56" s="37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4"/>
      <c r="U56" s="24"/>
      <c r="V56" s="24"/>
      <c r="W56" s="24"/>
      <c r="X56" s="26"/>
      <c r="Y56" s="26"/>
      <c r="Z56" s="26"/>
      <c r="AA56" s="26"/>
    </row>
    <row r="57" spans="1:27" s="3" customFormat="1" ht="25.5" hidden="1" customHeight="1" x14ac:dyDescent="0.3">
      <c r="A57" s="83"/>
      <c r="B57" s="107"/>
      <c r="C57" s="37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4"/>
      <c r="U57" s="24"/>
      <c r="V57" s="24"/>
      <c r="W57" s="24"/>
      <c r="X57" s="26"/>
      <c r="Y57" s="26"/>
      <c r="Z57" s="26"/>
      <c r="AA57" s="26"/>
    </row>
    <row r="58" spans="1:27" s="5" customFormat="1" ht="66.75" hidden="1" customHeight="1" x14ac:dyDescent="0.3">
      <c r="A58" s="28"/>
      <c r="B58" s="29"/>
      <c r="C58" s="36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24"/>
      <c r="U58" s="24"/>
      <c r="V58" s="24"/>
      <c r="W58" s="24"/>
      <c r="X58" s="26"/>
      <c r="Y58" s="26"/>
      <c r="Z58" s="26"/>
      <c r="AA58" s="26"/>
    </row>
    <row r="59" spans="1:27" s="5" customFormat="1" ht="51" hidden="1" customHeight="1" x14ac:dyDescent="0.3">
      <c r="A59" s="21"/>
      <c r="B59" s="38"/>
      <c r="C59" s="37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4"/>
      <c r="U59" s="24"/>
      <c r="V59" s="24"/>
      <c r="W59" s="24"/>
      <c r="X59" s="26"/>
      <c r="Y59" s="26"/>
      <c r="Z59" s="26"/>
      <c r="AA59" s="26"/>
    </row>
    <row r="60" spans="1:27" s="5" customFormat="1" ht="95.25" hidden="1" customHeight="1" x14ac:dyDescent="0.3">
      <c r="A60" s="28"/>
      <c r="B60" s="39"/>
      <c r="C60" s="36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4"/>
      <c r="U60" s="24"/>
      <c r="V60" s="24"/>
      <c r="W60" s="24"/>
      <c r="X60" s="26"/>
      <c r="Y60" s="26"/>
      <c r="Z60" s="26"/>
      <c r="AA60" s="26"/>
    </row>
    <row r="61" spans="1:27" s="5" customFormat="1" ht="61.5" hidden="1" customHeight="1" x14ac:dyDescent="0.3">
      <c r="A61" s="21"/>
      <c r="B61" s="40"/>
      <c r="C61" s="37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4"/>
      <c r="U61" s="24"/>
      <c r="V61" s="24"/>
      <c r="W61" s="24"/>
      <c r="X61" s="26"/>
      <c r="Y61" s="26"/>
      <c r="Z61" s="26"/>
      <c r="AA61" s="26"/>
    </row>
    <row r="62" spans="1:27" s="5" customFormat="1" ht="67.5" hidden="1" customHeight="1" x14ac:dyDescent="0.3">
      <c r="A62" s="28"/>
      <c r="B62" s="29"/>
      <c r="C62" s="36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24"/>
      <c r="U62" s="24"/>
      <c r="V62" s="24"/>
      <c r="W62" s="24"/>
      <c r="X62" s="26"/>
      <c r="Y62" s="26"/>
      <c r="Z62" s="26"/>
      <c r="AA62" s="26"/>
    </row>
    <row r="63" spans="1:27" s="5" customFormat="1" ht="46.5" hidden="1" customHeight="1" x14ac:dyDescent="0.3">
      <c r="A63" s="21"/>
      <c r="B63" s="22"/>
      <c r="C63" s="37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4"/>
      <c r="U63" s="24"/>
      <c r="V63" s="24"/>
      <c r="W63" s="24"/>
      <c r="X63" s="26"/>
      <c r="Y63" s="26"/>
      <c r="Z63" s="26"/>
      <c r="AA63" s="26"/>
    </row>
    <row r="64" spans="1:27" s="5" customFormat="1" ht="47.25" hidden="1" customHeight="1" x14ac:dyDescent="0.3">
      <c r="A64" s="28"/>
      <c r="B64" s="29"/>
      <c r="C64" s="36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24"/>
      <c r="U64" s="24"/>
      <c r="V64" s="24"/>
      <c r="W64" s="24"/>
      <c r="X64" s="26"/>
      <c r="Y64" s="26"/>
      <c r="Z64" s="26"/>
      <c r="AA64" s="26"/>
    </row>
    <row r="65" spans="1:27" s="5" customFormat="1" ht="47.25" hidden="1" customHeight="1" x14ac:dyDescent="0.3">
      <c r="A65" s="21"/>
      <c r="B65" s="22"/>
      <c r="C65" s="37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4"/>
      <c r="U65" s="24"/>
      <c r="V65" s="24"/>
      <c r="W65" s="24"/>
      <c r="X65" s="26"/>
      <c r="Y65" s="26"/>
      <c r="Z65" s="26"/>
      <c r="AA65" s="26"/>
    </row>
    <row r="66" spans="1:27" s="5" customFormat="1" hidden="1" x14ac:dyDescent="0.3">
      <c r="A66" s="28"/>
      <c r="B66" s="29"/>
      <c r="C66" s="3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4"/>
      <c r="U66" s="24"/>
      <c r="V66" s="24"/>
      <c r="W66" s="24"/>
      <c r="X66" s="26"/>
      <c r="Y66" s="26"/>
      <c r="Z66" s="26"/>
      <c r="AA66" s="26"/>
    </row>
    <row r="67" spans="1:27" s="5" customFormat="1" ht="50.25" hidden="1" customHeight="1" x14ac:dyDescent="0.3">
      <c r="A67" s="21"/>
      <c r="B67" s="22"/>
      <c r="C67" s="37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4"/>
      <c r="U67" s="24"/>
      <c r="V67" s="24"/>
      <c r="W67" s="24"/>
      <c r="X67" s="26"/>
      <c r="Y67" s="26"/>
      <c r="Z67" s="26"/>
      <c r="AA67" s="26"/>
    </row>
    <row r="68" spans="1:27" s="5" customFormat="1" ht="45" hidden="1" customHeight="1" x14ac:dyDescent="0.3">
      <c r="A68" s="21"/>
      <c r="B68" s="22"/>
      <c r="C68" s="37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4"/>
      <c r="U68" s="24"/>
      <c r="V68" s="24"/>
      <c r="W68" s="24"/>
      <c r="X68" s="26"/>
      <c r="Y68" s="26"/>
      <c r="Z68" s="26"/>
      <c r="AA68" s="26"/>
    </row>
    <row r="69" spans="1:27" s="5" customFormat="1" ht="75" hidden="1" customHeight="1" x14ac:dyDescent="0.3">
      <c r="A69" s="21"/>
      <c r="B69" s="22"/>
      <c r="C69" s="37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4"/>
      <c r="U69" s="24"/>
      <c r="V69" s="24"/>
      <c r="W69" s="24"/>
      <c r="X69" s="26"/>
      <c r="Y69" s="26"/>
      <c r="Z69" s="26"/>
      <c r="AA69" s="26"/>
    </row>
    <row r="70" spans="1:27" s="5" customFormat="1" ht="31.5" hidden="1" customHeight="1" x14ac:dyDescent="0.3">
      <c r="A70" s="21"/>
      <c r="B70" s="22"/>
      <c r="C70" s="37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4"/>
      <c r="U70" s="24"/>
      <c r="V70" s="24"/>
      <c r="W70" s="24"/>
      <c r="X70" s="26"/>
      <c r="Y70" s="26"/>
      <c r="Z70" s="26"/>
      <c r="AA70" s="26"/>
    </row>
    <row r="71" spans="1:27" s="5" customFormat="1" hidden="1" x14ac:dyDescent="0.3">
      <c r="A71" s="28"/>
      <c r="B71" s="29"/>
      <c r="C71" s="36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24"/>
      <c r="U71" s="24"/>
      <c r="V71" s="24"/>
      <c r="W71" s="24"/>
      <c r="X71" s="26"/>
      <c r="Y71" s="26"/>
      <c r="Z71" s="26"/>
      <c r="AA71" s="26"/>
    </row>
    <row r="72" spans="1:27" s="5" customFormat="1" hidden="1" x14ac:dyDescent="0.3">
      <c r="A72" s="21"/>
      <c r="B72" s="22"/>
      <c r="C72" s="3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4"/>
      <c r="U72" s="24"/>
      <c r="V72" s="24"/>
      <c r="W72" s="24"/>
      <c r="X72" s="26"/>
      <c r="Y72" s="26"/>
      <c r="Z72" s="26"/>
      <c r="AA72" s="26"/>
    </row>
    <row r="73" spans="1:27" s="5" customFormat="1" ht="43.5" hidden="1" customHeight="1" x14ac:dyDescent="0.3">
      <c r="A73" s="21"/>
      <c r="B73" s="22"/>
      <c r="C73" s="3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4"/>
      <c r="U73" s="24"/>
      <c r="V73" s="24"/>
      <c r="W73" s="24"/>
      <c r="X73" s="26"/>
      <c r="Y73" s="26"/>
      <c r="Z73" s="26"/>
      <c r="AA73" s="26"/>
    </row>
    <row r="74" spans="1:27" s="5" customFormat="1" ht="60" hidden="1" customHeight="1" x14ac:dyDescent="0.3">
      <c r="A74" s="28"/>
      <c r="B74" s="33"/>
      <c r="C74" s="36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24"/>
      <c r="U74" s="24"/>
      <c r="V74" s="24"/>
      <c r="W74" s="24"/>
      <c r="X74" s="26"/>
      <c r="Y74" s="26"/>
      <c r="Z74" s="26"/>
      <c r="AA74" s="26"/>
    </row>
    <row r="75" spans="1:27" s="5" customFormat="1" ht="77.25" hidden="1" customHeight="1" x14ac:dyDescent="0.3">
      <c r="A75" s="21"/>
      <c r="B75" s="27"/>
      <c r="C75" s="37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4"/>
      <c r="U75" s="24"/>
      <c r="V75" s="24"/>
      <c r="W75" s="24"/>
      <c r="X75" s="26"/>
      <c r="Y75" s="26"/>
      <c r="Z75" s="26"/>
      <c r="AA75" s="26"/>
    </row>
    <row r="76" spans="1:27" s="3" customFormat="1" ht="32.25" hidden="1" customHeight="1" x14ac:dyDescent="0.3">
      <c r="A76" s="102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</row>
    <row r="77" spans="1:27" s="3" customFormat="1" ht="44.25" hidden="1" customHeight="1" x14ac:dyDescent="0.3">
      <c r="A77" s="28"/>
      <c r="B77" s="92"/>
      <c r="C77" s="9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24"/>
      <c r="U77" s="24"/>
      <c r="V77" s="24"/>
      <c r="W77" s="24"/>
      <c r="X77" s="26"/>
      <c r="Y77" s="26"/>
      <c r="Z77" s="26"/>
      <c r="AA77" s="26"/>
    </row>
    <row r="78" spans="1:27" s="3" customFormat="1" ht="45.75" hidden="1" customHeight="1" x14ac:dyDescent="0.3">
      <c r="A78" s="28"/>
      <c r="B78" s="35"/>
      <c r="C78" s="35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24"/>
      <c r="U78" s="24"/>
      <c r="V78" s="24"/>
      <c r="W78" s="24"/>
      <c r="X78" s="26"/>
      <c r="Y78" s="26"/>
      <c r="Z78" s="26"/>
      <c r="AA78" s="26"/>
    </row>
    <row r="79" spans="1:27" s="3" customFormat="1" ht="42" hidden="1" customHeight="1" x14ac:dyDescent="0.3">
      <c r="A79" s="21"/>
      <c r="B79" s="41"/>
      <c r="C79" s="42"/>
      <c r="D79" s="24"/>
      <c r="E79" s="24"/>
      <c r="F79" s="24"/>
      <c r="G79" s="24"/>
      <c r="H79" s="25"/>
      <c r="I79" s="25"/>
      <c r="J79" s="25"/>
      <c r="K79" s="25"/>
      <c r="L79" s="25"/>
      <c r="M79" s="25"/>
      <c r="N79" s="25"/>
      <c r="O79" s="25"/>
      <c r="P79" s="43"/>
      <c r="Q79" s="43"/>
      <c r="R79" s="43"/>
      <c r="S79" s="43"/>
      <c r="T79" s="24"/>
      <c r="U79" s="24"/>
      <c r="V79" s="24"/>
      <c r="W79" s="24"/>
      <c r="X79" s="26"/>
      <c r="Y79" s="26"/>
      <c r="Z79" s="26"/>
      <c r="AA79" s="26"/>
    </row>
    <row r="80" spans="1:27" s="3" customFormat="1" ht="41.25" hidden="1" customHeight="1" x14ac:dyDescent="0.3">
      <c r="A80" s="21"/>
      <c r="B80" s="44"/>
      <c r="C80" s="42"/>
      <c r="D80" s="24"/>
      <c r="E80" s="24"/>
      <c r="F80" s="24"/>
      <c r="G80" s="24"/>
      <c r="H80" s="25"/>
      <c r="I80" s="25"/>
      <c r="J80" s="25"/>
      <c r="K80" s="25"/>
      <c r="L80" s="25"/>
      <c r="M80" s="25"/>
      <c r="N80" s="25"/>
      <c r="O80" s="25"/>
      <c r="P80" s="43"/>
      <c r="Q80" s="25"/>
      <c r="R80" s="25"/>
      <c r="S80" s="43"/>
      <c r="T80" s="24"/>
      <c r="U80" s="24"/>
      <c r="V80" s="24"/>
      <c r="W80" s="24"/>
      <c r="X80" s="26"/>
      <c r="Y80" s="26"/>
      <c r="Z80" s="26"/>
      <c r="AA80" s="26"/>
    </row>
    <row r="81" spans="1:27" s="3" customFormat="1" ht="41.25" hidden="1" customHeight="1" x14ac:dyDescent="0.3">
      <c r="A81" s="21"/>
      <c r="B81" s="44"/>
      <c r="C81" s="42"/>
      <c r="D81" s="24"/>
      <c r="E81" s="24"/>
      <c r="F81" s="24"/>
      <c r="G81" s="24"/>
      <c r="H81" s="25"/>
      <c r="I81" s="25"/>
      <c r="J81" s="25"/>
      <c r="K81" s="25"/>
      <c r="L81" s="25"/>
      <c r="M81" s="25"/>
      <c r="N81" s="25"/>
      <c r="O81" s="25"/>
      <c r="P81" s="43"/>
      <c r="Q81" s="25"/>
      <c r="R81" s="25"/>
      <c r="S81" s="43"/>
      <c r="T81" s="24"/>
      <c r="U81" s="24"/>
      <c r="V81" s="24"/>
      <c r="W81" s="24"/>
      <c r="X81" s="26"/>
      <c r="Y81" s="26"/>
      <c r="Z81" s="26"/>
      <c r="AA81" s="26"/>
    </row>
    <row r="82" spans="1:27" s="3" customFormat="1" ht="113.25" hidden="1" customHeight="1" x14ac:dyDescent="0.3">
      <c r="A82" s="21"/>
      <c r="B82" s="44"/>
      <c r="C82" s="42"/>
      <c r="D82" s="24"/>
      <c r="E82" s="24"/>
      <c r="F82" s="24"/>
      <c r="G82" s="24"/>
      <c r="H82" s="25"/>
      <c r="I82" s="25"/>
      <c r="J82" s="25"/>
      <c r="K82" s="25"/>
      <c r="L82" s="25"/>
      <c r="M82" s="25"/>
      <c r="N82" s="25"/>
      <c r="O82" s="25"/>
      <c r="P82" s="43"/>
      <c r="Q82" s="25"/>
      <c r="R82" s="25"/>
      <c r="S82" s="43"/>
      <c r="T82" s="24"/>
      <c r="U82" s="24"/>
      <c r="V82" s="24"/>
      <c r="W82" s="24"/>
      <c r="X82" s="26"/>
      <c r="Y82" s="26"/>
      <c r="Z82" s="26"/>
      <c r="AA82" s="26"/>
    </row>
    <row r="83" spans="1:27" s="3" customFormat="1" ht="24.75" hidden="1" customHeight="1" x14ac:dyDescent="0.3">
      <c r="A83" s="21"/>
      <c r="B83" s="44"/>
      <c r="C83" s="42"/>
      <c r="D83" s="24"/>
      <c r="E83" s="24"/>
      <c r="F83" s="24"/>
      <c r="G83" s="24"/>
      <c r="H83" s="25"/>
      <c r="I83" s="25"/>
      <c r="J83" s="25"/>
      <c r="K83" s="25"/>
      <c r="L83" s="25"/>
      <c r="M83" s="25"/>
      <c r="N83" s="25"/>
      <c r="O83" s="25"/>
      <c r="P83" s="43"/>
      <c r="Q83" s="25"/>
      <c r="R83" s="25"/>
      <c r="S83" s="43"/>
      <c r="T83" s="24"/>
      <c r="U83" s="24"/>
      <c r="V83" s="24"/>
      <c r="W83" s="24"/>
      <c r="X83" s="26"/>
      <c r="Y83" s="26"/>
      <c r="Z83" s="26"/>
      <c r="AA83" s="26"/>
    </row>
    <row r="84" spans="1:27" s="3" customFormat="1" ht="116.25" hidden="1" customHeight="1" x14ac:dyDescent="0.3">
      <c r="A84" s="21"/>
      <c r="B84" s="44"/>
      <c r="C84" s="42"/>
      <c r="D84" s="24"/>
      <c r="E84" s="24"/>
      <c r="F84" s="24"/>
      <c r="G84" s="24"/>
      <c r="H84" s="25"/>
      <c r="I84" s="25"/>
      <c r="J84" s="25"/>
      <c r="K84" s="25"/>
      <c r="L84" s="25"/>
      <c r="M84" s="25"/>
      <c r="N84" s="25"/>
      <c r="O84" s="25"/>
      <c r="P84" s="43"/>
      <c r="Q84" s="25"/>
      <c r="R84" s="25"/>
      <c r="S84" s="43"/>
      <c r="T84" s="24"/>
      <c r="U84" s="24"/>
      <c r="V84" s="24"/>
      <c r="W84" s="24"/>
      <c r="X84" s="26"/>
      <c r="Y84" s="26"/>
      <c r="Z84" s="26"/>
      <c r="AA84" s="26"/>
    </row>
    <row r="85" spans="1:27" s="5" customFormat="1" ht="60" hidden="1" customHeight="1" x14ac:dyDescent="0.3">
      <c r="A85" s="28"/>
      <c r="B85" s="45"/>
      <c r="C85" s="46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24"/>
      <c r="U85" s="24"/>
      <c r="V85" s="24"/>
      <c r="W85" s="24"/>
      <c r="X85" s="26"/>
      <c r="Y85" s="26"/>
      <c r="Z85" s="26"/>
      <c r="AA85" s="26"/>
    </row>
    <row r="86" spans="1:27" s="3" customFormat="1" ht="78" hidden="1" customHeight="1" x14ac:dyDescent="0.3">
      <c r="A86" s="21"/>
      <c r="B86" s="44"/>
      <c r="C86" s="42"/>
      <c r="D86" s="24"/>
      <c r="E86" s="24"/>
      <c r="F86" s="24"/>
      <c r="G86" s="24"/>
      <c r="H86" s="25"/>
      <c r="I86" s="25"/>
      <c r="J86" s="25"/>
      <c r="K86" s="25"/>
      <c r="L86" s="25"/>
      <c r="M86" s="25"/>
      <c r="N86" s="25"/>
      <c r="O86" s="25"/>
      <c r="P86" s="43"/>
      <c r="Q86" s="25"/>
      <c r="R86" s="25"/>
      <c r="S86" s="43"/>
      <c r="T86" s="24"/>
      <c r="U86" s="24"/>
      <c r="V86" s="24"/>
      <c r="W86" s="24"/>
      <c r="X86" s="26"/>
      <c r="Y86" s="26"/>
      <c r="Z86" s="26"/>
      <c r="AA86" s="26"/>
    </row>
    <row r="87" spans="1:27" s="3" customFormat="1" ht="45.75" hidden="1" customHeight="1" x14ac:dyDescent="0.3">
      <c r="A87" s="21"/>
      <c r="B87" s="44"/>
      <c r="C87" s="42"/>
      <c r="D87" s="24"/>
      <c r="E87" s="24"/>
      <c r="F87" s="24"/>
      <c r="G87" s="24"/>
      <c r="H87" s="25"/>
      <c r="I87" s="25"/>
      <c r="J87" s="25"/>
      <c r="K87" s="25"/>
      <c r="L87" s="25"/>
      <c r="M87" s="25"/>
      <c r="N87" s="25"/>
      <c r="O87" s="25"/>
      <c r="P87" s="43"/>
      <c r="Q87" s="25"/>
      <c r="R87" s="25"/>
      <c r="S87" s="43"/>
      <c r="T87" s="24"/>
      <c r="U87" s="24"/>
      <c r="V87" s="24"/>
      <c r="W87" s="24"/>
      <c r="X87" s="26"/>
      <c r="Y87" s="26"/>
      <c r="Z87" s="26"/>
      <c r="AA87" s="26"/>
    </row>
    <row r="88" spans="1:27" s="3" customFormat="1" ht="96.75" hidden="1" customHeight="1" x14ac:dyDescent="0.3">
      <c r="A88" s="21"/>
      <c r="B88" s="44"/>
      <c r="C88" s="42"/>
      <c r="D88" s="24"/>
      <c r="E88" s="24"/>
      <c r="F88" s="24"/>
      <c r="G88" s="24"/>
      <c r="H88" s="25"/>
      <c r="I88" s="25"/>
      <c r="J88" s="25"/>
      <c r="K88" s="25"/>
      <c r="L88" s="25"/>
      <c r="M88" s="25"/>
      <c r="N88" s="25"/>
      <c r="O88" s="25"/>
      <c r="P88" s="43"/>
      <c r="Q88" s="25"/>
      <c r="R88" s="25"/>
      <c r="S88" s="43"/>
      <c r="T88" s="24"/>
      <c r="U88" s="24"/>
      <c r="V88" s="24"/>
      <c r="W88" s="24"/>
      <c r="X88" s="26"/>
      <c r="Y88" s="26"/>
      <c r="Z88" s="26"/>
      <c r="AA88" s="26"/>
    </row>
    <row r="89" spans="1:27" s="3" customFormat="1" ht="60" hidden="1" customHeight="1" x14ac:dyDescent="0.3">
      <c r="A89" s="21"/>
      <c r="B89" s="44"/>
      <c r="C89" s="42"/>
      <c r="D89" s="24"/>
      <c r="E89" s="24"/>
      <c r="F89" s="24"/>
      <c r="G89" s="24"/>
      <c r="H89" s="25"/>
      <c r="I89" s="25"/>
      <c r="J89" s="25"/>
      <c r="K89" s="25"/>
      <c r="L89" s="25"/>
      <c r="M89" s="25"/>
      <c r="N89" s="25"/>
      <c r="O89" s="25"/>
      <c r="P89" s="43"/>
      <c r="Q89" s="25"/>
      <c r="R89" s="25"/>
      <c r="S89" s="43"/>
      <c r="T89" s="24"/>
      <c r="U89" s="24"/>
      <c r="V89" s="24"/>
      <c r="W89" s="24"/>
      <c r="X89" s="26"/>
      <c r="Y89" s="26"/>
      <c r="Z89" s="26"/>
      <c r="AA89" s="26"/>
    </row>
    <row r="90" spans="1:27" s="5" customFormat="1" ht="78" hidden="1" customHeight="1" x14ac:dyDescent="0.3">
      <c r="A90" s="28"/>
      <c r="B90" s="35"/>
      <c r="C90" s="46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24"/>
      <c r="U90" s="24"/>
      <c r="V90" s="24"/>
      <c r="W90" s="24"/>
      <c r="X90" s="26"/>
      <c r="Y90" s="26"/>
      <c r="Z90" s="26"/>
      <c r="AA90" s="26"/>
    </row>
    <row r="91" spans="1:27" s="3" customFormat="1" ht="96.75" hidden="1" customHeight="1" x14ac:dyDescent="0.3">
      <c r="A91" s="21"/>
      <c r="B91" s="47"/>
      <c r="C91" s="42"/>
      <c r="D91" s="24"/>
      <c r="E91" s="24"/>
      <c r="F91" s="24"/>
      <c r="G91" s="24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4"/>
      <c r="U91" s="24"/>
      <c r="V91" s="24"/>
      <c r="W91" s="24"/>
      <c r="X91" s="26"/>
      <c r="Y91" s="26"/>
      <c r="Z91" s="26"/>
      <c r="AA91" s="26"/>
    </row>
    <row r="92" spans="1:27" s="3" customFormat="1" ht="41.25" hidden="1" customHeight="1" x14ac:dyDescent="0.3">
      <c r="A92" s="21"/>
      <c r="B92" s="47"/>
      <c r="C92" s="42"/>
      <c r="D92" s="24"/>
      <c r="E92" s="24"/>
      <c r="F92" s="24"/>
      <c r="G92" s="24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4"/>
      <c r="U92" s="24"/>
      <c r="V92" s="24"/>
      <c r="W92" s="24"/>
      <c r="X92" s="26"/>
      <c r="Y92" s="26"/>
      <c r="Z92" s="26"/>
      <c r="AA92" s="26"/>
    </row>
    <row r="93" spans="1:27" s="5" customFormat="1" ht="47.25" hidden="1" customHeight="1" x14ac:dyDescent="0.3">
      <c r="A93" s="28"/>
      <c r="B93" s="48"/>
      <c r="C93" s="46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24"/>
      <c r="U93" s="24"/>
      <c r="V93" s="24"/>
      <c r="W93" s="24"/>
      <c r="X93" s="26"/>
      <c r="Y93" s="26"/>
      <c r="Z93" s="26"/>
      <c r="AA93" s="26"/>
    </row>
    <row r="94" spans="1:27" s="3" customFormat="1" ht="47.25" hidden="1" customHeight="1" x14ac:dyDescent="0.3">
      <c r="A94" s="21"/>
      <c r="B94" s="47"/>
      <c r="C94" s="42"/>
      <c r="D94" s="24"/>
      <c r="E94" s="24"/>
      <c r="F94" s="24"/>
      <c r="G94" s="24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4"/>
      <c r="U94" s="24"/>
      <c r="V94" s="24"/>
      <c r="W94" s="24"/>
      <c r="X94" s="26"/>
      <c r="Y94" s="26"/>
      <c r="Z94" s="26"/>
      <c r="AA94" s="26"/>
    </row>
    <row r="95" spans="1:27" s="3" customFormat="1" ht="41.25" hidden="1" customHeight="1" x14ac:dyDescent="0.3">
      <c r="A95" s="21"/>
      <c r="B95" s="47"/>
      <c r="C95" s="42"/>
      <c r="D95" s="24"/>
      <c r="E95" s="24"/>
      <c r="F95" s="24"/>
      <c r="G95" s="24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4"/>
      <c r="U95" s="24"/>
      <c r="V95" s="24"/>
      <c r="W95" s="24"/>
      <c r="X95" s="26"/>
      <c r="Y95" s="26"/>
      <c r="Z95" s="26"/>
      <c r="AA95" s="26"/>
    </row>
    <row r="96" spans="1:27" s="3" customFormat="1" ht="39.75" hidden="1" customHeight="1" x14ac:dyDescent="0.3">
      <c r="A96" s="21"/>
      <c r="B96" s="47"/>
      <c r="C96" s="42"/>
      <c r="D96" s="24"/>
      <c r="E96" s="24"/>
      <c r="F96" s="24"/>
      <c r="G96" s="24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4"/>
      <c r="U96" s="24"/>
      <c r="V96" s="24"/>
      <c r="W96" s="24"/>
      <c r="X96" s="26"/>
      <c r="Y96" s="26"/>
      <c r="Z96" s="26"/>
      <c r="AA96" s="26"/>
    </row>
    <row r="97" spans="1:27" s="3" customFormat="1" ht="99" hidden="1" customHeight="1" x14ac:dyDescent="0.3">
      <c r="A97" s="28"/>
      <c r="B97" s="92"/>
      <c r="C97" s="9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24"/>
      <c r="U97" s="24"/>
      <c r="V97" s="24"/>
      <c r="W97" s="24"/>
      <c r="X97" s="26"/>
      <c r="Y97" s="26"/>
      <c r="Z97" s="26"/>
      <c r="AA97" s="26"/>
    </row>
    <row r="98" spans="1:27" s="5" customFormat="1" ht="42.75" hidden="1" customHeight="1" x14ac:dyDescent="0.3">
      <c r="A98" s="28"/>
      <c r="B98" s="35"/>
      <c r="C98" s="46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24"/>
      <c r="U98" s="24"/>
      <c r="V98" s="24"/>
      <c r="W98" s="24"/>
      <c r="X98" s="26"/>
      <c r="Y98" s="26"/>
      <c r="Z98" s="26"/>
      <c r="AA98" s="26"/>
    </row>
    <row r="99" spans="1:27" s="3" customFormat="1" ht="44.25" hidden="1" customHeight="1" x14ac:dyDescent="0.3">
      <c r="A99" s="21"/>
      <c r="B99" s="41"/>
      <c r="C99" s="42"/>
      <c r="D99" s="24"/>
      <c r="E99" s="24"/>
      <c r="F99" s="24"/>
      <c r="G99" s="24"/>
      <c r="H99" s="25"/>
      <c r="I99" s="24"/>
      <c r="J99" s="24"/>
      <c r="K99" s="24"/>
      <c r="L99" s="25"/>
      <c r="M99" s="25"/>
      <c r="N99" s="25"/>
      <c r="O99" s="25"/>
      <c r="P99" s="26"/>
      <c r="Q99" s="26"/>
      <c r="R99" s="26"/>
      <c r="S99" s="26"/>
      <c r="T99" s="24"/>
      <c r="U99" s="24"/>
      <c r="V99" s="24"/>
      <c r="W99" s="24"/>
      <c r="X99" s="26"/>
      <c r="Y99" s="26"/>
      <c r="Z99" s="26"/>
      <c r="AA99" s="26"/>
    </row>
    <row r="100" spans="1:27" s="3" customFormat="1" ht="174" hidden="1" customHeight="1" x14ac:dyDescent="0.3">
      <c r="A100" s="49"/>
      <c r="B100" s="50"/>
      <c r="C100" s="42"/>
      <c r="D100" s="24"/>
      <c r="E100" s="24"/>
      <c r="F100" s="24"/>
      <c r="G100" s="24"/>
      <c r="H100" s="25"/>
      <c r="I100" s="24"/>
      <c r="J100" s="24"/>
      <c r="K100" s="24"/>
      <c r="L100" s="25"/>
      <c r="M100" s="25"/>
      <c r="N100" s="25"/>
      <c r="O100" s="25"/>
      <c r="P100" s="26"/>
      <c r="Q100" s="26"/>
      <c r="R100" s="26"/>
      <c r="S100" s="26"/>
      <c r="T100" s="24"/>
      <c r="U100" s="24"/>
      <c r="V100" s="24"/>
      <c r="W100" s="24"/>
      <c r="X100" s="26"/>
      <c r="Y100" s="26"/>
      <c r="Z100" s="26"/>
      <c r="AA100" s="26"/>
    </row>
    <row r="101" spans="1:27" s="3" customFormat="1" ht="59.25" hidden="1" customHeight="1" x14ac:dyDescent="0.3">
      <c r="A101" s="28"/>
      <c r="B101" s="104"/>
      <c r="C101" s="10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24"/>
      <c r="U101" s="24"/>
      <c r="V101" s="24"/>
      <c r="W101" s="24"/>
      <c r="X101" s="26"/>
      <c r="Y101" s="26"/>
      <c r="Z101" s="26"/>
      <c r="AA101" s="26"/>
    </row>
    <row r="102" spans="1:27" s="3" customFormat="1" ht="56.25" hidden="1" customHeight="1" x14ac:dyDescent="0.3">
      <c r="A102" s="82"/>
      <c r="B102" s="97"/>
      <c r="C102" s="37"/>
      <c r="D102" s="25"/>
      <c r="E102" s="25"/>
      <c r="F102" s="25"/>
      <c r="G102" s="25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6"/>
      <c r="Y102" s="26"/>
      <c r="Z102" s="26"/>
      <c r="AA102" s="26"/>
    </row>
    <row r="103" spans="1:27" s="3" customFormat="1" ht="117.75" hidden="1" customHeight="1" x14ac:dyDescent="0.3">
      <c r="A103" s="83"/>
      <c r="B103" s="98"/>
      <c r="C103" s="37"/>
      <c r="D103" s="25"/>
      <c r="E103" s="25"/>
      <c r="F103" s="25"/>
      <c r="G103" s="25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5"/>
      <c r="V103" s="25"/>
      <c r="W103" s="24"/>
      <c r="X103" s="26"/>
      <c r="Y103" s="26"/>
      <c r="Z103" s="26"/>
      <c r="AA103" s="26"/>
    </row>
    <row r="104" spans="1:27" s="3" customFormat="1" ht="137.25" hidden="1" customHeight="1" x14ac:dyDescent="0.3">
      <c r="A104" s="51"/>
      <c r="B104" s="52"/>
      <c r="C104" s="37"/>
      <c r="D104" s="25"/>
      <c r="E104" s="25"/>
      <c r="F104" s="25"/>
      <c r="G104" s="25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6"/>
      <c r="Y104" s="26"/>
      <c r="Z104" s="26"/>
      <c r="AA104" s="26"/>
    </row>
    <row r="105" spans="1:27" s="3" customFormat="1" ht="173.25" hidden="1" customHeight="1" x14ac:dyDescent="0.3">
      <c r="A105" s="51"/>
      <c r="B105" s="52"/>
      <c r="C105" s="37"/>
      <c r="D105" s="25"/>
      <c r="E105" s="25"/>
      <c r="F105" s="25"/>
      <c r="G105" s="25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6"/>
      <c r="Y105" s="26"/>
      <c r="Z105" s="26"/>
      <c r="AA105" s="26"/>
    </row>
    <row r="106" spans="1:27" s="3" customFormat="1" ht="118.5" hidden="1" customHeight="1" x14ac:dyDescent="0.3">
      <c r="A106" s="51"/>
      <c r="B106" s="52"/>
      <c r="C106" s="37"/>
      <c r="D106" s="25"/>
      <c r="E106" s="25"/>
      <c r="F106" s="25"/>
      <c r="G106" s="25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6"/>
      <c r="Y106" s="26"/>
      <c r="Z106" s="26"/>
      <c r="AA106" s="26"/>
    </row>
    <row r="107" spans="1:27" s="3" customFormat="1" ht="101.25" hidden="1" customHeight="1" x14ac:dyDescent="0.3">
      <c r="A107" s="51"/>
      <c r="B107" s="52"/>
      <c r="C107" s="37"/>
      <c r="D107" s="25"/>
      <c r="E107" s="25"/>
      <c r="F107" s="25"/>
      <c r="G107" s="25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6"/>
      <c r="Y107" s="26"/>
      <c r="Z107" s="26"/>
      <c r="AA107" s="26"/>
    </row>
    <row r="108" spans="1:27" s="3" customFormat="1" ht="70.5" hidden="1" customHeight="1" x14ac:dyDescent="0.3">
      <c r="A108" s="28"/>
      <c r="B108" s="92"/>
      <c r="C108" s="9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24"/>
      <c r="U108" s="24"/>
      <c r="V108" s="24"/>
      <c r="W108" s="24"/>
      <c r="X108" s="26"/>
      <c r="Y108" s="26"/>
      <c r="Z108" s="26"/>
      <c r="AA108" s="26"/>
    </row>
    <row r="109" spans="1:27" s="3" customFormat="1" hidden="1" x14ac:dyDescent="0.3">
      <c r="A109" s="28"/>
      <c r="B109" s="35"/>
      <c r="C109" s="35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24"/>
      <c r="U109" s="24"/>
      <c r="V109" s="24"/>
      <c r="W109" s="24"/>
      <c r="X109" s="26"/>
      <c r="Y109" s="26"/>
      <c r="Z109" s="26"/>
      <c r="AA109" s="26"/>
    </row>
    <row r="110" spans="1:27" s="3" customFormat="1" ht="60.75" hidden="1" customHeight="1" x14ac:dyDescent="0.3">
      <c r="A110" s="49"/>
      <c r="B110" s="53"/>
      <c r="C110" s="37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6"/>
      <c r="Q110" s="26"/>
      <c r="R110" s="26"/>
      <c r="S110" s="26"/>
      <c r="T110" s="24"/>
      <c r="U110" s="24"/>
      <c r="V110" s="24"/>
      <c r="W110" s="24"/>
      <c r="X110" s="26"/>
      <c r="Y110" s="26"/>
      <c r="Z110" s="26"/>
      <c r="AA110" s="26"/>
    </row>
    <row r="111" spans="1:27" s="5" customFormat="1" ht="60" hidden="1" customHeight="1" x14ac:dyDescent="0.3">
      <c r="A111" s="28"/>
      <c r="B111" s="54"/>
      <c r="C111" s="36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24"/>
      <c r="U111" s="24"/>
      <c r="V111" s="24"/>
      <c r="W111" s="24"/>
      <c r="X111" s="26"/>
      <c r="Y111" s="26"/>
      <c r="Z111" s="26"/>
      <c r="AA111" s="26"/>
    </row>
    <row r="112" spans="1:27" s="3" customFormat="1" ht="27" hidden="1" customHeight="1" x14ac:dyDescent="0.3">
      <c r="A112" s="82"/>
      <c r="B112" s="96"/>
      <c r="C112" s="37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6"/>
      <c r="Q112" s="26"/>
      <c r="R112" s="26"/>
      <c r="S112" s="26"/>
      <c r="T112" s="24"/>
      <c r="U112" s="24"/>
      <c r="V112" s="24"/>
      <c r="W112" s="24"/>
      <c r="X112" s="26"/>
      <c r="Y112" s="26"/>
      <c r="Z112" s="26"/>
      <c r="AA112" s="26"/>
    </row>
    <row r="113" spans="1:27" s="3" customFormat="1" ht="28.5" hidden="1" customHeight="1" x14ac:dyDescent="0.3">
      <c r="A113" s="93"/>
      <c r="B113" s="96"/>
      <c r="C113" s="37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6"/>
      <c r="Q113" s="25"/>
      <c r="R113" s="25"/>
      <c r="S113" s="25"/>
      <c r="T113" s="24"/>
      <c r="U113" s="24"/>
      <c r="V113" s="24"/>
      <c r="W113" s="24"/>
      <c r="X113" s="26"/>
      <c r="Y113" s="26"/>
      <c r="Z113" s="26"/>
      <c r="AA113" s="26"/>
    </row>
    <row r="114" spans="1:27" s="3" customFormat="1" ht="26.25" hidden="1" customHeight="1" x14ac:dyDescent="0.3">
      <c r="A114" s="93"/>
      <c r="B114" s="96"/>
      <c r="C114" s="37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6"/>
      <c r="Q114" s="26"/>
      <c r="R114" s="26"/>
      <c r="S114" s="26"/>
      <c r="T114" s="24"/>
      <c r="U114" s="24"/>
      <c r="V114" s="24"/>
      <c r="W114" s="24"/>
      <c r="X114" s="26"/>
      <c r="Y114" s="26"/>
      <c r="Z114" s="26"/>
      <c r="AA114" s="26"/>
    </row>
    <row r="115" spans="1:27" s="3" customFormat="1" ht="24.75" hidden="1" customHeight="1" x14ac:dyDescent="0.3">
      <c r="A115" s="93"/>
      <c r="B115" s="96"/>
      <c r="C115" s="37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6"/>
      <c r="Q115" s="26"/>
      <c r="R115" s="26"/>
      <c r="S115" s="26"/>
      <c r="T115" s="24"/>
      <c r="U115" s="24"/>
      <c r="V115" s="24"/>
      <c r="W115" s="24"/>
      <c r="X115" s="26"/>
      <c r="Y115" s="26"/>
      <c r="Z115" s="26"/>
      <c r="AA115" s="26"/>
    </row>
    <row r="116" spans="1:27" s="3" customFormat="1" ht="31.5" hidden="1" customHeight="1" x14ac:dyDescent="0.3">
      <c r="A116" s="93"/>
      <c r="B116" s="97"/>
      <c r="C116" s="55"/>
      <c r="D116" s="56"/>
      <c r="E116" s="24"/>
      <c r="F116" s="24"/>
      <c r="G116" s="24"/>
      <c r="H116" s="25"/>
      <c r="I116" s="25"/>
      <c r="J116" s="25"/>
      <c r="K116" s="25"/>
      <c r="L116" s="25"/>
      <c r="M116" s="25"/>
      <c r="N116" s="25"/>
      <c r="O116" s="25"/>
      <c r="P116" s="26"/>
      <c r="Q116" s="26"/>
      <c r="R116" s="26"/>
      <c r="S116" s="26"/>
      <c r="T116" s="24"/>
      <c r="U116" s="24"/>
      <c r="V116" s="24"/>
      <c r="W116" s="24"/>
      <c r="X116" s="26"/>
      <c r="Y116" s="26"/>
      <c r="Z116" s="26"/>
      <c r="AA116" s="26"/>
    </row>
    <row r="117" spans="1:27" s="3" customFormat="1" ht="82.5" hidden="1" customHeight="1" x14ac:dyDescent="0.3">
      <c r="A117" s="94"/>
      <c r="B117" s="96"/>
      <c r="C117" s="37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6"/>
      <c r="Q117" s="26"/>
      <c r="R117" s="26"/>
      <c r="S117" s="26"/>
      <c r="T117" s="24"/>
      <c r="U117" s="25"/>
      <c r="V117" s="25"/>
      <c r="W117" s="24"/>
      <c r="X117" s="26"/>
      <c r="Y117" s="26"/>
      <c r="Z117" s="26"/>
      <c r="AA117" s="26"/>
    </row>
    <row r="118" spans="1:27" s="3" customFormat="1" hidden="1" x14ac:dyDescent="0.3">
      <c r="A118" s="95"/>
      <c r="B118" s="98"/>
      <c r="C118" s="57"/>
      <c r="D118" s="58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6"/>
      <c r="Q118" s="26"/>
      <c r="R118" s="26"/>
      <c r="S118" s="26"/>
      <c r="T118" s="24"/>
      <c r="U118" s="24"/>
      <c r="V118" s="24"/>
      <c r="W118" s="24"/>
      <c r="X118" s="26"/>
      <c r="Y118" s="26"/>
      <c r="Z118" s="26"/>
      <c r="AA118" s="26"/>
    </row>
    <row r="119" spans="1:27" s="5" customFormat="1" hidden="1" x14ac:dyDescent="0.3">
      <c r="A119" s="28"/>
      <c r="B119" s="81"/>
      <c r="C119" s="81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24"/>
      <c r="U119" s="24"/>
      <c r="V119" s="24"/>
      <c r="W119" s="24"/>
      <c r="X119" s="26"/>
      <c r="Y119" s="26"/>
      <c r="Z119" s="26"/>
      <c r="AA119" s="26"/>
    </row>
    <row r="120" spans="1:27" s="5" customFormat="1" hidden="1" x14ac:dyDescent="0.3">
      <c r="A120" s="82"/>
      <c r="B120" s="99"/>
      <c r="C120" s="42"/>
      <c r="D120" s="24"/>
      <c r="E120" s="24"/>
      <c r="F120" s="24"/>
      <c r="G120" s="24"/>
      <c r="H120" s="60"/>
      <c r="I120" s="60"/>
      <c r="J120" s="60"/>
      <c r="K120" s="60"/>
      <c r="L120" s="60"/>
      <c r="M120" s="60"/>
      <c r="N120" s="60"/>
      <c r="O120" s="60"/>
      <c r="P120" s="25"/>
      <c r="Q120" s="25"/>
      <c r="R120" s="25"/>
      <c r="S120" s="25"/>
      <c r="T120" s="24"/>
      <c r="U120" s="24"/>
      <c r="V120" s="24"/>
      <c r="W120" s="24"/>
      <c r="X120" s="26"/>
      <c r="Y120" s="26"/>
      <c r="Z120" s="26"/>
      <c r="AA120" s="26"/>
    </row>
    <row r="121" spans="1:27" s="5" customFormat="1" hidden="1" x14ac:dyDescent="0.3">
      <c r="A121" s="93"/>
      <c r="B121" s="100"/>
      <c r="C121" s="42"/>
      <c r="D121" s="24"/>
      <c r="E121" s="24"/>
      <c r="F121" s="24"/>
      <c r="G121" s="24"/>
      <c r="H121" s="60"/>
      <c r="I121" s="60"/>
      <c r="J121" s="60"/>
      <c r="K121" s="60"/>
      <c r="L121" s="60"/>
      <c r="M121" s="60"/>
      <c r="N121" s="60"/>
      <c r="O121" s="60"/>
      <c r="P121" s="25"/>
      <c r="Q121" s="25"/>
      <c r="R121" s="25"/>
      <c r="S121" s="25"/>
      <c r="T121" s="24"/>
      <c r="U121" s="24"/>
      <c r="V121" s="24"/>
      <c r="W121" s="24"/>
      <c r="X121" s="26"/>
      <c r="Y121" s="26"/>
      <c r="Z121" s="26"/>
      <c r="AA121" s="26"/>
    </row>
    <row r="122" spans="1:27" s="5" customFormat="1" ht="126.75" hidden="1" customHeight="1" x14ac:dyDescent="0.3">
      <c r="A122" s="93"/>
      <c r="B122" s="100"/>
      <c r="C122" s="42"/>
      <c r="D122" s="24"/>
      <c r="E122" s="24"/>
      <c r="F122" s="24"/>
      <c r="G122" s="24"/>
      <c r="H122" s="60"/>
      <c r="I122" s="60"/>
      <c r="J122" s="60"/>
      <c r="K122" s="60"/>
      <c r="L122" s="60"/>
      <c r="M122" s="60"/>
      <c r="N122" s="60"/>
      <c r="O122" s="60"/>
      <c r="P122" s="25"/>
      <c r="Q122" s="25"/>
      <c r="R122" s="25"/>
      <c r="S122" s="25"/>
      <c r="T122" s="24"/>
      <c r="U122" s="25"/>
      <c r="V122" s="25"/>
      <c r="W122" s="24"/>
      <c r="X122" s="26"/>
      <c r="Y122" s="26"/>
      <c r="Z122" s="26"/>
      <c r="AA122" s="26"/>
    </row>
    <row r="123" spans="1:27" s="3" customFormat="1" hidden="1" x14ac:dyDescent="0.3">
      <c r="A123" s="93"/>
      <c r="B123" s="101"/>
      <c r="C123" s="42"/>
      <c r="D123" s="24"/>
      <c r="E123" s="24"/>
      <c r="F123" s="24"/>
      <c r="G123" s="24"/>
      <c r="H123" s="60"/>
      <c r="I123" s="60"/>
      <c r="J123" s="60"/>
      <c r="K123" s="60"/>
      <c r="L123" s="60"/>
      <c r="M123" s="25"/>
      <c r="N123" s="25"/>
      <c r="O123" s="25"/>
      <c r="P123" s="25"/>
      <c r="Q123" s="25"/>
      <c r="R123" s="25"/>
      <c r="S123" s="25"/>
      <c r="T123" s="24"/>
      <c r="U123" s="24"/>
      <c r="V123" s="24"/>
      <c r="W123" s="24"/>
      <c r="X123" s="26"/>
      <c r="Y123" s="26"/>
      <c r="Z123" s="26"/>
      <c r="AA123" s="26"/>
    </row>
    <row r="124" spans="1:27" s="3" customFormat="1" hidden="1" x14ac:dyDescent="0.3">
      <c r="A124" s="28"/>
      <c r="B124" s="81"/>
      <c r="C124" s="81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24"/>
      <c r="U124" s="24"/>
      <c r="V124" s="24"/>
      <c r="W124" s="24"/>
      <c r="X124" s="26"/>
      <c r="Y124" s="26"/>
      <c r="Z124" s="26"/>
      <c r="AA124" s="26"/>
    </row>
    <row r="125" spans="1:27" s="3" customFormat="1" hidden="1" x14ac:dyDescent="0.3">
      <c r="A125" s="49"/>
      <c r="B125" s="61"/>
      <c r="C125" s="62"/>
      <c r="D125" s="60"/>
      <c r="E125" s="60"/>
      <c r="F125" s="60"/>
      <c r="G125" s="60"/>
      <c r="H125" s="25"/>
      <c r="I125" s="60"/>
      <c r="J125" s="60"/>
      <c r="K125" s="60"/>
      <c r="L125" s="60"/>
      <c r="M125" s="60"/>
      <c r="N125" s="60"/>
      <c r="O125" s="60"/>
      <c r="P125" s="25"/>
      <c r="Q125" s="60"/>
      <c r="R125" s="60"/>
      <c r="S125" s="60"/>
      <c r="T125" s="24"/>
      <c r="U125" s="24"/>
      <c r="V125" s="24"/>
      <c r="W125" s="24"/>
      <c r="X125" s="26"/>
      <c r="Y125" s="26"/>
      <c r="Z125" s="26"/>
      <c r="AA125" s="26"/>
    </row>
    <row r="126" spans="1:27" s="3" customFormat="1" hidden="1" x14ac:dyDescent="0.3">
      <c r="A126" s="49"/>
      <c r="B126" s="63"/>
      <c r="C126" s="37"/>
      <c r="D126" s="60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4"/>
      <c r="U126" s="24"/>
      <c r="V126" s="24"/>
      <c r="W126" s="24"/>
      <c r="X126" s="26"/>
      <c r="Y126" s="26"/>
      <c r="Z126" s="26"/>
      <c r="AA126" s="26"/>
    </row>
    <row r="127" spans="1:27" s="3" customFormat="1" hidden="1" x14ac:dyDescent="0.3">
      <c r="A127" s="28"/>
      <c r="B127" s="81"/>
      <c r="C127" s="81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24"/>
      <c r="U127" s="24"/>
      <c r="V127" s="24"/>
      <c r="W127" s="24"/>
      <c r="X127" s="26"/>
      <c r="Y127" s="26"/>
      <c r="Z127" s="26"/>
      <c r="AA127" s="26"/>
    </row>
    <row r="128" spans="1:27" s="3" customFormat="1" hidden="1" x14ac:dyDescent="0.3">
      <c r="A128" s="28"/>
      <c r="B128" s="64"/>
      <c r="C128" s="64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24"/>
      <c r="U128" s="24"/>
      <c r="V128" s="24"/>
      <c r="W128" s="24"/>
      <c r="X128" s="26"/>
      <c r="Y128" s="26"/>
      <c r="Z128" s="26"/>
      <c r="AA128" s="26"/>
    </row>
    <row r="129" spans="1:27" s="3" customFormat="1" hidden="1" x14ac:dyDescent="0.3">
      <c r="A129" s="21"/>
      <c r="B129" s="65"/>
      <c r="C129" s="37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4"/>
      <c r="U129" s="24"/>
      <c r="V129" s="24"/>
      <c r="W129" s="24"/>
      <c r="X129" s="26"/>
      <c r="Y129" s="26"/>
      <c r="Z129" s="26"/>
      <c r="AA129" s="26"/>
    </row>
    <row r="130" spans="1:27" s="3" customFormat="1" hidden="1" x14ac:dyDescent="0.3">
      <c r="A130" s="21"/>
      <c r="B130" s="65"/>
      <c r="C130" s="37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4"/>
      <c r="U130" s="24"/>
      <c r="V130" s="24"/>
      <c r="W130" s="24"/>
      <c r="X130" s="26"/>
      <c r="Y130" s="26"/>
      <c r="Z130" s="26"/>
      <c r="AA130" s="26"/>
    </row>
    <row r="131" spans="1:27" s="3" customFormat="1" hidden="1" x14ac:dyDescent="0.3">
      <c r="A131" s="21"/>
      <c r="B131" s="65"/>
      <c r="C131" s="37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4"/>
      <c r="U131" s="24"/>
      <c r="V131" s="24"/>
      <c r="W131" s="24"/>
      <c r="X131" s="26"/>
      <c r="Y131" s="26"/>
      <c r="Z131" s="26"/>
      <c r="AA131" s="26"/>
    </row>
    <row r="132" spans="1:27" s="3" customFormat="1" hidden="1" x14ac:dyDescent="0.3">
      <c r="A132" s="21"/>
      <c r="B132" s="65"/>
      <c r="C132" s="37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4"/>
      <c r="U132" s="24"/>
      <c r="V132" s="24"/>
      <c r="W132" s="24"/>
      <c r="X132" s="26"/>
      <c r="Y132" s="26"/>
      <c r="Z132" s="26"/>
      <c r="AA132" s="26"/>
    </row>
    <row r="133" spans="1:27" s="3" customFormat="1" hidden="1" x14ac:dyDescent="0.3">
      <c r="A133" s="28"/>
      <c r="B133" s="64"/>
      <c r="C133" s="36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24"/>
      <c r="U133" s="24"/>
      <c r="V133" s="24"/>
      <c r="W133" s="24"/>
      <c r="X133" s="26"/>
      <c r="Y133" s="26"/>
      <c r="Z133" s="26"/>
      <c r="AA133" s="26"/>
    </row>
    <row r="134" spans="1:27" s="3" customFormat="1" hidden="1" x14ac:dyDescent="0.3">
      <c r="A134" s="21"/>
      <c r="B134" s="65"/>
      <c r="C134" s="37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4"/>
      <c r="U134" s="24"/>
      <c r="V134" s="24"/>
      <c r="W134" s="24"/>
      <c r="X134" s="26"/>
      <c r="Y134" s="26"/>
      <c r="Z134" s="26"/>
      <c r="AA134" s="26"/>
    </row>
    <row r="135" spans="1:27" s="3" customFormat="1" hidden="1" x14ac:dyDescent="0.3">
      <c r="A135" s="21"/>
      <c r="B135" s="65"/>
      <c r="C135" s="37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4"/>
      <c r="U135" s="24"/>
      <c r="V135" s="24"/>
      <c r="W135" s="24"/>
      <c r="X135" s="26"/>
      <c r="Y135" s="26"/>
      <c r="Z135" s="26"/>
      <c r="AA135" s="26"/>
    </row>
    <row r="136" spans="1:27" s="3" customFormat="1" hidden="1" x14ac:dyDescent="0.3">
      <c r="A136" s="21"/>
      <c r="B136" s="66"/>
      <c r="C136" s="37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4"/>
      <c r="U136" s="24"/>
      <c r="V136" s="24"/>
      <c r="W136" s="24"/>
      <c r="X136" s="26"/>
      <c r="Y136" s="26"/>
      <c r="Z136" s="26"/>
      <c r="AA136" s="26"/>
    </row>
    <row r="137" spans="1:27" s="3" customFormat="1" hidden="1" x14ac:dyDescent="0.3">
      <c r="A137" s="21"/>
      <c r="B137" s="66"/>
      <c r="C137" s="37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4"/>
      <c r="U137" s="24"/>
      <c r="V137" s="24"/>
      <c r="W137" s="24"/>
      <c r="X137" s="26"/>
      <c r="Y137" s="26"/>
      <c r="Z137" s="26"/>
      <c r="AA137" s="26"/>
    </row>
    <row r="138" spans="1:27" s="3" customFormat="1" hidden="1" x14ac:dyDescent="0.3">
      <c r="A138" s="21"/>
      <c r="B138" s="66"/>
      <c r="C138" s="37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4"/>
      <c r="U138" s="24"/>
      <c r="V138" s="24"/>
      <c r="W138" s="24"/>
      <c r="X138" s="26"/>
      <c r="Y138" s="26"/>
      <c r="Z138" s="26"/>
      <c r="AA138" s="26"/>
    </row>
    <row r="139" spans="1:27" s="3" customFormat="1" hidden="1" x14ac:dyDescent="0.3">
      <c r="A139" s="21"/>
      <c r="B139" s="66"/>
      <c r="C139" s="37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4"/>
      <c r="U139" s="24"/>
      <c r="V139" s="24"/>
      <c r="W139" s="24"/>
      <c r="X139" s="26"/>
      <c r="Y139" s="26"/>
      <c r="Z139" s="26"/>
      <c r="AA139" s="26"/>
    </row>
    <row r="140" spans="1:27" s="3" customFormat="1" hidden="1" x14ac:dyDescent="0.3">
      <c r="A140" s="21"/>
      <c r="B140" s="66"/>
      <c r="C140" s="37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4"/>
      <c r="U140" s="24"/>
      <c r="V140" s="24"/>
      <c r="W140" s="24"/>
      <c r="X140" s="26"/>
      <c r="Y140" s="26"/>
      <c r="Z140" s="26"/>
      <c r="AA140" s="26"/>
    </row>
    <row r="141" spans="1:27" s="5" customFormat="1" hidden="1" x14ac:dyDescent="0.3">
      <c r="A141" s="28"/>
      <c r="B141" s="64"/>
      <c r="C141" s="36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24"/>
      <c r="U141" s="24"/>
      <c r="V141" s="24"/>
      <c r="W141" s="24"/>
      <c r="X141" s="26"/>
      <c r="Y141" s="26"/>
      <c r="Z141" s="26"/>
      <c r="AA141" s="26"/>
    </row>
    <row r="142" spans="1:27" s="3" customFormat="1" hidden="1" x14ac:dyDescent="0.3">
      <c r="A142" s="21"/>
      <c r="B142" s="65"/>
      <c r="C142" s="37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4"/>
      <c r="U142" s="24"/>
      <c r="V142" s="24"/>
      <c r="W142" s="24"/>
      <c r="X142" s="26"/>
      <c r="Y142" s="26"/>
      <c r="Z142" s="26"/>
      <c r="AA142" s="26"/>
    </row>
    <row r="143" spans="1:27" s="3" customFormat="1" hidden="1" x14ac:dyDescent="0.3">
      <c r="A143" s="28"/>
      <c r="B143" s="67"/>
      <c r="C143" s="36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24"/>
      <c r="U143" s="24"/>
      <c r="V143" s="24"/>
      <c r="W143" s="24"/>
      <c r="X143" s="26"/>
      <c r="Y143" s="26"/>
      <c r="Z143" s="26"/>
      <c r="AA143" s="26"/>
    </row>
    <row r="144" spans="1:27" s="3" customFormat="1" hidden="1" x14ac:dyDescent="0.3">
      <c r="A144" s="82"/>
      <c r="B144" s="84"/>
      <c r="C144" s="37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4"/>
      <c r="U144" s="24"/>
      <c r="V144" s="24"/>
      <c r="W144" s="24"/>
      <c r="X144" s="26"/>
      <c r="Y144" s="26"/>
      <c r="Z144" s="26"/>
      <c r="AA144" s="26"/>
    </row>
    <row r="145" spans="1:27" s="3" customFormat="1" hidden="1" x14ac:dyDescent="0.3">
      <c r="A145" s="83"/>
      <c r="B145" s="85"/>
      <c r="C145" s="37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4"/>
      <c r="U145" s="24"/>
      <c r="V145" s="24"/>
      <c r="W145" s="24"/>
      <c r="X145" s="26"/>
      <c r="Y145" s="26"/>
      <c r="Z145" s="26"/>
      <c r="AA145" s="26"/>
    </row>
    <row r="146" spans="1:27" hidden="1" x14ac:dyDescent="0.3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</row>
    <row r="147" spans="1:27" hidden="1" x14ac:dyDescent="0.3">
      <c r="A147" s="28"/>
      <c r="B147" s="88"/>
      <c r="C147" s="89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25"/>
      <c r="U147" s="25"/>
      <c r="V147" s="25"/>
      <c r="W147" s="25"/>
      <c r="X147" s="26"/>
      <c r="Y147" s="26"/>
      <c r="Z147" s="26"/>
      <c r="AA147" s="26"/>
    </row>
    <row r="148" spans="1:27" hidden="1" x14ac:dyDescent="0.3">
      <c r="A148" s="28"/>
      <c r="B148" s="48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25"/>
      <c r="U148" s="25"/>
      <c r="V148" s="25"/>
      <c r="W148" s="25"/>
      <c r="X148" s="26"/>
      <c r="Y148" s="26"/>
      <c r="Z148" s="26"/>
      <c r="AA148" s="26"/>
    </row>
    <row r="149" spans="1:27" hidden="1" x14ac:dyDescent="0.3">
      <c r="A149" s="82"/>
      <c r="B149" s="90"/>
      <c r="C149" s="37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6"/>
      <c r="Q149" s="26"/>
      <c r="R149" s="69"/>
      <c r="S149" s="69"/>
      <c r="T149" s="25"/>
      <c r="U149" s="25"/>
      <c r="V149" s="25"/>
      <c r="W149" s="25"/>
      <c r="X149" s="26"/>
      <c r="Y149" s="26"/>
      <c r="Z149" s="26"/>
      <c r="AA149" s="26"/>
    </row>
    <row r="150" spans="1:27" hidden="1" x14ac:dyDescent="0.3">
      <c r="A150" s="83"/>
      <c r="B150" s="91"/>
      <c r="C150" s="37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6"/>
      <c r="Q150" s="26"/>
      <c r="R150" s="69"/>
      <c r="S150" s="69"/>
      <c r="T150" s="25"/>
      <c r="U150" s="25"/>
      <c r="V150" s="25"/>
      <c r="W150" s="25"/>
      <c r="X150" s="26"/>
      <c r="Y150" s="26"/>
      <c r="Z150" s="26"/>
      <c r="AA150" s="26"/>
    </row>
    <row r="151" spans="1:27" hidden="1" x14ac:dyDescent="0.3">
      <c r="A151" s="21"/>
      <c r="B151" s="47"/>
      <c r="C151" s="37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6"/>
      <c r="Q151" s="26"/>
      <c r="R151" s="69"/>
      <c r="S151" s="69"/>
      <c r="T151" s="25"/>
      <c r="U151" s="25"/>
      <c r="V151" s="25"/>
      <c r="W151" s="25"/>
      <c r="X151" s="26"/>
      <c r="Y151" s="26"/>
      <c r="Z151" s="26"/>
      <c r="AA151" s="26"/>
    </row>
    <row r="152" spans="1:27" hidden="1" x14ac:dyDescent="0.3">
      <c r="A152" s="28"/>
      <c r="B152" s="48"/>
      <c r="C152" s="36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25"/>
      <c r="U152" s="25"/>
      <c r="V152" s="25"/>
      <c r="W152" s="25"/>
      <c r="X152" s="26"/>
      <c r="Y152" s="26"/>
      <c r="Z152" s="26"/>
      <c r="AA152" s="26"/>
    </row>
    <row r="153" spans="1:27" hidden="1" x14ac:dyDescent="0.3">
      <c r="A153" s="70"/>
      <c r="B153" s="47"/>
      <c r="C153" s="37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69"/>
      <c r="Q153" s="26"/>
      <c r="R153" s="69"/>
      <c r="S153" s="69"/>
      <c r="T153" s="25"/>
      <c r="U153" s="25"/>
      <c r="V153" s="25"/>
      <c r="W153" s="25"/>
      <c r="X153" s="26"/>
      <c r="Y153" s="26"/>
      <c r="Z153" s="26"/>
      <c r="AA153" s="26"/>
    </row>
    <row r="154" spans="1:27" ht="44.25" hidden="1" customHeight="1" x14ac:dyDescent="0.3">
      <c r="A154" s="28"/>
      <c r="B154" s="71"/>
      <c r="C154" s="72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hidden="1" x14ac:dyDescent="0.3">
      <c r="A155" s="28"/>
      <c r="B155" s="71"/>
      <c r="C155" s="72"/>
      <c r="D155" s="25"/>
      <c r="E155" s="25"/>
      <c r="F155" s="25"/>
      <c r="G155" s="25"/>
      <c r="H155" s="25"/>
      <c r="I155" s="25"/>
      <c r="J155" s="25"/>
      <c r="K155" s="25"/>
      <c r="L155" s="73"/>
      <c r="M155" s="73"/>
      <c r="N155" s="73"/>
      <c r="O155" s="73"/>
      <c r="P155" s="69"/>
      <c r="Q155" s="26"/>
      <c r="R155" s="69"/>
      <c r="S155" s="69"/>
      <c r="T155" s="25"/>
      <c r="U155" s="25"/>
      <c r="V155" s="25"/>
      <c r="W155" s="25"/>
      <c r="X155" s="25"/>
      <c r="Y155" s="26"/>
      <c r="Z155" s="26"/>
      <c r="AA155" s="26"/>
    </row>
    <row r="156" spans="1:27" hidden="1" x14ac:dyDescent="0.3">
      <c r="A156" s="21"/>
      <c r="B156" s="74"/>
      <c r="C156" s="37"/>
      <c r="D156" s="25"/>
      <c r="E156" s="25"/>
      <c r="F156" s="25"/>
      <c r="G156" s="25"/>
      <c r="H156" s="25"/>
      <c r="I156" s="25"/>
      <c r="J156" s="25"/>
      <c r="K156" s="25"/>
      <c r="L156" s="73"/>
      <c r="M156" s="73"/>
      <c r="N156" s="73"/>
      <c r="O156" s="73"/>
      <c r="P156" s="69"/>
      <c r="Q156" s="26"/>
      <c r="R156" s="69"/>
      <c r="S156" s="69"/>
      <c r="T156" s="24"/>
      <c r="U156" s="25"/>
      <c r="V156" s="25"/>
      <c r="W156" s="24"/>
      <c r="X156" s="26"/>
      <c r="Y156" s="26"/>
      <c r="Z156" s="26"/>
      <c r="AA156" s="26"/>
    </row>
    <row r="157" spans="1:27" hidden="1" x14ac:dyDescent="0.3">
      <c r="A157" s="21"/>
      <c r="B157" s="27"/>
      <c r="C157" s="37"/>
      <c r="D157" s="25"/>
      <c r="E157" s="25"/>
      <c r="F157" s="25"/>
      <c r="G157" s="25"/>
      <c r="H157" s="25"/>
      <c r="I157" s="25"/>
      <c r="J157" s="25"/>
      <c r="K157" s="25"/>
      <c r="L157" s="73"/>
      <c r="M157" s="73"/>
      <c r="N157" s="73"/>
      <c r="O157" s="73"/>
      <c r="P157" s="69"/>
      <c r="Q157" s="26"/>
      <c r="R157" s="69"/>
      <c r="S157" s="69"/>
      <c r="T157" s="24"/>
      <c r="U157" s="25"/>
      <c r="V157" s="25"/>
      <c r="W157" s="24"/>
      <c r="X157" s="26"/>
      <c r="Y157" s="26"/>
      <c r="Z157" s="26"/>
      <c r="AA157" s="26"/>
    </row>
    <row r="158" spans="1:27" ht="97.5" hidden="1" customHeight="1" x14ac:dyDescent="0.3">
      <c r="A158" s="21"/>
      <c r="B158" s="33"/>
      <c r="C158" s="72"/>
      <c r="D158" s="25"/>
      <c r="E158" s="25"/>
      <c r="F158" s="25"/>
      <c r="G158" s="25"/>
      <c r="H158" s="25"/>
      <c r="I158" s="25"/>
      <c r="J158" s="25"/>
      <c r="K158" s="72"/>
      <c r="L158" s="73"/>
      <c r="M158" s="73"/>
      <c r="N158" s="73"/>
      <c r="O158" s="73"/>
      <c r="P158" s="69"/>
      <c r="Q158" s="26"/>
      <c r="R158" s="69"/>
      <c r="S158" s="69"/>
      <c r="T158" s="25"/>
      <c r="U158" s="25"/>
      <c r="V158" s="25"/>
      <c r="W158" s="25"/>
      <c r="X158" s="25"/>
      <c r="Y158" s="26"/>
      <c r="Z158" s="75"/>
      <c r="AA158" s="26"/>
    </row>
    <row r="159" spans="1:27" hidden="1" x14ac:dyDescent="0.3">
      <c r="A159" s="21"/>
      <c r="B159" s="33"/>
      <c r="C159" s="72"/>
      <c r="D159" s="25"/>
      <c r="E159" s="25"/>
      <c r="F159" s="25"/>
      <c r="G159" s="25"/>
      <c r="H159" s="25"/>
      <c r="I159" s="25"/>
      <c r="J159" s="25"/>
      <c r="K159" s="72"/>
      <c r="L159" s="73"/>
      <c r="M159" s="73"/>
      <c r="N159" s="73"/>
      <c r="O159" s="73"/>
      <c r="P159" s="69"/>
      <c r="Q159" s="26"/>
      <c r="R159" s="69"/>
      <c r="S159" s="69"/>
      <c r="T159" s="25"/>
      <c r="U159" s="25"/>
      <c r="V159" s="25"/>
      <c r="W159" s="25"/>
      <c r="X159" s="25"/>
      <c r="Y159" s="26"/>
      <c r="Z159" s="75"/>
      <c r="AA159" s="26"/>
    </row>
    <row r="160" spans="1:27" hidden="1" x14ac:dyDescent="0.3">
      <c r="A160" s="21"/>
      <c r="B160" s="27"/>
      <c r="C160" s="37"/>
      <c r="D160" s="25"/>
      <c r="E160" s="25"/>
      <c r="F160" s="25"/>
      <c r="G160" s="25"/>
      <c r="H160" s="25"/>
      <c r="I160" s="25"/>
      <c r="J160" s="25"/>
      <c r="K160" s="25"/>
      <c r="L160" s="73"/>
      <c r="M160" s="73"/>
      <c r="N160" s="73"/>
      <c r="O160" s="73"/>
      <c r="P160" s="69"/>
      <c r="Q160" s="26"/>
      <c r="R160" s="69"/>
      <c r="S160" s="69"/>
      <c r="T160" s="24"/>
      <c r="U160" s="25"/>
      <c r="V160" s="25"/>
      <c r="W160" s="24"/>
      <c r="X160" s="26"/>
      <c r="Y160" s="26"/>
      <c r="Z160" s="26"/>
      <c r="AA160" s="26"/>
    </row>
    <row r="161" spans="1:27" x14ac:dyDescent="0.3">
      <c r="A161" s="76"/>
      <c r="B161" s="77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8"/>
      <c r="Q161" s="78"/>
      <c r="R161" s="78"/>
      <c r="S161" s="78"/>
      <c r="T161" s="78"/>
      <c r="U161" s="78"/>
      <c r="V161" s="78"/>
      <c r="W161" s="78"/>
      <c r="X161" s="79"/>
      <c r="Y161" s="79"/>
      <c r="Z161" s="79"/>
      <c r="AA161" s="79"/>
    </row>
    <row r="162" spans="1:27" ht="31.5" hidden="1" customHeight="1" x14ac:dyDescent="0.35">
      <c r="A162" s="76"/>
      <c r="B162" s="73"/>
      <c r="C162" s="73"/>
      <c r="D162" s="80" t="e">
        <f>#REF!+D8+D9+D10+D11+D12+D16+D21+D22+D23+D35+D37+D38+D103+D117+D122+D157+D160+D156+D35+D17</f>
        <v>#REF!</v>
      </c>
      <c r="E162" s="80" t="e">
        <f>#REF!+E8+E9+E10+E11+E12+E16+E21+E22+E23+E35+E37+E38+E103+E117+E122+E157+E160+E156+E35+E17</f>
        <v>#REF!</v>
      </c>
      <c r="F162" s="80" t="e">
        <f>#REF!+F8+F9+F10+F11+F12+F16+F21+F22+F23+F35+F37+F38+F103+F117+F122+F157+F160+F156+F35+F17</f>
        <v>#REF!</v>
      </c>
      <c r="G162" s="80" t="e">
        <f>#REF!+G8+G9+G10+G11+G12+G16+G21+G22+G23+G35+G37+G38+G103+G117+G122+G157+G160+G156+G35+G17</f>
        <v>#REF!</v>
      </c>
      <c r="H162" s="80" t="e">
        <f>#REF!+H8+H9+H10+H11+H12+H16+H21+H22+H23+H35+H37+H38+H103+H117+H122+H157+H160+H156+H35+H17</f>
        <v>#REF!</v>
      </c>
      <c r="I162" s="80" t="e">
        <f>#REF!+I8+I9+I10+I11+I12+I16+I21+I22+I23+I35+I37+I38+I103+I117+I122+I157+I160+I156+I35+I17</f>
        <v>#REF!</v>
      </c>
      <c r="J162" s="80" t="e">
        <f>#REF!+J8+J9+J10+J11+J12+J16+J21+J22+J23+J35+J37+J38+J103+J117+J122+J157+J160+J156+J35+J17</f>
        <v>#REF!</v>
      </c>
      <c r="K162" s="80" t="e">
        <f>#REF!+K8+K9+K10+K11+K12+K16+K21+K22+K23+K35+K37+K38+K103+K117+K122+K157+K160+K156+K35+K17</f>
        <v>#REF!</v>
      </c>
      <c r="L162" s="80" t="e">
        <f>#REF!+L8+L9+L10+L11+L12+L16+L21+L22+L23+L35+L37+L38+L103+L117+L122+L157+L160+L156+L35+L17</f>
        <v>#REF!</v>
      </c>
      <c r="M162" s="80" t="e">
        <f>#REF!+M8+M9+M10+M11+M12+M16+M21+M22+M23+M35+M37+M38+M103+M117+M122+M157+M160+M156+M35+M17</f>
        <v>#REF!</v>
      </c>
      <c r="N162" s="80" t="e">
        <f>#REF!+N8+N9+N10+N11+N12+N16+N21+N22+N23+N35+N37+N38+N103+N117+N122+N157+N160+N156+N35+N17</f>
        <v>#REF!</v>
      </c>
      <c r="O162" s="80" t="e">
        <f>#REF!+O8+O9+O10+O11+O12+O16+O21+O22+O23+O35+O37+O38+O103+O117+O122+O157+O160+O156+O35+O17</f>
        <v>#REF!</v>
      </c>
      <c r="P162" s="80" t="e">
        <f>#REF!+P8+P9+P10+P11+P12+P16+P21+P22+P23+P35+P37+P38+P103+P117+P122+P157+P160+P156+P35+P17</f>
        <v>#REF!</v>
      </c>
      <c r="Q162" s="80" t="e">
        <f>#REF!+Q8+Q9+Q10+Q11+Q12+Q16+Q21+Q22+Q23+Q35+Q37+Q38+Q103+Q117+Q122+Q157+Q160+Q156+Q35+Q17</f>
        <v>#REF!</v>
      </c>
      <c r="R162" s="80" t="e">
        <f>#REF!+R8+R9+R10+R11+R12+R16+R21+R22+R23+R35+R37+R38+R103+R117+R122+R157+R160+R156+R35+R17</f>
        <v>#REF!</v>
      </c>
      <c r="S162" s="80" t="e">
        <f>#REF!+S8+S9+S10+S11+S12+S16+S21+S22+S23+S35+S37+S38+S103+S117+S122+S157+S160+S156+S35+S17</f>
        <v>#REF!</v>
      </c>
      <c r="T162" s="80">
        <v>0</v>
      </c>
      <c r="U162" s="80" t="e">
        <f>#REF!+U8+U9+U10+U11+U12+U16+U21+U22+U23+U35+U37+U38+U103+U117+U122+U157+U160+U156+U35</f>
        <v>#REF!</v>
      </c>
      <c r="V162" s="80" t="e">
        <f>#REF!+V8+V9+V10+V11+V12+V16+V21+V22+V23+V35+V37+V38+V103+V117+V122+V157+V160+V156+V35</f>
        <v>#REF!</v>
      </c>
      <c r="W162" s="80">
        <v>0</v>
      </c>
      <c r="X162" s="80" t="e">
        <f>#REF!+X8+X9+X10+X11+X12+X16+X21+X22+X23+X35+X37+X38+X103+X117+X122+X157+X160+X156+X35</f>
        <v>#REF!</v>
      </c>
      <c r="Y162" s="80" t="e">
        <f>#REF!+Y8+Y9+Y10+Y11+Y12+Y16+Y21+Y22+Y23+Y35+Y37+Y38+Y103+Y117+Y122+Y157+Y160+Y156+Y35</f>
        <v>#REF!</v>
      </c>
      <c r="Z162" s="80" t="e">
        <f>#REF!+Z8+Z9+Z10+Z11+Z12+Z16+Z21+Z22+Z23+Z35+Z37+Z38+Z103+Z117+Z122+Z157+Z160+Z156+Z35</f>
        <v>#REF!</v>
      </c>
      <c r="AA162" s="80" t="e">
        <f>#REF!+AA8+AA9+AA10+AA11+AA12+AA16+AA21+AA22+AA23+AA35+AA37+AA38+AA103+AA117+AA122+AA157+AA160+AA156+AA35</f>
        <v>#REF!</v>
      </c>
    </row>
  </sheetData>
  <mergeCells count="34">
    <mergeCell ref="A1:AA1"/>
    <mergeCell ref="A2:A3"/>
    <mergeCell ref="C2:C3"/>
    <mergeCell ref="D2:G2"/>
    <mergeCell ref="H2:K2"/>
    <mergeCell ref="L2:O2"/>
    <mergeCell ref="P2:S2"/>
    <mergeCell ref="T2:W2"/>
    <mergeCell ref="X2:AA2"/>
    <mergeCell ref="B5:C5"/>
    <mergeCell ref="A39:AA39"/>
    <mergeCell ref="B40:C40"/>
    <mergeCell ref="A56:A57"/>
    <mergeCell ref="B56:B57"/>
    <mergeCell ref="A76:AA76"/>
    <mergeCell ref="B77:C77"/>
    <mergeCell ref="B97:C97"/>
    <mergeCell ref="B101:C101"/>
    <mergeCell ref="A102:A103"/>
    <mergeCell ref="B102:B103"/>
    <mergeCell ref="B108:C108"/>
    <mergeCell ref="A112:A118"/>
    <mergeCell ref="B112:B118"/>
    <mergeCell ref="B119:C119"/>
    <mergeCell ref="A120:A123"/>
    <mergeCell ref="B120:B123"/>
    <mergeCell ref="B124:C124"/>
    <mergeCell ref="B127:C127"/>
    <mergeCell ref="A144:A145"/>
    <mergeCell ref="B144:B145"/>
    <mergeCell ref="A146:AA146"/>
    <mergeCell ref="B147:C147"/>
    <mergeCell ref="A149:A150"/>
    <mergeCell ref="B149:B150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48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01.12.2021</vt:lpstr>
      <vt:lpstr>'01.12.2021'!Заголовки_для_печати</vt:lpstr>
      <vt:lpstr>'01.12.2021'!Область_печати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Кочкина</dc:creator>
  <cp:lastModifiedBy>Polivenko N</cp:lastModifiedBy>
  <dcterms:created xsi:type="dcterms:W3CDTF">2021-04-06T06:16:40Z</dcterms:created>
  <dcterms:modified xsi:type="dcterms:W3CDTF">2021-12-10T06:03:35Z</dcterms:modified>
</cp:coreProperties>
</file>