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09.2021" sheetId="1" r:id="rId1"/>
  </sheets>
  <externalReferences>
    <externalReference r:id="rId2"/>
  </externalReferences>
  <definedNames>
    <definedName name="_xlnm._FilterDatabase" localSheetId="0" hidden="1">'01.09.2021'!$A$4:$AA$158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'01.09.2021'!$2:$3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'01.09.2021'!$A$1:$AA$151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D14" i="1"/>
  <c r="S18" i="1" l="1"/>
  <c r="P9" i="1" l="1"/>
  <c r="P10" i="1"/>
  <c r="P11" i="1"/>
  <c r="P12" i="1"/>
  <c r="E7" i="1"/>
  <c r="F7" i="1"/>
  <c r="G7" i="1"/>
  <c r="I7" i="1"/>
  <c r="J7" i="1"/>
  <c r="K7" i="1"/>
  <c r="M7" i="1"/>
  <c r="N7" i="1"/>
  <c r="O7" i="1"/>
  <c r="Q7" i="1"/>
  <c r="R7" i="1"/>
  <c r="S7" i="1"/>
  <c r="AA12" i="1"/>
  <c r="Z12" i="1"/>
  <c r="Y12" i="1"/>
  <c r="W12" i="1"/>
  <c r="V12" i="1"/>
  <c r="U12" i="1"/>
  <c r="H12" i="1"/>
  <c r="D12" i="1"/>
  <c r="X12" i="1" l="1"/>
  <c r="T12" i="1"/>
  <c r="D8" i="1"/>
  <c r="S160" i="1" l="1"/>
  <c r="R160" i="1"/>
  <c r="Q160" i="1"/>
  <c r="O160" i="1"/>
  <c r="N160" i="1"/>
  <c r="M160" i="1"/>
  <c r="K160" i="1"/>
  <c r="J160" i="1"/>
  <c r="I160" i="1"/>
  <c r="G160" i="1"/>
  <c r="F160" i="1"/>
  <c r="E160" i="1"/>
  <c r="AA36" i="1"/>
  <c r="Z36" i="1"/>
  <c r="Y36" i="1"/>
  <c r="W36" i="1"/>
  <c r="V36" i="1"/>
  <c r="U36" i="1"/>
  <c r="P36" i="1"/>
  <c r="H36" i="1"/>
  <c r="D36" i="1"/>
  <c r="AA35" i="1"/>
  <c r="Z35" i="1"/>
  <c r="Y35" i="1"/>
  <c r="W35" i="1"/>
  <c r="V35" i="1"/>
  <c r="U35" i="1"/>
  <c r="P35" i="1"/>
  <c r="L35" i="1"/>
  <c r="H35" i="1"/>
  <c r="D35" i="1"/>
  <c r="S34" i="1"/>
  <c r="R34" i="1"/>
  <c r="Z34" i="1" s="1"/>
  <c r="Q34" i="1"/>
  <c r="U34" i="1" s="1"/>
  <c r="O34" i="1"/>
  <c r="N34" i="1"/>
  <c r="M34" i="1"/>
  <c r="L34" i="1"/>
  <c r="K34" i="1"/>
  <c r="J34" i="1"/>
  <c r="I34" i="1"/>
  <c r="G34" i="1"/>
  <c r="F34" i="1"/>
  <c r="E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AA21" i="1"/>
  <c r="Z21" i="1"/>
  <c r="Y21" i="1"/>
  <c r="W21" i="1"/>
  <c r="V21" i="1"/>
  <c r="U21" i="1"/>
  <c r="P21" i="1"/>
  <c r="H21" i="1"/>
  <c r="D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R18" i="1"/>
  <c r="Z18" i="1" s="1"/>
  <c r="Q18" i="1"/>
  <c r="Y18" i="1" s="1"/>
  <c r="O18" i="1"/>
  <c r="N18" i="1"/>
  <c r="M18" i="1"/>
  <c r="L18" i="1"/>
  <c r="K18" i="1"/>
  <c r="AA18" i="1" s="1"/>
  <c r="J18" i="1"/>
  <c r="I18" i="1"/>
  <c r="H18" i="1"/>
  <c r="G18" i="1"/>
  <c r="F18" i="1"/>
  <c r="E18" i="1"/>
  <c r="D18" i="1"/>
  <c r="AA17" i="1"/>
  <c r="Z17" i="1"/>
  <c r="Y17" i="1"/>
  <c r="W17" i="1"/>
  <c r="V17" i="1"/>
  <c r="U17" i="1"/>
  <c r="P17" i="1"/>
  <c r="L17" i="1"/>
  <c r="L16" i="1" s="1"/>
  <c r="H17" i="1"/>
  <c r="H16" i="1" s="1"/>
  <c r="D17" i="1"/>
  <c r="D16" i="1" s="1"/>
  <c r="S16" i="1"/>
  <c r="R16" i="1"/>
  <c r="Q16" i="1"/>
  <c r="O16" i="1"/>
  <c r="N16" i="1"/>
  <c r="M16" i="1"/>
  <c r="K16" i="1"/>
  <c r="J16" i="1"/>
  <c r="I16" i="1"/>
  <c r="G16" i="1"/>
  <c r="F16" i="1"/>
  <c r="F6" i="1" s="1"/>
  <c r="F5" i="1" s="1"/>
  <c r="E16" i="1"/>
  <c r="AA15" i="1"/>
  <c r="Z15" i="1"/>
  <c r="Y15" i="1"/>
  <c r="W15" i="1"/>
  <c r="V15" i="1"/>
  <c r="U15" i="1"/>
  <c r="P15" i="1"/>
  <c r="H15" i="1"/>
  <c r="D15" i="1"/>
  <c r="AA14" i="1"/>
  <c r="Z14" i="1"/>
  <c r="Y14" i="1"/>
  <c r="W14" i="1"/>
  <c r="V14" i="1"/>
  <c r="U14" i="1"/>
  <c r="P14" i="1"/>
  <c r="L14" i="1"/>
  <c r="L13" i="1" s="1"/>
  <c r="H14" i="1"/>
  <c r="S13" i="1"/>
  <c r="R13" i="1"/>
  <c r="Z13" i="1" s="1"/>
  <c r="Q13" i="1"/>
  <c r="O13" i="1"/>
  <c r="N13" i="1"/>
  <c r="N6" i="1" s="1"/>
  <c r="M13" i="1"/>
  <c r="J13" i="1"/>
  <c r="I13" i="1"/>
  <c r="G13" i="1"/>
  <c r="F13" i="1"/>
  <c r="E13" i="1"/>
  <c r="AA11" i="1"/>
  <c r="Z11" i="1"/>
  <c r="Y11" i="1"/>
  <c r="W11" i="1"/>
  <c r="V11" i="1"/>
  <c r="U11" i="1"/>
  <c r="X11" i="1"/>
  <c r="L11" i="1"/>
  <c r="H11" i="1"/>
  <c r="D11" i="1"/>
  <c r="AA10" i="1"/>
  <c r="Z10" i="1"/>
  <c r="Y10" i="1"/>
  <c r="W10" i="1"/>
  <c r="V10" i="1"/>
  <c r="U10" i="1"/>
  <c r="X10" i="1"/>
  <c r="L10" i="1"/>
  <c r="H10" i="1"/>
  <c r="D10" i="1"/>
  <c r="AA9" i="1"/>
  <c r="Z9" i="1"/>
  <c r="Y9" i="1"/>
  <c r="W9" i="1"/>
  <c r="V9" i="1"/>
  <c r="U9" i="1"/>
  <c r="H9" i="1"/>
  <c r="X9" i="1" s="1"/>
  <c r="D9" i="1"/>
  <c r="AA8" i="1"/>
  <c r="Z8" i="1"/>
  <c r="Y8" i="1"/>
  <c r="W8" i="1"/>
  <c r="V8" i="1"/>
  <c r="U8" i="1"/>
  <c r="P8" i="1"/>
  <c r="P7" i="1" s="1"/>
  <c r="L8" i="1"/>
  <c r="H8" i="1"/>
  <c r="Z7" i="1"/>
  <c r="Y7" i="1"/>
  <c r="M6" i="1"/>
  <c r="M5" i="1" s="1"/>
  <c r="N5" i="1" l="1"/>
  <c r="J6" i="1"/>
  <c r="J5" i="1" s="1"/>
  <c r="D7" i="1"/>
  <c r="Y13" i="1"/>
  <c r="R6" i="1"/>
  <c r="X17" i="1"/>
  <c r="X36" i="1"/>
  <c r="X15" i="1"/>
  <c r="X35" i="1"/>
  <c r="X14" i="1"/>
  <c r="H13" i="1"/>
  <c r="L160" i="1"/>
  <c r="L7" i="1"/>
  <c r="D13" i="1"/>
  <c r="D6" i="1" s="1"/>
  <c r="AA16" i="1"/>
  <c r="X21" i="1"/>
  <c r="V6" i="1"/>
  <c r="O6" i="1"/>
  <c r="O5" i="1" s="1"/>
  <c r="Y16" i="1"/>
  <c r="H160" i="1"/>
  <c r="H7" i="1"/>
  <c r="H6" i="1" s="1"/>
  <c r="V160" i="1"/>
  <c r="T15" i="1"/>
  <c r="Z16" i="1"/>
  <c r="AA34" i="1"/>
  <c r="P34" i="1"/>
  <c r="T35" i="1"/>
  <c r="P18" i="1"/>
  <c r="X18" i="1" s="1"/>
  <c r="T21" i="1"/>
  <c r="Z160" i="1"/>
  <c r="Y160" i="1"/>
  <c r="I6" i="1"/>
  <c r="I5" i="1" s="1"/>
  <c r="D34" i="1"/>
  <c r="Q6" i="1"/>
  <c r="R5" i="1"/>
  <c r="V5" i="1" s="1"/>
  <c r="P16" i="1"/>
  <c r="X16" i="1" s="1"/>
  <c r="T17" i="1"/>
  <c r="E6" i="1"/>
  <c r="E5" i="1" s="1"/>
  <c r="D160" i="1"/>
  <c r="P160" i="1"/>
  <c r="AA160" i="1"/>
  <c r="U160" i="1"/>
  <c r="S6" i="1"/>
  <c r="S5" i="1" s="1"/>
  <c r="K6" i="1"/>
  <c r="K5" i="1" s="1"/>
  <c r="AA7" i="1"/>
  <c r="G6" i="1"/>
  <c r="G5" i="1" s="1"/>
  <c r="Z6" i="1"/>
  <c r="V7" i="1"/>
  <c r="W13" i="1"/>
  <c r="Y34" i="1"/>
  <c r="W7" i="1"/>
  <c r="T9" i="1"/>
  <c r="T10" i="1"/>
  <c r="T11" i="1"/>
  <c r="L6" i="1"/>
  <c r="L5" i="1" s="1"/>
  <c r="T8" i="1"/>
  <c r="X8" i="1"/>
  <c r="U13" i="1"/>
  <c r="V16" i="1"/>
  <c r="V18" i="1"/>
  <c r="W34" i="1"/>
  <c r="T36" i="1"/>
  <c r="U7" i="1"/>
  <c r="V13" i="1"/>
  <c r="W16" i="1"/>
  <c r="W18" i="1"/>
  <c r="H34" i="1"/>
  <c r="AA13" i="1"/>
  <c r="P13" i="1"/>
  <c r="T14" i="1"/>
  <c r="U16" i="1"/>
  <c r="U18" i="1"/>
  <c r="V34" i="1"/>
  <c r="X160" i="1" l="1"/>
  <c r="Z5" i="1"/>
  <c r="T18" i="1"/>
  <c r="D5" i="1"/>
  <c r="H5" i="1"/>
  <c r="U6" i="1"/>
  <c r="X34" i="1"/>
  <c r="T34" i="1"/>
  <c r="T16" i="1"/>
  <c r="Y6" i="1"/>
  <c r="Q5" i="1"/>
  <c r="W6" i="1"/>
  <c r="AA6" i="1"/>
  <c r="X7" i="1"/>
  <c r="T7" i="1"/>
  <c r="P6" i="1"/>
  <c r="X13" i="1"/>
  <c r="T13" i="1"/>
  <c r="AA5" i="1"/>
  <c r="W5" i="1"/>
  <c r="Y5" i="1" l="1"/>
  <c r="U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<sst xmlns="http://schemas.openxmlformats.org/spreadsheetml/2006/main" count="109" uniqueCount="71">
  <si>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</si>
  <si>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</si>
  <si>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</si>
  <si>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</si>
  <si>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</si>
  <si>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</si>
  <si>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</si>
  <si>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</si>
  <si>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</si>
  <si>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</si>
  <si>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</si>
  <si>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</si>
  <si>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</si>
  <si>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</si>
  <si>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</si>
  <si>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</si>
  <si>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</si>
  <si>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</si>
  <si>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</si>
  <si>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</si>
  <si>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</si>
  <si>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</si>
  <si>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</si>
  <si>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</si>
  <si>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</si>
  <si>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</si>
  <si>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</si>
  <si>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</si>
  <si>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</si>
  <si>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</si>
  <si>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</si>
  <si>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</si>
  <si>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</si>
  <si>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</si>
  <si>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</si>
  <si>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</si>
  <si>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</si>
  <si>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</si>
  <si>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</si>
  <si>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</si>
  <si>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</si>
  <si>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</si>
  <si>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</si>
  <si>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</si>
  <si>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</si>
  <si>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</si>
  <si>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</si>
  <si>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</si>
  <si>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</si>
  <si>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</si>
  <si>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</si>
  <si>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</si>
  <si>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</si>
  <si>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</si>
  <si>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</si>
  <si>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</si>
  <si>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</si>
  <si>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</si>
  <si>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</si>
  <si>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</si>
  <si>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</si>
  <si>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</si>
  <si>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</si>
  <si>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</si>
  <si>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</si>
  <si>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</si>
  <si>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</si>
  <si>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6.1.1.4.</t>
  </si>
  <si>
    <t>ПЛАН  за 9 месяцев 2021 год (рублей)</t>
  </si>
  <si>
    <t>% исполнения  к плану за 9 месяцев 2021  года</t>
  </si>
  <si>
    <t>Освоение на 01.09.2021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</si>
</sst>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  <font>
      <b/>
      <sz val="16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168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/>
    <xf numFmtId="164" fontId="3" fillId="2" borderId="0" xfId="0" applyNumberFormat="1" applyFont="1" applyFill="1"/>
    <xf numFmtId="4" fontId="7" fillId="2" borderId="2" xfId="0" applyNumberFormat="1" applyFont="1" applyFill="1" applyBorder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2" fontId="4" fillId="3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167" fontId="2" fillId="2" borderId="2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160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B161" sqref="B161:Q171"/>
    </sheetView>
  </sheetViews>
  <sheetFormatPr defaultRowHeight="18.75" x14ac:dyDescent="0.3"/>
  <cols>
    <col min="1" max="1" width="12.42578125" style="47" customWidth="1"/>
    <col min="2" max="2" width="77.28515625" style="40" customWidth="1"/>
    <col min="3" max="3" width="16.85546875" style="40" customWidth="1"/>
    <col min="4" max="4" width="26.42578125" style="40" customWidth="1"/>
    <col min="5" max="6" width="20.5703125" style="40" customWidth="1"/>
    <col min="7" max="7" width="23.140625" style="40" customWidth="1"/>
    <col min="8" max="8" width="25.42578125" style="40" customWidth="1"/>
    <col min="9" max="9" width="25.28515625" style="40" customWidth="1"/>
    <col min="10" max="10" width="23.28515625" style="40" customWidth="1"/>
    <col min="11" max="11" width="23.85546875" style="40" customWidth="1"/>
    <col min="12" max="12" width="22.85546875" style="40" hidden="1" customWidth="1"/>
    <col min="13" max="13" width="21.7109375" style="40" hidden="1" customWidth="1"/>
    <col min="14" max="14" width="21.42578125" style="40" hidden="1" customWidth="1"/>
    <col min="15" max="15" width="22.42578125" style="40" hidden="1" customWidth="1"/>
    <col min="16" max="16" width="24.28515625" style="49" customWidth="1"/>
    <col min="17" max="17" width="23.28515625" style="49" customWidth="1"/>
    <col min="18" max="18" width="21.7109375" style="49" customWidth="1"/>
    <col min="19" max="19" width="23.140625" style="49" customWidth="1"/>
    <col min="20" max="20" width="17" style="49" customWidth="1"/>
    <col min="21" max="21" width="14.28515625" style="49" customWidth="1"/>
    <col min="22" max="22" width="17.42578125" style="49" customWidth="1"/>
    <col min="23" max="23" width="15.42578125" style="49" customWidth="1"/>
    <col min="24" max="24" width="13.85546875" style="50" customWidth="1"/>
    <col min="25" max="25" width="14.42578125" style="50" customWidth="1"/>
    <col min="26" max="26" width="15.85546875" style="50" customWidth="1"/>
    <col min="27" max="27" width="13.5703125" style="50" customWidth="1"/>
    <col min="28" max="16384" width="9.140625" style="40"/>
  </cols>
  <sheetData>
    <row r="1" spans="1:415" s="1" customFormat="1" ht="62.25" customHeigh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415" s="3" customFormat="1" ht="57" customHeight="1" x14ac:dyDescent="0.3">
      <c r="A2" s="83" t="s">
        <v>1</v>
      </c>
      <c r="B2" s="2" t="s">
        <v>2</v>
      </c>
      <c r="C2" s="84" t="s">
        <v>3</v>
      </c>
      <c r="D2" s="85" t="s">
        <v>68</v>
      </c>
      <c r="E2" s="85"/>
      <c r="F2" s="85"/>
      <c r="G2" s="85"/>
      <c r="H2" s="85" t="s">
        <v>4</v>
      </c>
      <c r="I2" s="85"/>
      <c r="J2" s="85"/>
      <c r="K2" s="85"/>
      <c r="L2" s="85" t="s">
        <v>5</v>
      </c>
      <c r="M2" s="85"/>
      <c r="N2" s="85"/>
      <c r="O2" s="85"/>
      <c r="P2" s="86" t="s">
        <v>70</v>
      </c>
      <c r="Q2" s="86"/>
      <c r="R2" s="86"/>
      <c r="S2" s="86"/>
      <c r="T2" s="87" t="s">
        <v>69</v>
      </c>
      <c r="U2" s="88"/>
      <c r="V2" s="88"/>
      <c r="W2" s="89"/>
      <c r="X2" s="87" t="s">
        <v>6</v>
      </c>
      <c r="Y2" s="88"/>
      <c r="Z2" s="88"/>
      <c r="AA2" s="89"/>
    </row>
    <row r="3" spans="1:415" s="3" customFormat="1" ht="37.5" customHeight="1" x14ac:dyDescent="0.3">
      <c r="A3" s="83"/>
      <c r="B3" s="64" t="s">
        <v>7</v>
      </c>
      <c r="C3" s="84"/>
      <c r="D3" s="64" t="s">
        <v>8</v>
      </c>
      <c r="E3" s="64" t="s">
        <v>9</v>
      </c>
      <c r="F3" s="64" t="s">
        <v>10</v>
      </c>
      <c r="G3" s="64" t="s">
        <v>11</v>
      </c>
      <c r="H3" s="65" t="s">
        <v>8</v>
      </c>
      <c r="I3" s="65" t="s">
        <v>9</v>
      </c>
      <c r="J3" s="65" t="s">
        <v>10</v>
      </c>
      <c r="K3" s="65" t="s">
        <v>11</v>
      </c>
      <c r="L3" s="65" t="s">
        <v>8</v>
      </c>
      <c r="M3" s="65" t="s">
        <v>9</v>
      </c>
      <c r="N3" s="65" t="s">
        <v>10</v>
      </c>
      <c r="O3" s="65" t="s">
        <v>11</v>
      </c>
      <c r="P3" s="65" t="s">
        <v>8</v>
      </c>
      <c r="Q3" s="65" t="s">
        <v>9</v>
      </c>
      <c r="R3" s="65" t="s">
        <v>10</v>
      </c>
      <c r="S3" s="65" t="s">
        <v>11</v>
      </c>
      <c r="T3" s="65" t="s">
        <v>8</v>
      </c>
      <c r="U3" s="65" t="s">
        <v>9</v>
      </c>
      <c r="V3" s="65" t="s">
        <v>10</v>
      </c>
      <c r="W3" s="65" t="s">
        <v>11</v>
      </c>
      <c r="X3" s="4" t="s">
        <v>8</v>
      </c>
      <c r="Y3" s="4" t="s">
        <v>9</v>
      </c>
      <c r="Z3" s="4" t="s">
        <v>10</v>
      </c>
      <c r="AA3" s="4" t="s">
        <v>11</v>
      </c>
    </row>
    <row r="4" spans="1:415" s="3" customFormat="1" x14ac:dyDescent="0.3">
      <c r="A4" s="63" t="s">
        <v>12</v>
      </c>
      <c r="B4" s="63" t="s">
        <v>13</v>
      </c>
      <c r="C4" s="63" t="s">
        <v>14</v>
      </c>
      <c r="D4" s="63" t="s">
        <v>15</v>
      </c>
      <c r="E4" s="63" t="s">
        <v>16</v>
      </c>
      <c r="F4" s="63" t="s">
        <v>17</v>
      </c>
      <c r="G4" s="63" t="s">
        <v>18</v>
      </c>
      <c r="H4" s="63" t="s">
        <v>19</v>
      </c>
      <c r="I4" s="63" t="s">
        <v>20</v>
      </c>
      <c r="J4" s="63" t="s">
        <v>21</v>
      </c>
      <c r="K4" s="63" t="s">
        <v>22</v>
      </c>
      <c r="L4" s="63" t="s">
        <v>23</v>
      </c>
      <c r="M4" s="63" t="s">
        <v>24</v>
      </c>
      <c r="N4" s="63" t="s">
        <v>25</v>
      </c>
      <c r="O4" s="63" t="s">
        <v>26</v>
      </c>
      <c r="P4" s="63" t="s">
        <v>27</v>
      </c>
      <c r="Q4" s="63" t="s">
        <v>28</v>
      </c>
      <c r="R4" s="63" t="s">
        <v>29</v>
      </c>
      <c r="S4" s="63" t="s">
        <v>30</v>
      </c>
      <c r="T4" s="63" t="s">
        <v>31</v>
      </c>
      <c r="U4" s="63" t="s">
        <v>32</v>
      </c>
      <c r="V4" s="63" t="s">
        <v>33</v>
      </c>
      <c r="W4" s="63" t="s">
        <v>34</v>
      </c>
      <c r="X4" s="63" t="s">
        <v>23</v>
      </c>
      <c r="Y4" s="63" t="s">
        <v>24</v>
      </c>
      <c r="Z4" s="63" t="s">
        <v>25</v>
      </c>
      <c r="AA4" s="63" t="s">
        <v>26</v>
      </c>
    </row>
    <row r="5" spans="1:415" s="79" customFormat="1" ht="53.25" customHeight="1" x14ac:dyDescent="0.3">
      <c r="A5" s="6" t="s">
        <v>17</v>
      </c>
      <c r="B5" s="95" t="s">
        <v>35</v>
      </c>
      <c r="C5" s="95"/>
      <c r="D5" s="14">
        <f>D6+D34</f>
        <v>532732786.5</v>
      </c>
      <c r="E5" s="14">
        <f t="shared" ref="E5:S5" si="0">E6+E34</f>
        <v>24218962.5</v>
      </c>
      <c r="F5" s="14">
        <f t="shared" si="0"/>
        <v>13756500</v>
      </c>
      <c r="G5" s="14">
        <f t="shared" si="0"/>
        <v>494757324</v>
      </c>
      <c r="H5" s="14">
        <f>H6+H34</f>
        <v>710763651.5</v>
      </c>
      <c r="I5" s="14">
        <f t="shared" si="0"/>
        <v>24665237.5</v>
      </c>
      <c r="J5" s="14">
        <f t="shared" si="0"/>
        <v>13756500</v>
      </c>
      <c r="K5" s="14">
        <f t="shared" si="0"/>
        <v>672341914</v>
      </c>
      <c r="L5" s="14">
        <f t="shared" si="0"/>
        <v>297833747.61000001</v>
      </c>
      <c r="M5" s="14">
        <f t="shared" si="0"/>
        <v>377373.61</v>
      </c>
      <c r="N5" s="14">
        <f t="shared" si="0"/>
        <v>0</v>
      </c>
      <c r="O5" s="14">
        <f t="shared" si="0"/>
        <v>297456374</v>
      </c>
      <c r="P5" s="14">
        <f t="shared" si="0"/>
        <v>431271665.62</v>
      </c>
      <c r="Q5" s="14">
        <f t="shared" si="0"/>
        <v>22824201.949999999</v>
      </c>
      <c r="R5" s="14">
        <f t="shared" si="0"/>
        <v>13406725.01</v>
      </c>
      <c r="S5" s="14">
        <f t="shared" si="0"/>
        <v>395040738.66000003</v>
      </c>
      <c r="T5" s="7">
        <f t="shared" ref="T5:W36" si="1">IF(P5=0,0,P5/D5*100)</f>
        <v>80.95459422601165</v>
      </c>
      <c r="U5" s="7">
        <f t="shared" si="1"/>
        <v>94.241039227010646</v>
      </c>
      <c r="V5" s="7">
        <f t="shared" si="1"/>
        <v>97.457383854904961</v>
      </c>
      <c r="W5" s="7">
        <f t="shared" si="1"/>
        <v>79.845354378220392</v>
      </c>
      <c r="X5" s="7">
        <f t="shared" ref="X5:AA36" si="2">IF(P5=0,0,P5/H5*100)</f>
        <v>60.677225785229957</v>
      </c>
      <c r="Y5" s="7">
        <f t="shared" si="2"/>
        <v>92.535909901536513</v>
      </c>
      <c r="Z5" s="7">
        <f t="shared" si="2"/>
        <v>97.457383854904961</v>
      </c>
      <c r="AA5" s="7">
        <f t="shared" si="2"/>
        <v>58.755929153630014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</row>
    <row r="6" spans="1:415" s="79" customFormat="1" ht="88.5" customHeight="1" x14ac:dyDescent="0.3">
      <c r="A6" s="6" t="s">
        <v>36</v>
      </c>
      <c r="B6" s="70" t="s">
        <v>37</v>
      </c>
      <c r="C6" s="70"/>
      <c r="D6" s="14">
        <f>D7+D13+D16+D18</f>
        <v>511899514.5</v>
      </c>
      <c r="E6" s="14">
        <f t="shared" ref="E6:S6" si="3">E7+E13+E16+E18</f>
        <v>24218962.5</v>
      </c>
      <c r="F6" s="14">
        <f t="shared" si="3"/>
        <v>13756500</v>
      </c>
      <c r="G6" s="14">
        <f t="shared" si="3"/>
        <v>473924052</v>
      </c>
      <c r="H6" s="14">
        <f t="shared" si="3"/>
        <v>682756202.5</v>
      </c>
      <c r="I6" s="14">
        <f t="shared" si="3"/>
        <v>24665237.5</v>
      </c>
      <c r="J6" s="14">
        <f t="shared" si="3"/>
        <v>13756500</v>
      </c>
      <c r="K6" s="14">
        <f t="shared" si="3"/>
        <v>644334465</v>
      </c>
      <c r="L6" s="14">
        <f t="shared" si="3"/>
        <v>278653977.61000001</v>
      </c>
      <c r="M6" s="14">
        <f t="shared" si="3"/>
        <v>377373.61</v>
      </c>
      <c r="N6" s="14">
        <f t="shared" si="3"/>
        <v>0</v>
      </c>
      <c r="O6" s="14">
        <f t="shared" si="3"/>
        <v>278276604</v>
      </c>
      <c r="P6" s="14">
        <f t="shared" si="3"/>
        <v>413833477.12</v>
      </c>
      <c r="Q6" s="14">
        <f t="shared" si="3"/>
        <v>22824201.949999999</v>
      </c>
      <c r="R6" s="14">
        <f t="shared" si="3"/>
        <v>13406725.01</v>
      </c>
      <c r="S6" s="14">
        <f t="shared" si="3"/>
        <v>377602550.16000003</v>
      </c>
      <c r="T6" s="7">
        <f>IF(P6=0,0,P6/D6*100)</f>
        <v>80.842717251688271</v>
      </c>
      <c r="U6" s="7">
        <f>IF(Q6=0,0,Q6/E6*100)</f>
        <v>94.241039227010646</v>
      </c>
      <c r="V6" s="7">
        <f>IF(R6=0,0,R6/F6*100)</f>
        <v>97.457383854904961</v>
      </c>
      <c r="W6" s="7">
        <f>IF(S6=0,0,S6/G6*100)</f>
        <v>79.675751540037894</v>
      </c>
      <c r="X6" s="7">
        <f>IF(P6=0,0,P6/H6*100)</f>
        <v>60.612188597437168</v>
      </c>
      <c r="Y6" s="7">
        <f>IF(Q6=0,0,Q6/I6*100)</f>
        <v>92.535909901536513</v>
      </c>
      <c r="Z6" s="7">
        <f t="shared" si="2"/>
        <v>97.457383854904961</v>
      </c>
      <c r="AA6" s="7">
        <f t="shared" si="2"/>
        <v>58.603500304767962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</row>
    <row r="7" spans="1:415" s="79" customFormat="1" ht="113.25" customHeight="1" x14ac:dyDescent="0.3">
      <c r="A7" s="6" t="s">
        <v>38</v>
      </c>
      <c r="B7" s="70" t="s">
        <v>39</v>
      </c>
      <c r="C7" s="17"/>
      <c r="D7" s="11">
        <f>D8+D9+D11+D12</f>
        <v>321945490.94</v>
      </c>
      <c r="E7" s="11">
        <f t="shared" ref="E7:S7" si="4">E8+E9+E11+E12</f>
        <v>1979087.94</v>
      </c>
      <c r="F7" s="11">
        <f t="shared" si="4"/>
        <v>167600</v>
      </c>
      <c r="G7" s="11">
        <f t="shared" si="4"/>
        <v>319798803</v>
      </c>
      <c r="H7" s="11">
        <f t="shared" si="4"/>
        <v>446096329.94</v>
      </c>
      <c r="I7" s="11">
        <f t="shared" si="4"/>
        <v>2425362.94</v>
      </c>
      <c r="J7" s="11">
        <f t="shared" si="4"/>
        <v>167600</v>
      </c>
      <c r="K7" s="11">
        <f t="shared" si="4"/>
        <v>443503367</v>
      </c>
      <c r="L7" s="11">
        <f t="shared" si="4"/>
        <v>46642229.609999999</v>
      </c>
      <c r="M7" s="11">
        <f t="shared" si="4"/>
        <v>377373.61</v>
      </c>
      <c r="N7" s="11">
        <f t="shared" si="4"/>
        <v>0</v>
      </c>
      <c r="O7" s="11">
        <f t="shared" si="4"/>
        <v>46264856</v>
      </c>
      <c r="P7" s="11">
        <f t="shared" si="4"/>
        <v>265281410.34</v>
      </c>
      <c r="Q7" s="11">
        <f t="shared" si="4"/>
        <v>1404700</v>
      </c>
      <c r="R7" s="11">
        <f t="shared" si="4"/>
        <v>0</v>
      </c>
      <c r="S7" s="11">
        <f t="shared" si="4"/>
        <v>263876710.34</v>
      </c>
      <c r="T7" s="7">
        <f t="shared" si="1"/>
        <v>82.399479975770078</v>
      </c>
      <c r="U7" s="7">
        <f t="shared" si="1"/>
        <v>70.977139095698803</v>
      </c>
      <c r="V7" s="7">
        <f t="shared" si="1"/>
        <v>0</v>
      </c>
      <c r="W7" s="7">
        <f t="shared" si="1"/>
        <v>82.51335147742877</v>
      </c>
      <c r="X7" s="7">
        <f t="shared" si="2"/>
        <v>59.46729272031456</v>
      </c>
      <c r="Y7" s="7">
        <f t="shared" si="2"/>
        <v>57.917104975637166</v>
      </c>
      <c r="Z7" s="7">
        <f t="shared" si="2"/>
        <v>0</v>
      </c>
      <c r="AA7" s="7">
        <f t="shared" si="2"/>
        <v>59.498242848740311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</row>
    <row r="8" spans="1:415" s="77" customFormat="1" ht="65.25" customHeight="1" x14ac:dyDescent="0.3">
      <c r="A8" s="68" t="s">
        <v>40</v>
      </c>
      <c r="B8" s="18" t="s">
        <v>41</v>
      </c>
      <c r="C8" s="69" t="s">
        <v>42</v>
      </c>
      <c r="D8" s="9">
        <f>SUM(E8:G8)</f>
        <v>319659135</v>
      </c>
      <c r="E8" s="9">
        <v>0</v>
      </c>
      <c r="F8" s="9">
        <v>0</v>
      </c>
      <c r="G8" s="9">
        <v>319659135</v>
      </c>
      <c r="H8" s="13">
        <f>SUM(I8:K8)</f>
        <v>443359062</v>
      </c>
      <c r="I8" s="8">
        <v>0</v>
      </c>
      <c r="J8" s="8">
        <v>0</v>
      </c>
      <c r="K8" s="8">
        <v>443359062</v>
      </c>
      <c r="L8" s="8">
        <f t="shared" ref="L8:L11" si="5">M8+N8+O8</f>
        <v>46198261</v>
      </c>
      <c r="M8" s="8">
        <v>0</v>
      </c>
      <c r="N8" s="8">
        <v>0</v>
      </c>
      <c r="O8" s="8">
        <v>46198261</v>
      </c>
      <c r="P8" s="9">
        <f t="shared" ref="P8:P12" si="6">SUM(Q8:S8)</f>
        <v>263779047.34</v>
      </c>
      <c r="Q8" s="8">
        <v>0</v>
      </c>
      <c r="R8" s="8">
        <v>0</v>
      </c>
      <c r="S8" s="8">
        <v>263779047.34</v>
      </c>
      <c r="T8" s="8">
        <f>IF(P8=0,0,P8/D8*100)</f>
        <v>82.518851632380219</v>
      </c>
      <c r="U8" s="8">
        <f>IF(Q8=0,0,Q8/E8*100)</f>
        <v>0</v>
      </c>
      <c r="V8" s="8">
        <f t="shared" si="1"/>
        <v>0</v>
      </c>
      <c r="W8" s="8">
        <f>IF(S8=0,0,S8/G8*100)</f>
        <v>82.518851632380219</v>
      </c>
      <c r="X8" s="8">
        <f t="shared" si="2"/>
        <v>59.495580433179462</v>
      </c>
      <c r="Y8" s="8">
        <f t="shared" si="2"/>
        <v>0</v>
      </c>
      <c r="Z8" s="8">
        <f t="shared" si="2"/>
        <v>0</v>
      </c>
      <c r="AA8" s="8">
        <f>IF(S8=0,0,S8/K8*100)</f>
        <v>59.495580433179462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</row>
    <row r="9" spans="1:415" s="77" customFormat="1" ht="75.75" customHeight="1" x14ac:dyDescent="0.3">
      <c r="A9" s="68" t="s">
        <v>43</v>
      </c>
      <c r="B9" s="18" t="s">
        <v>44</v>
      </c>
      <c r="C9" s="69" t="s">
        <v>42</v>
      </c>
      <c r="D9" s="9">
        <f t="shared" ref="D9:D11" si="7">SUM(E9:G9)</f>
        <v>735088</v>
      </c>
      <c r="E9" s="9">
        <v>624825</v>
      </c>
      <c r="F9" s="9">
        <v>0</v>
      </c>
      <c r="G9" s="9">
        <v>110263</v>
      </c>
      <c r="H9" s="13">
        <f>SUM(I9:K9)</f>
        <v>766000</v>
      </c>
      <c r="I9" s="8">
        <v>651100</v>
      </c>
      <c r="J9" s="8">
        <v>0</v>
      </c>
      <c r="K9" s="8">
        <v>114900</v>
      </c>
      <c r="L9" s="8"/>
      <c r="M9" s="8"/>
      <c r="N9" s="8"/>
      <c r="O9" s="8"/>
      <c r="P9" s="9">
        <f t="shared" si="6"/>
        <v>624813</v>
      </c>
      <c r="Q9" s="8">
        <v>527150</v>
      </c>
      <c r="R9" s="8">
        <v>0</v>
      </c>
      <c r="S9" s="8">
        <v>97663</v>
      </c>
      <c r="T9" s="8">
        <f t="shared" si="1"/>
        <v>84.998394750016331</v>
      </c>
      <c r="U9" s="8">
        <f t="shared" si="1"/>
        <v>84.367622934421632</v>
      </c>
      <c r="V9" s="8">
        <f t="shared" si="1"/>
        <v>0</v>
      </c>
      <c r="W9" s="8">
        <f t="shared" si="1"/>
        <v>88.572775999201909</v>
      </c>
      <c r="X9" s="8">
        <f t="shared" si="2"/>
        <v>81.568276762402093</v>
      </c>
      <c r="Y9" s="8">
        <f t="shared" si="2"/>
        <v>80.962985716479807</v>
      </c>
      <c r="Z9" s="8">
        <f t="shared" si="2"/>
        <v>0</v>
      </c>
      <c r="AA9" s="8">
        <f t="shared" si="2"/>
        <v>84.998259355961707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</row>
    <row r="10" spans="1:415" s="3" customFormat="1" ht="84.75" hidden="1" customHeight="1" x14ac:dyDescent="0.3">
      <c r="A10" s="62" t="s">
        <v>45</v>
      </c>
      <c r="B10" s="19" t="s">
        <v>46</v>
      </c>
      <c r="C10" s="65" t="s">
        <v>42</v>
      </c>
      <c r="D10" s="9">
        <f t="shared" si="7"/>
        <v>0</v>
      </c>
      <c r="E10" s="9"/>
      <c r="F10" s="9"/>
      <c r="G10" s="9"/>
      <c r="H10" s="13">
        <f t="shared" ref="H10:H11" si="8">SUM(I10:K10)</f>
        <v>0</v>
      </c>
      <c r="I10" s="8"/>
      <c r="J10" s="8"/>
      <c r="K10" s="8"/>
      <c r="L10" s="8">
        <f t="shared" si="5"/>
        <v>283926.39</v>
      </c>
      <c r="M10" s="8">
        <v>201637.39</v>
      </c>
      <c r="N10" s="8">
        <v>39700</v>
      </c>
      <c r="O10" s="8">
        <v>42589</v>
      </c>
      <c r="P10" s="74">
        <f t="shared" si="6"/>
        <v>0</v>
      </c>
      <c r="Q10" s="9"/>
      <c r="R10" s="9"/>
      <c r="S10" s="9"/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2"/>
        <v>0</v>
      </c>
      <c r="Y10" s="8">
        <f t="shared" si="2"/>
        <v>0</v>
      </c>
      <c r="Z10" s="8">
        <f t="shared" si="2"/>
        <v>0</v>
      </c>
      <c r="AA10" s="8">
        <f t="shared" si="2"/>
        <v>0</v>
      </c>
    </row>
    <row r="11" spans="1:415" s="77" customFormat="1" ht="94.5" customHeight="1" x14ac:dyDescent="0.3">
      <c r="A11" s="68" t="s">
        <v>45</v>
      </c>
      <c r="B11" s="18" t="s">
        <v>47</v>
      </c>
      <c r="C11" s="69" t="s">
        <v>42</v>
      </c>
      <c r="D11" s="9">
        <f t="shared" si="7"/>
        <v>588078.93999999994</v>
      </c>
      <c r="E11" s="9">
        <v>391073.94</v>
      </c>
      <c r="F11" s="9">
        <v>167600</v>
      </c>
      <c r="G11" s="9">
        <v>29405</v>
      </c>
      <c r="H11" s="13">
        <f t="shared" si="8"/>
        <v>588078.93999999994</v>
      </c>
      <c r="I11" s="8">
        <v>391073.94</v>
      </c>
      <c r="J11" s="8">
        <v>167600</v>
      </c>
      <c r="K11" s="8">
        <v>29405</v>
      </c>
      <c r="L11" s="8">
        <f t="shared" si="5"/>
        <v>443968.61</v>
      </c>
      <c r="M11" s="8">
        <v>377373.61</v>
      </c>
      <c r="N11" s="8">
        <v>0</v>
      </c>
      <c r="O11" s="8">
        <v>66595</v>
      </c>
      <c r="P11" s="9">
        <f t="shared" si="6"/>
        <v>0</v>
      </c>
      <c r="Q11" s="9">
        <v>0</v>
      </c>
      <c r="R11" s="9">
        <v>0</v>
      </c>
      <c r="S11" s="8"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</row>
    <row r="12" spans="1:415" s="77" customFormat="1" ht="66.75" customHeight="1" x14ac:dyDescent="0.3">
      <c r="A12" s="68" t="s">
        <v>67</v>
      </c>
      <c r="B12" s="18" t="s">
        <v>52</v>
      </c>
      <c r="C12" s="69" t="s">
        <v>42</v>
      </c>
      <c r="D12" s="9">
        <f>E12</f>
        <v>963189</v>
      </c>
      <c r="E12" s="9">
        <v>963189</v>
      </c>
      <c r="F12" s="9">
        <v>0</v>
      </c>
      <c r="G12" s="9">
        <v>0</v>
      </c>
      <c r="H12" s="13">
        <f>I12</f>
        <v>1383189</v>
      </c>
      <c r="I12" s="8">
        <v>1383189</v>
      </c>
      <c r="J12" s="8">
        <v>0</v>
      </c>
      <c r="K12" s="8">
        <v>0</v>
      </c>
      <c r="L12" s="8"/>
      <c r="M12" s="8"/>
      <c r="N12" s="8"/>
      <c r="O12" s="8"/>
      <c r="P12" s="9">
        <f t="shared" si="6"/>
        <v>877550</v>
      </c>
      <c r="Q12" s="9">
        <v>877550</v>
      </c>
      <c r="R12" s="9">
        <v>0</v>
      </c>
      <c r="S12" s="9">
        <v>0</v>
      </c>
      <c r="T12" s="8">
        <f t="shared" ref="T12" si="9">IF(P12=0,0,P12/D12*100)</f>
        <v>91.108806267513444</v>
      </c>
      <c r="U12" s="8">
        <f t="shared" ref="U12" si="10">IF(Q12=0,0,Q12/E12*100)</f>
        <v>91.108806267513444</v>
      </c>
      <c r="V12" s="8">
        <f t="shared" ref="V12" si="11">IF(R12=0,0,R12/F12*100)</f>
        <v>0</v>
      </c>
      <c r="W12" s="8">
        <f t="shared" ref="W12" si="12">IF(S12=0,0,S12/G12*100)</f>
        <v>0</v>
      </c>
      <c r="X12" s="8">
        <f t="shared" ref="X12" si="13">IF(P12=0,0,P12/H12*100)</f>
        <v>63.44396897314828</v>
      </c>
      <c r="Y12" s="8">
        <f t="shared" ref="Y12" si="14">IF(Q12=0,0,Q12/I12*100)</f>
        <v>63.44396897314828</v>
      </c>
      <c r="Z12" s="8">
        <f t="shared" ref="Z12" si="15">IF(R12=0,0,R12/J12*100)</f>
        <v>0</v>
      </c>
      <c r="AA12" s="8">
        <f t="shared" ref="AA12" si="16">IF(S12=0,0,S12/K12*100)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</row>
    <row r="13" spans="1:415" s="79" customFormat="1" ht="43.5" customHeight="1" x14ac:dyDescent="0.3">
      <c r="A13" s="6" t="s">
        <v>48</v>
      </c>
      <c r="B13" s="20" t="s">
        <v>49</v>
      </c>
      <c r="C13" s="17"/>
      <c r="D13" s="11">
        <f>D14+D15</f>
        <v>152666448</v>
      </c>
      <c r="E13" s="11">
        <f t="shared" ref="E13:S13" si="17">E14+E15</f>
        <v>985424</v>
      </c>
      <c r="F13" s="11">
        <f t="shared" si="17"/>
        <v>0</v>
      </c>
      <c r="G13" s="11">
        <f t="shared" si="17"/>
        <v>151681024</v>
      </c>
      <c r="H13" s="11">
        <f>H14+H15</f>
        <v>199102434</v>
      </c>
      <c r="I13" s="11">
        <f t="shared" si="17"/>
        <v>985424</v>
      </c>
      <c r="J13" s="11">
        <f t="shared" si="17"/>
        <v>0</v>
      </c>
      <c r="K13" s="11">
        <f t="shared" si="17"/>
        <v>198117010</v>
      </c>
      <c r="L13" s="11">
        <f t="shared" si="17"/>
        <v>116005874</v>
      </c>
      <c r="M13" s="11">
        <f t="shared" si="17"/>
        <v>0</v>
      </c>
      <c r="N13" s="11">
        <f t="shared" si="17"/>
        <v>0</v>
      </c>
      <c r="O13" s="11">
        <f t="shared" si="17"/>
        <v>116005874</v>
      </c>
      <c r="P13" s="11">
        <f t="shared" si="17"/>
        <v>112695426.78</v>
      </c>
      <c r="Q13" s="11">
        <f t="shared" si="17"/>
        <v>449992</v>
      </c>
      <c r="R13" s="11">
        <f t="shared" si="17"/>
        <v>0</v>
      </c>
      <c r="S13" s="11">
        <f t="shared" si="17"/>
        <v>112245434.78</v>
      </c>
      <c r="T13" s="7">
        <f t="shared" si="1"/>
        <v>73.818070870424663</v>
      </c>
      <c r="U13" s="7">
        <f t="shared" si="1"/>
        <v>45.664810274562015</v>
      </c>
      <c r="V13" s="7">
        <f t="shared" si="1"/>
        <v>0</v>
      </c>
      <c r="W13" s="7">
        <f t="shared" si="1"/>
        <v>74.000973767160232</v>
      </c>
      <c r="X13" s="7">
        <f t="shared" si="2"/>
        <v>56.601732342458455</v>
      </c>
      <c r="Y13" s="7">
        <f t="shared" si="2"/>
        <v>45.664810274562015</v>
      </c>
      <c r="Z13" s="7">
        <f t="shared" si="2"/>
        <v>0</v>
      </c>
      <c r="AA13" s="7">
        <f t="shared" si="2"/>
        <v>56.656132040353327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</row>
    <row r="14" spans="1:415" s="77" customFormat="1" ht="69.75" customHeight="1" x14ac:dyDescent="0.3">
      <c r="A14" s="68" t="s">
        <v>50</v>
      </c>
      <c r="B14" s="18" t="s">
        <v>41</v>
      </c>
      <c r="C14" s="69" t="s">
        <v>42</v>
      </c>
      <c r="D14" s="9">
        <f>SUM(E14:G14)</f>
        <v>151681024</v>
      </c>
      <c r="E14" s="9">
        <v>0</v>
      </c>
      <c r="F14" s="9">
        <v>0</v>
      </c>
      <c r="G14" s="9">
        <v>151681024</v>
      </c>
      <c r="H14" s="13">
        <f>SUM(I14:K14)</f>
        <v>198117010</v>
      </c>
      <c r="I14" s="8">
        <v>0</v>
      </c>
      <c r="J14" s="8">
        <v>0</v>
      </c>
      <c r="K14" s="8">
        <v>198117010</v>
      </c>
      <c r="L14" s="8">
        <f>M14+N14+O14</f>
        <v>116005874</v>
      </c>
      <c r="M14" s="8">
        <v>0</v>
      </c>
      <c r="N14" s="8">
        <v>0</v>
      </c>
      <c r="O14" s="8">
        <v>116005874</v>
      </c>
      <c r="P14" s="9">
        <f>SUM(Q14:S14)</f>
        <v>112245434.78</v>
      </c>
      <c r="Q14" s="9">
        <v>0</v>
      </c>
      <c r="R14" s="9">
        <v>0</v>
      </c>
      <c r="S14" s="9">
        <v>112245434.78</v>
      </c>
      <c r="T14" s="8">
        <f t="shared" si="1"/>
        <v>74.000973767160232</v>
      </c>
      <c r="U14" s="8">
        <f t="shared" si="1"/>
        <v>0</v>
      </c>
      <c r="V14" s="8">
        <f t="shared" si="1"/>
        <v>0</v>
      </c>
      <c r="W14" s="8">
        <f t="shared" si="1"/>
        <v>74.000973767160232</v>
      </c>
      <c r="X14" s="8">
        <f t="shared" si="2"/>
        <v>56.656132040353327</v>
      </c>
      <c r="Y14" s="8">
        <f t="shared" si="2"/>
        <v>0</v>
      </c>
      <c r="Z14" s="8">
        <f t="shared" si="2"/>
        <v>0</v>
      </c>
      <c r="AA14" s="8">
        <f t="shared" si="2"/>
        <v>56.656132040353327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</row>
    <row r="15" spans="1:415" s="77" customFormat="1" ht="82.5" customHeight="1" x14ac:dyDescent="0.3">
      <c r="A15" s="68" t="s">
        <v>51</v>
      </c>
      <c r="B15" s="18" t="s">
        <v>52</v>
      </c>
      <c r="C15" s="69" t="s">
        <v>42</v>
      </c>
      <c r="D15" s="9">
        <f>SUM(E15:G15)</f>
        <v>985424</v>
      </c>
      <c r="E15" s="9">
        <v>985424</v>
      </c>
      <c r="F15" s="9">
        <v>0</v>
      </c>
      <c r="G15" s="9">
        <v>0</v>
      </c>
      <c r="H15" s="13">
        <f>SUM(I15:K15)</f>
        <v>985424</v>
      </c>
      <c r="I15" s="8">
        <v>985424</v>
      </c>
      <c r="J15" s="8">
        <v>0</v>
      </c>
      <c r="K15" s="8">
        <v>0</v>
      </c>
      <c r="L15" s="8"/>
      <c r="M15" s="8"/>
      <c r="N15" s="8"/>
      <c r="O15" s="8"/>
      <c r="P15" s="9">
        <f>SUM(Q15:S15)</f>
        <v>449992</v>
      </c>
      <c r="Q15" s="9">
        <v>449992</v>
      </c>
      <c r="R15" s="9">
        <v>0</v>
      </c>
      <c r="S15" s="9">
        <v>0</v>
      </c>
      <c r="T15" s="8">
        <f t="shared" si="1"/>
        <v>45.664810274562015</v>
      </c>
      <c r="U15" s="8">
        <f>IF(Q15=0,0,Q15/E15*100)</f>
        <v>45.664810274562015</v>
      </c>
      <c r="V15" s="8">
        <f t="shared" si="1"/>
        <v>0</v>
      </c>
      <c r="W15" s="8">
        <f t="shared" si="1"/>
        <v>0</v>
      </c>
      <c r="X15" s="8">
        <f t="shared" si="2"/>
        <v>45.664810274562015</v>
      </c>
      <c r="Y15" s="8">
        <f t="shared" si="2"/>
        <v>45.664810274562015</v>
      </c>
      <c r="Z15" s="8">
        <f t="shared" si="2"/>
        <v>0</v>
      </c>
      <c r="AA15" s="8">
        <f t="shared" si="2"/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</row>
    <row r="16" spans="1:415" s="79" customFormat="1" ht="43.5" customHeight="1" x14ac:dyDescent="0.3">
      <c r="A16" s="6" t="s">
        <v>53</v>
      </c>
      <c r="B16" s="20" t="s">
        <v>54</v>
      </c>
      <c r="C16" s="17"/>
      <c r="D16" s="11">
        <f>D17</f>
        <v>35554438.560000002</v>
      </c>
      <c r="E16" s="11">
        <f t="shared" ref="E16:S16" si="18">E17</f>
        <v>21254450.559999999</v>
      </c>
      <c r="F16" s="11">
        <f t="shared" si="18"/>
        <v>13588900</v>
      </c>
      <c r="G16" s="11">
        <f t="shared" si="18"/>
        <v>711088</v>
      </c>
      <c r="H16" s="11">
        <f t="shared" si="18"/>
        <v>35554438.560000002</v>
      </c>
      <c r="I16" s="11">
        <f t="shared" si="18"/>
        <v>21254450.559999999</v>
      </c>
      <c r="J16" s="11">
        <f t="shared" si="18"/>
        <v>13588900</v>
      </c>
      <c r="K16" s="11">
        <f t="shared" si="18"/>
        <v>711088</v>
      </c>
      <c r="L16" s="11">
        <f t="shared" si="18"/>
        <v>116005874</v>
      </c>
      <c r="M16" s="11">
        <f t="shared" si="18"/>
        <v>0</v>
      </c>
      <c r="N16" s="11">
        <f t="shared" si="18"/>
        <v>0</v>
      </c>
      <c r="O16" s="11">
        <f t="shared" si="18"/>
        <v>116005874</v>
      </c>
      <c r="P16" s="11">
        <f t="shared" si="18"/>
        <v>35077790</v>
      </c>
      <c r="Q16" s="11">
        <f t="shared" si="18"/>
        <v>20969509.949999999</v>
      </c>
      <c r="R16" s="11">
        <f t="shared" si="18"/>
        <v>13406725.01</v>
      </c>
      <c r="S16" s="11">
        <f t="shared" si="18"/>
        <v>701555.04</v>
      </c>
      <c r="T16" s="7">
        <f t="shared" si="1"/>
        <v>98.659383808872036</v>
      </c>
      <c r="U16" s="7">
        <f t="shared" si="1"/>
        <v>98.659383787900651</v>
      </c>
      <c r="V16" s="7">
        <f t="shared" si="1"/>
        <v>98.659383835336186</v>
      </c>
      <c r="W16" s="7">
        <f t="shared" si="1"/>
        <v>98.659383929977736</v>
      </c>
      <c r="X16" s="7">
        <f t="shared" si="2"/>
        <v>98.659383808872036</v>
      </c>
      <c r="Y16" s="7">
        <f t="shared" si="2"/>
        <v>98.659383787900651</v>
      </c>
      <c r="Z16" s="7">
        <f t="shared" si="2"/>
        <v>98.659383835336186</v>
      </c>
      <c r="AA16" s="7">
        <f t="shared" si="2"/>
        <v>98.659383929977736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</row>
    <row r="17" spans="1:415" s="77" customFormat="1" ht="98.25" customHeight="1" x14ac:dyDescent="0.3">
      <c r="A17" s="68" t="s">
        <v>55</v>
      </c>
      <c r="B17" s="18" t="s">
        <v>56</v>
      </c>
      <c r="C17" s="69" t="s">
        <v>42</v>
      </c>
      <c r="D17" s="9">
        <f>E17+F17+G17</f>
        <v>35554438.560000002</v>
      </c>
      <c r="E17" s="9">
        <v>21254450.559999999</v>
      </c>
      <c r="F17" s="9">
        <v>13588900</v>
      </c>
      <c r="G17" s="9">
        <v>711088</v>
      </c>
      <c r="H17" s="13">
        <f>SUM(I17:K17)</f>
        <v>35554438.560000002</v>
      </c>
      <c r="I17" s="8">
        <v>21254450.559999999</v>
      </c>
      <c r="J17" s="8">
        <v>13588900</v>
      </c>
      <c r="K17" s="8">
        <v>711088</v>
      </c>
      <c r="L17" s="8">
        <f>M17+N17+O17</f>
        <v>116005874</v>
      </c>
      <c r="M17" s="8">
        <v>0</v>
      </c>
      <c r="N17" s="8">
        <v>0</v>
      </c>
      <c r="O17" s="8">
        <v>116005874</v>
      </c>
      <c r="P17" s="9">
        <f>SUM(Q17:S17)</f>
        <v>35077790</v>
      </c>
      <c r="Q17" s="9">
        <v>20969509.949999999</v>
      </c>
      <c r="R17" s="9">
        <v>13406725.01</v>
      </c>
      <c r="S17" s="9">
        <v>701555.04</v>
      </c>
      <c r="T17" s="8">
        <f t="shared" si="1"/>
        <v>98.659383808872036</v>
      </c>
      <c r="U17" s="8">
        <f t="shared" si="1"/>
        <v>98.659383787900651</v>
      </c>
      <c r="V17" s="8">
        <f t="shared" si="1"/>
        <v>98.659383835336186</v>
      </c>
      <c r="W17" s="8">
        <f t="shared" si="1"/>
        <v>98.659383929977736</v>
      </c>
      <c r="X17" s="8">
        <f t="shared" si="2"/>
        <v>98.659383808872036</v>
      </c>
      <c r="Y17" s="8">
        <f t="shared" si="2"/>
        <v>98.659383787900651</v>
      </c>
      <c r="Z17" s="8">
        <f t="shared" si="2"/>
        <v>98.659383835336186</v>
      </c>
      <c r="AA17" s="8">
        <f t="shared" si="2"/>
        <v>98.659383929977736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</row>
    <row r="18" spans="1:415" s="79" customFormat="1" ht="64.5" customHeight="1" x14ac:dyDescent="0.3">
      <c r="A18" s="6" t="s">
        <v>57</v>
      </c>
      <c r="B18" s="21" t="s">
        <v>58</v>
      </c>
      <c r="C18" s="14"/>
      <c r="D18" s="14">
        <f>D21</f>
        <v>1733137</v>
      </c>
      <c r="E18" s="14">
        <f t="shared" ref="E18:S18" si="19">E21</f>
        <v>0</v>
      </c>
      <c r="F18" s="14">
        <f t="shared" si="19"/>
        <v>0</v>
      </c>
      <c r="G18" s="14">
        <f t="shared" si="19"/>
        <v>1733137</v>
      </c>
      <c r="H18" s="14">
        <f t="shared" si="19"/>
        <v>2003000</v>
      </c>
      <c r="I18" s="14">
        <f t="shared" si="19"/>
        <v>0</v>
      </c>
      <c r="J18" s="14">
        <f t="shared" si="19"/>
        <v>0</v>
      </c>
      <c r="K18" s="14">
        <f t="shared" si="19"/>
        <v>2003000</v>
      </c>
      <c r="L18" s="14">
        <f t="shared" si="19"/>
        <v>0</v>
      </c>
      <c r="M18" s="14">
        <f t="shared" si="19"/>
        <v>0</v>
      </c>
      <c r="N18" s="14">
        <f t="shared" si="19"/>
        <v>0</v>
      </c>
      <c r="O18" s="14">
        <f t="shared" si="19"/>
        <v>0</v>
      </c>
      <c r="P18" s="14">
        <f t="shared" si="19"/>
        <v>778850</v>
      </c>
      <c r="Q18" s="14">
        <f t="shared" si="19"/>
        <v>0</v>
      </c>
      <c r="R18" s="14">
        <f t="shared" si="19"/>
        <v>0</v>
      </c>
      <c r="S18" s="14">
        <f t="shared" si="19"/>
        <v>778850</v>
      </c>
      <c r="T18" s="7">
        <f t="shared" si="1"/>
        <v>44.938744023121082</v>
      </c>
      <c r="U18" s="7">
        <f t="shared" si="1"/>
        <v>0</v>
      </c>
      <c r="V18" s="7">
        <f t="shared" si="1"/>
        <v>0</v>
      </c>
      <c r="W18" s="7">
        <f t="shared" si="1"/>
        <v>44.938744023121082</v>
      </c>
      <c r="X18" s="7">
        <f t="shared" si="2"/>
        <v>38.884173739390917</v>
      </c>
      <c r="Y18" s="7">
        <f t="shared" si="2"/>
        <v>0</v>
      </c>
      <c r="Z18" s="7">
        <f t="shared" si="2"/>
        <v>0</v>
      </c>
      <c r="AA18" s="7">
        <f t="shared" si="2"/>
        <v>38.884173739390917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</row>
    <row r="19" spans="1:415" s="77" customFormat="1" ht="45" hidden="1" customHeight="1" x14ac:dyDescent="0.3">
      <c r="A19" s="71"/>
      <c r="B19" s="72"/>
      <c r="C19" s="73"/>
      <c r="D19" s="74"/>
      <c r="E19" s="74"/>
      <c r="F19" s="74"/>
      <c r="G19" s="74"/>
      <c r="H19" s="75"/>
      <c r="I19" s="76"/>
      <c r="J19" s="76"/>
      <c r="K19" s="76"/>
      <c r="L19" s="76"/>
      <c r="M19" s="76"/>
      <c r="N19" s="76"/>
      <c r="O19" s="76"/>
      <c r="P19" s="74"/>
      <c r="Q19" s="74"/>
      <c r="R19" s="74"/>
      <c r="S19" s="74"/>
      <c r="T19" s="78">
        <f t="shared" si="1"/>
        <v>0</v>
      </c>
      <c r="U19" s="78">
        <f t="shared" si="1"/>
        <v>0</v>
      </c>
      <c r="V19" s="78">
        <f t="shared" si="1"/>
        <v>0</v>
      </c>
      <c r="W19" s="78">
        <f t="shared" si="1"/>
        <v>0</v>
      </c>
      <c r="X19" s="78">
        <f t="shared" si="2"/>
        <v>0</v>
      </c>
      <c r="Y19" s="78">
        <f t="shared" si="2"/>
        <v>0</v>
      </c>
      <c r="Z19" s="78">
        <f t="shared" si="2"/>
        <v>0</v>
      </c>
      <c r="AA19" s="78">
        <f t="shared" si="2"/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</row>
    <row r="20" spans="1:415" s="77" customFormat="1" hidden="1" x14ac:dyDescent="0.3">
      <c r="A20" s="71"/>
      <c r="B20" s="80"/>
      <c r="C20" s="73"/>
      <c r="D20" s="74"/>
      <c r="E20" s="74"/>
      <c r="F20" s="74"/>
      <c r="G20" s="74"/>
      <c r="H20" s="75"/>
      <c r="I20" s="76"/>
      <c r="J20" s="76"/>
      <c r="K20" s="76"/>
      <c r="L20" s="76"/>
      <c r="M20" s="76"/>
      <c r="N20" s="76"/>
      <c r="O20" s="76"/>
      <c r="P20" s="74"/>
      <c r="Q20" s="74"/>
      <c r="R20" s="74"/>
      <c r="S20" s="74"/>
      <c r="T20" s="78">
        <f t="shared" si="1"/>
        <v>0</v>
      </c>
      <c r="U20" s="78">
        <f t="shared" si="1"/>
        <v>0</v>
      </c>
      <c r="V20" s="78">
        <f t="shared" si="1"/>
        <v>0</v>
      </c>
      <c r="W20" s="78">
        <f t="shared" si="1"/>
        <v>0</v>
      </c>
      <c r="X20" s="78">
        <f t="shared" si="2"/>
        <v>0</v>
      </c>
      <c r="Y20" s="78">
        <f t="shared" si="2"/>
        <v>0</v>
      </c>
      <c r="Z20" s="78">
        <f t="shared" si="2"/>
        <v>0</v>
      </c>
      <c r="AA20" s="78">
        <f t="shared" si="2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</row>
    <row r="21" spans="1:415" s="77" customFormat="1" ht="35.25" customHeight="1" x14ac:dyDescent="0.3">
      <c r="A21" s="68" t="s">
        <v>59</v>
      </c>
      <c r="B21" s="19" t="s">
        <v>60</v>
      </c>
      <c r="C21" s="69" t="s">
        <v>42</v>
      </c>
      <c r="D21" s="9">
        <f t="shared" ref="D21" si="20">SUM(E21:G21)</f>
        <v>1733137</v>
      </c>
      <c r="E21" s="9">
        <v>0</v>
      </c>
      <c r="F21" s="9">
        <v>0</v>
      </c>
      <c r="G21" s="9">
        <v>1733137</v>
      </c>
      <c r="H21" s="13">
        <f>SUM(I21:K21)</f>
        <v>2003000</v>
      </c>
      <c r="I21" s="8">
        <v>0</v>
      </c>
      <c r="J21" s="8">
        <v>0</v>
      </c>
      <c r="K21" s="8">
        <v>2003000</v>
      </c>
      <c r="L21" s="8"/>
      <c r="M21" s="8"/>
      <c r="N21" s="8"/>
      <c r="O21" s="8"/>
      <c r="P21" s="9">
        <f t="shared" ref="P21" si="21">SUM(Q21:S21)</f>
        <v>778850</v>
      </c>
      <c r="Q21" s="9">
        <v>0</v>
      </c>
      <c r="R21" s="9">
        <v>0</v>
      </c>
      <c r="S21" s="9">
        <v>778850</v>
      </c>
      <c r="T21" s="8">
        <f t="shared" si="1"/>
        <v>44.938744023121082</v>
      </c>
      <c r="U21" s="8">
        <f t="shared" si="1"/>
        <v>0</v>
      </c>
      <c r="V21" s="8">
        <f t="shared" si="1"/>
        <v>0</v>
      </c>
      <c r="W21" s="8">
        <f t="shared" si="1"/>
        <v>44.938744023121082</v>
      </c>
      <c r="X21" s="8">
        <f t="shared" si="2"/>
        <v>38.884173739390917</v>
      </c>
      <c r="Y21" s="8">
        <f t="shared" si="2"/>
        <v>0</v>
      </c>
      <c r="Z21" s="8">
        <f t="shared" si="2"/>
        <v>0</v>
      </c>
      <c r="AA21" s="8">
        <f t="shared" si="2"/>
        <v>38.884173739390917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</row>
    <row r="22" spans="1:415" s="5" customFormat="1" ht="57" hidden="1" customHeight="1" x14ac:dyDescent="0.3">
      <c r="A22" s="6"/>
      <c r="B22" s="21"/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>
        <f t="shared" si="2"/>
        <v>0</v>
      </c>
      <c r="Y22" s="7">
        <f t="shared" si="2"/>
        <v>0</v>
      </c>
      <c r="Z22" s="7">
        <f t="shared" si="2"/>
        <v>0</v>
      </c>
      <c r="AA22" s="7">
        <f t="shared" si="2"/>
        <v>0</v>
      </c>
    </row>
    <row r="23" spans="1:415" s="3" customFormat="1" ht="74.25" hidden="1" customHeight="1" x14ac:dyDescent="0.3">
      <c r="A23" s="62"/>
      <c r="B23" s="19"/>
      <c r="C23" s="65"/>
      <c r="D23" s="9"/>
      <c r="E23" s="9"/>
      <c r="F23" s="9"/>
      <c r="G23" s="9"/>
      <c r="H23" s="13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</row>
    <row r="24" spans="1:415" s="3" customFormat="1" ht="55.5" hidden="1" customHeight="1" x14ac:dyDescent="0.3">
      <c r="A24" s="62"/>
      <c r="B24" s="19"/>
      <c r="C24" s="65"/>
      <c r="D24" s="9"/>
      <c r="E24" s="9"/>
      <c r="F24" s="9"/>
      <c r="G24" s="9"/>
      <c r="H24" s="13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7">
        <f t="shared" si="1"/>
        <v>0</v>
      </c>
      <c r="U24" s="7">
        <f t="shared" si="1"/>
        <v>0</v>
      </c>
      <c r="V24" s="7">
        <f t="shared" si="1"/>
        <v>0</v>
      </c>
      <c r="W24" s="7">
        <f t="shared" si="1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</row>
    <row r="25" spans="1:415" s="3" customFormat="1" ht="75.75" hidden="1" customHeight="1" x14ac:dyDescent="0.3">
      <c r="A25" s="62"/>
      <c r="B25" s="19"/>
      <c r="C25" s="65"/>
      <c r="D25" s="9"/>
      <c r="E25" s="9"/>
      <c r="F25" s="9"/>
      <c r="G25" s="9"/>
      <c r="H25" s="13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2"/>
        <v>0</v>
      </c>
      <c r="Y25" s="7">
        <f t="shared" si="2"/>
        <v>0</v>
      </c>
      <c r="Z25" s="7">
        <f t="shared" si="2"/>
        <v>0</v>
      </c>
      <c r="AA25" s="7">
        <f t="shared" si="2"/>
        <v>0</v>
      </c>
    </row>
    <row r="26" spans="1:415" s="3" customFormat="1" ht="43.5" hidden="1" customHeight="1" x14ac:dyDescent="0.3">
      <c r="A26" s="62"/>
      <c r="B26" s="19"/>
      <c r="C26" s="65"/>
      <c r="D26" s="9"/>
      <c r="E26" s="9"/>
      <c r="F26" s="9"/>
      <c r="G26" s="9"/>
      <c r="H26" s="13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7">
        <f t="shared" si="1"/>
        <v>0</v>
      </c>
      <c r="U26" s="7">
        <f t="shared" si="1"/>
        <v>0</v>
      </c>
      <c r="V26" s="7">
        <f t="shared" si="1"/>
        <v>0</v>
      </c>
      <c r="W26" s="7">
        <f t="shared" si="1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</row>
    <row r="27" spans="1:415" s="3" customFormat="1" ht="58.5" hidden="1" customHeight="1" x14ac:dyDescent="0.3">
      <c r="A27" s="62"/>
      <c r="B27" s="19"/>
      <c r="C27" s="65"/>
      <c r="D27" s="9"/>
      <c r="E27" s="9"/>
      <c r="F27" s="9"/>
      <c r="G27" s="9"/>
      <c r="H27" s="13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2"/>
        <v>0</v>
      </c>
      <c r="Y27" s="7">
        <f t="shared" si="2"/>
        <v>0</v>
      </c>
      <c r="Z27" s="7">
        <f t="shared" si="2"/>
        <v>0</v>
      </c>
      <c r="AA27" s="7">
        <f t="shared" si="2"/>
        <v>0</v>
      </c>
    </row>
    <row r="28" spans="1:415" s="3" customFormat="1" ht="80.25" hidden="1" customHeight="1" x14ac:dyDescent="0.3">
      <c r="A28" s="62"/>
      <c r="B28" s="19"/>
      <c r="C28" s="65"/>
      <c r="D28" s="9"/>
      <c r="E28" s="9"/>
      <c r="F28" s="9"/>
      <c r="G28" s="9"/>
      <c r="H28" s="13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</row>
    <row r="29" spans="1:415" s="3" customFormat="1" ht="57.75" hidden="1" customHeight="1" x14ac:dyDescent="0.3">
      <c r="A29" s="62"/>
      <c r="B29" s="19"/>
      <c r="C29" s="65"/>
      <c r="D29" s="9"/>
      <c r="E29" s="9"/>
      <c r="F29" s="9"/>
      <c r="G29" s="9"/>
      <c r="H29" s="13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2"/>
        <v>0</v>
      </c>
      <c r="Y29" s="7">
        <f t="shared" si="2"/>
        <v>0</v>
      </c>
      <c r="Z29" s="7">
        <f t="shared" si="2"/>
        <v>0</v>
      </c>
      <c r="AA29" s="7">
        <f t="shared" si="2"/>
        <v>0</v>
      </c>
    </row>
    <row r="30" spans="1:415" s="3" customFormat="1" ht="77.25" hidden="1" customHeight="1" x14ac:dyDescent="0.3">
      <c r="A30" s="62"/>
      <c r="B30" s="19"/>
      <c r="C30" s="65"/>
      <c r="D30" s="9"/>
      <c r="E30" s="9"/>
      <c r="F30" s="9"/>
      <c r="G30" s="9"/>
      <c r="H30" s="13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2"/>
        <v>0</v>
      </c>
      <c r="Y30" s="7">
        <f t="shared" si="2"/>
        <v>0</v>
      </c>
      <c r="Z30" s="7">
        <f t="shared" si="2"/>
        <v>0</v>
      </c>
      <c r="AA30" s="7">
        <f t="shared" si="2"/>
        <v>0</v>
      </c>
    </row>
    <row r="31" spans="1:415" s="3" customFormat="1" ht="60" hidden="1" customHeight="1" x14ac:dyDescent="0.3">
      <c r="A31" s="62"/>
      <c r="B31" s="19"/>
      <c r="C31" s="65"/>
      <c r="D31" s="9"/>
      <c r="E31" s="9"/>
      <c r="F31" s="9"/>
      <c r="G31" s="9"/>
      <c r="H31" s="13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</row>
    <row r="32" spans="1:415" s="3" customFormat="1" ht="25.5" hidden="1" customHeight="1" x14ac:dyDescent="0.3">
      <c r="A32" s="6"/>
      <c r="B32" s="2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2"/>
        <v>0</v>
      </c>
      <c r="Y32" s="7">
        <f t="shared" si="2"/>
        <v>0</v>
      </c>
      <c r="Z32" s="7">
        <f t="shared" si="2"/>
        <v>0</v>
      </c>
      <c r="AA32" s="7">
        <f t="shared" si="2"/>
        <v>0</v>
      </c>
    </row>
    <row r="33" spans="1:415" s="3" customFormat="1" ht="57.75" hidden="1" customHeight="1" x14ac:dyDescent="0.3">
      <c r="A33" s="62"/>
      <c r="B33" s="18"/>
      <c r="C33" s="65"/>
      <c r="D33" s="9"/>
      <c r="E33" s="9"/>
      <c r="F33" s="9"/>
      <c r="G33" s="9"/>
      <c r="H33" s="13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7">
        <f t="shared" si="1"/>
        <v>0</v>
      </c>
      <c r="U33" s="7">
        <f t="shared" si="1"/>
        <v>0</v>
      </c>
      <c r="V33" s="7">
        <f t="shared" si="1"/>
        <v>0</v>
      </c>
      <c r="W33" s="7">
        <f t="shared" si="1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  <c r="AA33" s="7">
        <f t="shared" si="2"/>
        <v>0</v>
      </c>
    </row>
    <row r="34" spans="1:415" s="79" customFormat="1" ht="63.75" customHeight="1" x14ac:dyDescent="0.3">
      <c r="A34" s="6" t="s">
        <v>61</v>
      </c>
      <c r="B34" s="20" t="s">
        <v>62</v>
      </c>
      <c r="C34" s="17"/>
      <c r="D34" s="11">
        <f>D35+D36</f>
        <v>20833272</v>
      </c>
      <c r="E34" s="11">
        <f t="shared" ref="E34:S34" si="22">E35+E36</f>
        <v>0</v>
      </c>
      <c r="F34" s="11">
        <f t="shared" si="22"/>
        <v>0</v>
      </c>
      <c r="G34" s="11">
        <f t="shared" si="22"/>
        <v>20833272</v>
      </c>
      <c r="H34" s="11">
        <f t="shared" si="22"/>
        <v>28007449</v>
      </c>
      <c r="I34" s="11">
        <f t="shared" si="22"/>
        <v>0</v>
      </c>
      <c r="J34" s="11">
        <f t="shared" si="22"/>
        <v>0</v>
      </c>
      <c r="K34" s="11">
        <f t="shared" si="22"/>
        <v>28007449</v>
      </c>
      <c r="L34" s="11">
        <f t="shared" si="22"/>
        <v>19179770</v>
      </c>
      <c r="M34" s="11">
        <f t="shared" si="22"/>
        <v>0</v>
      </c>
      <c r="N34" s="11">
        <f t="shared" si="22"/>
        <v>0</v>
      </c>
      <c r="O34" s="11">
        <f t="shared" si="22"/>
        <v>19179770</v>
      </c>
      <c r="P34" s="11">
        <f t="shared" si="22"/>
        <v>17438188.5</v>
      </c>
      <c r="Q34" s="11">
        <f t="shared" si="22"/>
        <v>0</v>
      </c>
      <c r="R34" s="11">
        <f t="shared" si="22"/>
        <v>0</v>
      </c>
      <c r="S34" s="11">
        <f t="shared" si="22"/>
        <v>17438188.5</v>
      </c>
      <c r="T34" s="7">
        <f t="shared" si="1"/>
        <v>83.703551223254806</v>
      </c>
      <c r="U34" s="7">
        <f t="shared" si="1"/>
        <v>0</v>
      </c>
      <c r="V34" s="7">
        <f t="shared" si="1"/>
        <v>0</v>
      </c>
      <c r="W34" s="7">
        <f t="shared" si="1"/>
        <v>83.703551223254806</v>
      </c>
      <c r="X34" s="7">
        <f t="shared" si="2"/>
        <v>62.262680546164702</v>
      </c>
      <c r="Y34" s="7">
        <f t="shared" si="2"/>
        <v>0</v>
      </c>
      <c r="Z34" s="7">
        <f t="shared" si="2"/>
        <v>0</v>
      </c>
      <c r="AA34" s="7">
        <f t="shared" si="2"/>
        <v>62.262680546164702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</row>
    <row r="35" spans="1:415" s="77" customFormat="1" ht="75.75" customHeight="1" x14ac:dyDescent="0.3">
      <c r="A35" s="68" t="s">
        <v>63</v>
      </c>
      <c r="B35" s="18" t="s">
        <v>64</v>
      </c>
      <c r="C35" s="69" t="s">
        <v>42</v>
      </c>
      <c r="D35" s="9">
        <f>SUM(E35:G35)</f>
        <v>19266486</v>
      </c>
      <c r="E35" s="9">
        <v>0</v>
      </c>
      <c r="F35" s="9">
        <v>0</v>
      </c>
      <c r="G35" s="9">
        <v>19266486</v>
      </c>
      <c r="H35" s="13">
        <f>SUM(I35:K35)</f>
        <v>25918400</v>
      </c>
      <c r="I35" s="8">
        <v>0</v>
      </c>
      <c r="J35" s="8">
        <v>0</v>
      </c>
      <c r="K35" s="8">
        <v>25918400</v>
      </c>
      <c r="L35" s="8">
        <f t="shared" ref="L35" si="23">M35+N35+O35</f>
        <v>19179770</v>
      </c>
      <c r="M35" s="8">
        <v>0</v>
      </c>
      <c r="N35" s="8">
        <v>0</v>
      </c>
      <c r="O35" s="8">
        <v>19179770</v>
      </c>
      <c r="P35" s="9">
        <f t="shared" ref="P35:P36" si="24">SUM(Q35:S35)</f>
        <v>15871402.5</v>
      </c>
      <c r="Q35" s="9">
        <v>0</v>
      </c>
      <c r="R35" s="9">
        <v>0</v>
      </c>
      <c r="S35" s="9">
        <v>15871402.5</v>
      </c>
      <c r="T35" s="8">
        <f t="shared" si="1"/>
        <v>82.378294100958527</v>
      </c>
      <c r="U35" s="8">
        <f t="shared" si="1"/>
        <v>0</v>
      </c>
      <c r="V35" s="8">
        <f t="shared" si="1"/>
        <v>0</v>
      </c>
      <c r="W35" s="8">
        <f t="shared" si="1"/>
        <v>82.378294100958527</v>
      </c>
      <c r="X35" s="8">
        <f t="shared" si="2"/>
        <v>61.236042734119387</v>
      </c>
      <c r="Y35" s="8">
        <f t="shared" si="2"/>
        <v>0</v>
      </c>
      <c r="Z35" s="8">
        <f t="shared" si="2"/>
        <v>0</v>
      </c>
      <c r="AA35" s="8">
        <f t="shared" si="2"/>
        <v>61.236042734119387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</row>
    <row r="36" spans="1:415" s="77" customFormat="1" ht="43.5" customHeight="1" x14ac:dyDescent="0.3">
      <c r="A36" s="68" t="s">
        <v>65</v>
      </c>
      <c r="B36" s="19" t="s">
        <v>66</v>
      </c>
      <c r="C36" s="69" t="s">
        <v>42</v>
      </c>
      <c r="D36" s="9">
        <f>SUM(E36:G36)</f>
        <v>1566786</v>
      </c>
      <c r="E36" s="9">
        <v>0</v>
      </c>
      <c r="F36" s="9">
        <v>0</v>
      </c>
      <c r="G36" s="9">
        <v>1566786</v>
      </c>
      <c r="H36" s="13">
        <f>SUM(I36:K36)</f>
        <v>2089049</v>
      </c>
      <c r="I36" s="8">
        <v>0</v>
      </c>
      <c r="J36" s="8">
        <v>0</v>
      </c>
      <c r="K36" s="8">
        <v>2089049</v>
      </c>
      <c r="L36" s="8"/>
      <c r="M36" s="8"/>
      <c r="N36" s="8"/>
      <c r="O36" s="8"/>
      <c r="P36" s="9">
        <f t="shared" si="24"/>
        <v>1566786</v>
      </c>
      <c r="Q36" s="9">
        <v>0</v>
      </c>
      <c r="R36" s="9">
        <v>0</v>
      </c>
      <c r="S36" s="9">
        <v>1566786</v>
      </c>
      <c r="T36" s="8">
        <f t="shared" si="1"/>
        <v>100</v>
      </c>
      <c r="U36" s="8">
        <f t="shared" si="1"/>
        <v>0</v>
      </c>
      <c r="V36" s="8">
        <f t="shared" si="1"/>
        <v>0</v>
      </c>
      <c r="W36" s="8">
        <f t="shared" si="1"/>
        <v>100</v>
      </c>
      <c r="X36" s="8">
        <f t="shared" si="2"/>
        <v>74.999964098496491</v>
      </c>
      <c r="Y36" s="8">
        <f t="shared" si="2"/>
        <v>0</v>
      </c>
      <c r="Z36" s="8">
        <f t="shared" si="2"/>
        <v>0</v>
      </c>
      <c r="AA36" s="8">
        <f t="shared" si="2"/>
        <v>74.999964098496491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</row>
    <row r="37" spans="1:415" s="5" customFormat="1" ht="36.75" hidden="1" customHeight="1" x14ac:dyDescent="0.3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415" s="3" customFormat="1" ht="40.5" hidden="1" customHeight="1" x14ac:dyDescent="0.3">
      <c r="A38" s="6"/>
      <c r="B38" s="95"/>
      <c r="C38" s="9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9"/>
      <c r="Y38" s="9"/>
      <c r="Z38" s="9"/>
      <c r="AA38" s="9"/>
    </row>
    <row r="39" spans="1:415" s="5" customFormat="1" ht="43.5" hidden="1" customHeight="1" x14ac:dyDescent="0.3">
      <c r="A39" s="6"/>
      <c r="B39" s="58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  <c r="U39" s="13"/>
      <c r="V39" s="13"/>
      <c r="W39" s="13"/>
      <c r="X39" s="9"/>
      <c r="Y39" s="9"/>
      <c r="Z39" s="9"/>
      <c r="AA39" s="9"/>
    </row>
    <row r="40" spans="1:415" s="5" customFormat="1" ht="61.5" hidden="1" customHeight="1" x14ac:dyDescent="0.3">
      <c r="A40" s="6"/>
      <c r="B40" s="58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  <c r="U40" s="13"/>
      <c r="V40" s="13"/>
      <c r="W40" s="13"/>
      <c r="X40" s="9"/>
      <c r="Y40" s="9"/>
      <c r="Z40" s="9"/>
      <c r="AA40" s="9"/>
    </row>
    <row r="41" spans="1:415" s="3" customFormat="1" ht="47.25" hidden="1" customHeight="1" x14ac:dyDescent="0.3">
      <c r="A41" s="62"/>
      <c r="B41" s="18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/>
      <c r="U41" s="13"/>
      <c r="V41" s="13"/>
      <c r="W41" s="13"/>
      <c r="X41" s="9"/>
      <c r="Y41" s="9"/>
      <c r="Z41" s="9"/>
      <c r="AA41" s="9"/>
    </row>
    <row r="42" spans="1:415" s="3" customFormat="1" ht="152.25" hidden="1" customHeight="1" x14ac:dyDescent="0.3">
      <c r="A42" s="62"/>
      <c r="B42" s="19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9"/>
      <c r="Y42" s="9"/>
      <c r="Z42" s="9"/>
      <c r="AA42" s="9"/>
    </row>
    <row r="43" spans="1:415" s="3" customFormat="1" ht="150" hidden="1" customHeight="1" x14ac:dyDescent="0.3">
      <c r="A43" s="62"/>
      <c r="B43" s="19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9"/>
      <c r="Y43" s="9"/>
      <c r="Z43" s="9"/>
      <c r="AA43" s="9"/>
    </row>
    <row r="44" spans="1:415" s="3" customFormat="1" ht="173.25" hidden="1" customHeight="1" x14ac:dyDescent="0.3">
      <c r="A44" s="62"/>
      <c r="B44" s="19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9"/>
      <c r="Y44" s="9"/>
      <c r="Z44" s="9"/>
      <c r="AA44" s="9"/>
    </row>
    <row r="45" spans="1:415" s="5" customFormat="1" ht="115.5" hidden="1" customHeight="1" x14ac:dyDescent="0.3">
      <c r="A45" s="62"/>
      <c r="B45" s="18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9"/>
      <c r="Y45" s="9"/>
      <c r="Z45" s="9"/>
      <c r="AA45" s="9"/>
    </row>
    <row r="46" spans="1:415" s="5" customFormat="1" ht="102" hidden="1" customHeight="1" x14ac:dyDescent="0.3">
      <c r="A46" s="62"/>
      <c r="B46" s="19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9"/>
      <c r="Y46" s="9"/>
      <c r="Z46" s="9"/>
      <c r="AA46" s="9"/>
    </row>
    <row r="47" spans="1:415" s="5" customFormat="1" ht="97.5" hidden="1" customHeight="1" x14ac:dyDescent="0.3">
      <c r="A47" s="62"/>
      <c r="B47" s="19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9"/>
      <c r="Y47" s="9"/>
      <c r="Z47" s="9"/>
      <c r="AA47" s="9"/>
    </row>
    <row r="48" spans="1:415" s="5" customFormat="1" ht="97.5" hidden="1" customHeight="1" x14ac:dyDescent="0.3">
      <c r="A48" s="62"/>
      <c r="B48" s="19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9"/>
      <c r="Y48" s="9"/>
      <c r="Z48" s="9"/>
      <c r="AA48" s="9"/>
    </row>
    <row r="49" spans="1:27" s="5" customFormat="1" ht="97.5" hidden="1" customHeight="1" x14ac:dyDescent="0.3">
      <c r="A49" s="62"/>
      <c r="B49" s="18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9"/>
      <c r="Y49" s="9"/>
      <c r="Z49" s="9"/>
      <c r="AA49" s="9"/>
    </row>
    <row r="50" spans="1:27" s="5" customFormat="1" ht="46.5" hidden="1" customHeight="1" x14ac:dyDescent="0.3">
      <c r="A50" s="62"/>
      <c r="B50" s="18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9"/>
      <c r="Y50" s="9"/>
      <c r="Z50" s="9"/>
      <c r="AA50" s="9"/>
    </row>
    <row r="51" spans="1:27" s="5" customFormat="1" ht="27" hidden="1" customHeight="1" x14ac:dyDescent="0.3">
      <c r="A51" s="62"/>
      <c r="B51" s="18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9"/>
      <c r="Y51" s="9"/>
      <c r="Z51" s="9"/>
      <c r="AA51" s="9"/>
    </row>
    <row r="52" spans="1:27" s="5" customFormat="1" ht="44.25" hidden="1" customHeight="1" x14ac:dyDescent="0.3">
      <c r="A52" s="6"/>
      <c r="B52" s="21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3"/>
      <c r="U52" s="13"/>
      <c r="V52" s="13"/>
      <c r="W52" s="13"/>
      <c r="X52" s="9"/>
      <c r="Y52" s="9"/>
      <c r="Z52" s="9"/>
      <c r="AA52" s="9"/>
    </row>
    <row r="53" spans="1:27" s="3" customFormat="1" ht="44.25" hidden="1" customHeight="1" x14ac:dyDescent="0.3">
      <c r="A53" s="62"/>
      <c r="B53" s="19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9"/>
      <c r="Y53" s="9"/>
      <c r="Z53" s="9"/>
      <c r="AA53" s="9"/>
    </row>
    <row r="54" spans="1:27" s="3" customFormat="1" ht="44.25" hidden="1" customHeight="1" x14ac:dyDescent="0.3">
      <c r="A54" s="90"/>
      <c r="B54" s="98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9"/>
      <c r="Y54" s="9"/>
      <c r="Z54" s="9"/>
      <c r="AA54" s="9"/>
    </row>
    <row r="55" spans="1:27" s="3" customFormat="1" ht="25.5" hidden="1" customHeight="1" x14ac:dyDescent="0.3">
      <c r="A55" s="92"/>
      <c r="B55" s="99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9"/>
      <c r="Y55" s="9"/>
      <c r="Z55" s="9"/>
      <c r="AA55" s="9"/>
    </row>
    <row r="56" spans="1:27" s="5" customFormat="1" ht="66.75" hidden="1" customHeight="1" x14ac:dyDescent="0.3">
      <c r="A56" s="6"/>
      <c r="B56" s="2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3"/>
      <c r="U56" s="13"/>
      <c r="V56" s="13"/>
      <c r="W56" s="13"/>
      <c r="X56" s="9"/>
      <c r="Y56" s="9"/>
      <c r="Z56" s="9"/>
      <c r="AA56" s="9"/>
    </row>
    <row r="57" spans="1:27" s="5" customFormat="1" ht="51" hidden="1" customHeight="1" x14ac:dyDescent="0.3">
      <c r="A57" s="62"/>
      <c r="B57" s="22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3"/>
      <c r="U57" s="13"/>
      <c r="V57" s="13"/>
      <c r="W57" s="13"/>
      <c r="X57" s="9"/>
      <c r="Y57" s="9"/>
      <c r="Z57" s="9"/>
      <c r="AA57" s="9"/>
    </row>
    <row r="58" spans="1:27" s="5" customFormat="1" ht="95.25" hidden="1" customHeight="1" x14ac:dyDescent="0.3">
      <c r="A58" s="6"/>
      <c r="B58" s="23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3"/>
      <c r="U58" s="13"/>
      <c r="V58" s="13"/>
      <c r="W58" s="13"/>
      <c r="X58" s="9"/>
      <c r="Y58" s="9"/>
      <c r="Z58" s="9"/>
      <c r="AA58" s="9"/>
    </row>
    <row r="59" spans="1:27" s="5" customFormat="1" ht="61.5" hidden="1" customHeight="1" x14ac:dyDescent="0.3">
      <c r="A59" s="62"/>
      <c r="B59" s="60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3"/>
      <c r="U59" s="13"/>
      <c r="V59" s="13"/>
      <c r="W59" s="13"/>
      <c r="X59" s="9"/>
      <c r="Y59" s="9"/>
      <c r="Z59" s="9"/>
      <c r="AA59" s="9"/>
    </row>
    <row r="60" spans="1:27" s="5" customFormat="1" ht="67.5" hidden="1" customHeight="1" x14ac:dyDescent="0.3">
      <c r="A60" s="6"/>
      <c r="B60" s="20"/>
      <c r="C60" s="1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  <c r="U60" s="13"/>
      <c r="V60" s="13"/>
      <c r="W60" s="13"/>
      <c r="X60" s="9"/>
      <c r="Y60" s="9"/>
      <c r="Z60" s="9"/>
      <c r="AA60" s="9"/>
    </row>
    <row r="61" spans="1:27" s="5" customFormat="1" ht="46.5" hidden="1" customHeight="1" x14ac:dyDescent="0.3">
      <c r="A61" s="62"/>
      <c r="B61" s="18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3"/>
      <c r="U61" s="13"/>
      <c r="V61" s="13"/>
      <c r="W61" s="13"/>
      <c r="X61" s="9"/>
      <c r="Y61" s="9"/>
      <c r="Z61" s="9"/>
      <c r="AA61" s="9"/>
    </row>
    <row r="62" spans="1:27" s="5" customFormat="1" ht="47.25" hidden="1" customHeight="1" x14ac:dyDescent="0.3">
      <c r="A62" s="6"/>
      <c r="B62" s="20"/>
      <c r="C62" s="10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3"/>
      <c r="U62" s="13"/>
      <c r="V62" s="13"/>
      <c r="W62" s="13"/>
      <c r="X62" s="9"/>
      <c r="Y62" s="9"/>
      <c r="Z62" s="9"/>
      <c r="AA62" s="9"/>
    </row>
    <row r="63" spans="1:27" s="5" customFormat="1" ht="47.25" hidden="1" customHeight="1" x14ac:dyDescent="0.3">
      <c r="A63" s="62"/>
      <c r="B63" s="18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3"/>
      <c r="U63" s="13"/>
      <c r="V63" s="13"/>
      <c r="W63" s="13"/>
      <c r="X63" s="9"/>
      <c r="Y63" s="9"/>
      <c r="Z63" s="9"/>
      <c r="AA63" s="9"/>
    </row>
    <row r="64" spans="1:27" s="5" customFormat="1" hidden="1" x14ac:dyDescent="0.3">
      <c r="A64" s="6"/>
      <c r="B64" s="20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3"/>
      <c r="U64" s="13"/>
      <c r="V64" s="13"/>
      <c r="W64" s="13"/>
      <c r="X64" s="9"/>
      <c r="Y64" s="9"/>
      <c r="Z64" s="9"/>
      <c r="AA64" s="9"/>
    </row>
    <row r="65" spans="1:27" s="5" customFormat="1" ht="50.25" hidden="1" customHeight="1" x14ac:dyDescent="0.3">
      <c r="A65" s="62"/>
      <c r="B65" s="18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3"/>
      <c r="U65" s="13"/>
      <c r="V65" s="13"/>
      <c r="W65" s="13"/>
      <c r="X65" s="9"/>
      <c r="Y65" s="9"/>
      <c r="Z65" s="9"/>
      <c r="AA65" s="9"/>
    </row>
    <row r="66" spans="1:27" s="5" customFormat="1" ht="45" hidden="1" customHeight="1" x14ac:dyDescent="0.3">
      <c r="A66" s="62"/>
      <c r="B66" s="18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3"/>
      <c r="U66" s="13"/>
      <c r="V66" s="13"/>
      <c r="W66" s="13"/>
      <c r="X66" s="9"/>
      <c r="Y66" s="9"/>
      <c r="Z66" s="9"/>
      <c r="AA66" s="9"/>
    </row>
    <row r="67" spans="1:27" s="5" customFormat="1" ht="75" hidden="1" customHeight="1" x14ac:dyDescent="0.3">
      <c r="A67" s="62"/>
      <c r="B67" s="18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3"/>
      <c r="U67" s="13"/>
      <c r="V67" s="13"/>
      <c r="W67" s="13"/>
      <c r="X67" s="9"/>
      <c r="Y67" s="9"/>
      <c r="Z67" s="9"/>
      <c r="AA67" s="9"/>
    </row>
    <row r="68" spans="1:27" s="5" customFormat="1" ht="31.5" hidden="1" customHeight="1" x14ac:dyDescent="0.3">
      <c r="A68" s="62"/>
      <c r="B68" s="18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3"/>
      <c r="U68" s="13"/>
      <c r="V68" s="13"/>
      <c r="W68" s="13"/>
      <c r="X68" s="9"/>
      <c r="Y68" s="9"/>
      <c r="Z68" s="9"/>
      <c r="AA68" s="9"/>
    </row>
    <row r="69" spans="1:27" s="5" customFormat="1" hidden="1" x14ac:dyDescent="0.3">
      <c r="A69" s="6"/>
      <c r="B69" s="20"/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  <c r="U69" s="13"/>
      <c r="V69" s="13"/>
      <c r="W69" s="13"/>
      <c r="X69" s="9"/>
      <c r="Y69" s="9"/>
      <c r="Z69" s="9"/>
      <c r="AA69" s="9"/>
    </row>
    <row r="70" spans="1:27" s="5" customFormat="1" hidden="1" x14ac:dyDescent="0.3">
      <c r="A70" s="62"/>
      <c r="B70" s="18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3"/>
      <c r="U70" s="13"/>
      <c r="V70" s="13"/>
      <c r="W70" s="13"/>
      <c r="X70" s="9"/>
      <c r="Y70" s="9"/>
      <c r="Z70" s="9"/>
      <c r="AA70" s="9"/>
    </row>
    <row r="71" spans="1:27" s="5" customFormat="1" ht="43.5" hidden="1" customHeight="1" x14ac:dyDescent="0.3">
      <c r="A71" s="62"/>
      <c r="B71" s="18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3"/>
      <c r="U71" s="13"/>
      <c r="V71" s="13"/>
      <c r="W71" s="13"/>
      <c r="X71" s="9"/>
      <c r="Y71" s="9"/>
      <c r="Z71" s="9"/>
      <c r="AA71" s="9"/>
    </row>
    <row r="72" spans="1:27" s="5" customFormat="1" ht="60" hidden="1" customHeight="1" x14ac:dyDescent="0.3">
      <c r="A72" s="6"/>
      <c r="B72" s="21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3"/>
      <c r="U72" s="13"/>
      <c r="V72" s="13"/>
      <c r="W72" s="13"/>
      <c r="X72" s="9"/>
      <c r="Y72" s="9"/>
      <c r="Z72" s="9"/>
      <c r="AA72" s="9"/>
    </row>
    <row r="73" spans="1:27" s="5" customFormat="1" ht="77.25" hidden="1" customHeight="1" x14ac:dyDescent="0.3">
      <c r="A73" s="62"/>
      <c r="B73" s="19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3"/>
      <c r="U73" s="13"/>
      <c r="V73" s="13"/>
      <c r="W73" s="13"/>
      <c r="X73" s="9"/>
      <c r="Y73" s="9"/>
      <c r="Z73" s="9"/>
      <c r="AA73" s="9"/>
    </row>
    <row r="74" spans="1:27" s="3" customFormat="1" ht="32.25" hidden="1" customHeight="1" x14ac:dyDescent="0.3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s="3" customFormat="1" ht="44.25" hidden="1" customHeight="1" x14ac:dyDescent="0.3">
      <c r="A75" s="6"/>
      <c r="B75" s="95"/>
      <c r="C75" s="9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/>
      <c r="U75" s="13"/>
      <c r="V75" s="13"/>
      <c r="W75" s="13"/>
      <c r="X75" s="9"/>
      <c r="Y75" s="9"/>
      <c r="Z75" s="9"/>
      <c r="AA75" s="9"/>
    </row>
    <row r="76" spans="1:27" s="3" customFormat="1" ht="45.75" hidden="1" customHeight="1" x14ac:dyDescent="0.3">
      <c r="A76" s="6"/>
      <c r="B76" s="58"/>
      <c r="C76" s="5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/>
      <c r="U76" s="13"/>
      <c r="V76" s="13"/>
      <c r="W76" s="13"/>
      <c r="X76" s="9"/>
      <c r="Y76" s="9"/>
      <c r="Z76" s="9"/>
      <c r="AA76" s="9"/>
    </row>
    <row r="77" spans="1:27" s="3" customFormat="1" ht="42" hidden="1" customHeight="1" x14ac:dyDescent="0.3">
      <c r="A77" s="62"/>
      <c r="B77" s="59"/>
      <c r="C77" s="15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  <c r="O77" s="8"/>
      <c r="P77" s="24"/>
      <c r="Q77" s="24"/>
      <c r="R77" s="24"/>
      <c r="S77" s="24"/>
      <c r="T77" s="13"/>
      <c r="U77" s="13"/>
      <c r="V77" s="13"/>
      <c r="W77" s="13"/>
      <c r="X77" s="9"/>
      <c r="Y77" s="9"/>
      <c r="Z77" s="9"/>
      <c r="AA77" s="9"/>
    </row>
    <row r="78" spans="1:27" s="3" customFormat="1" ht="41.25" hidden="1" customHeight="1" x14ac:dyDescent="0.3">
      <c r="A78" s="62"/>
      <c r="B78" s="16"/>
      <c r="C78" s="15"/>
      <c r="D78" s="13"/>
      <c r="E78" s="13"/>
      <c r="F78" s="13"/>
      <c r="G78" s="13"/>
      <c r="H78" s="8"/>
      <c r="I78" s="8"/>
      <c r="J78" s="8"/>
      <c r="K78" s="8"/>
      <c r="L78" s="8"/>
      <c r="M78" s="8"/>
      <c r="N78" s="8"/>
      <c r="O78" s="8"/>
      <c r="P78" s="24"/>
      <c r="Q78" s="8"/>
      <c r="R78" s="8"/>
      <c r="S78" s="24"/>
      <c r="T78" s="13"/>
      <c r="U78" s="13"/>
      <c r="V78" s="13"/>
      <c r="W78" s="13"/>
      <c r="X78" s="9"/>
      <c r="Y78" s="9"/>
      <c r="Z78" s="9"/>
      <c r="AA78" s="9"/>
    </row>
    <row r="79" spans="1:27" s="3" customFormat="1" ht="41.25" hidden="1" customHeight="1" x14ac:dyDescent="0.3">
      <c r="A79" s="62"/>
      <c r="B79" s="16"/>
      <c r="C79" s="15"/>
      <c r="D79" s="13"/>
      <c r="E79" s="13"/>
      <c r="F79" s="13"/>
      <c r="G79" s="13"/>
      <c r="H79" s="8"/>
      <c r="I79" s="8"/>
      <c r="J79" s="8"/>
      <c r="K79" s="8"/>
      <c r="L79" s="8"/>
      <c r="M79" s="8"/>
      <c r="N79" s="8"/>
      <c r="O79" s="8"/>
      <c r="P79" s="24"/>
      <c r="Q79" s="8"/>
      <c r="R79" s="8"/>
      <c r="S79" s="24"/>
      <c r="T79" s="13"/>
      <c r="U79" s="13"/>
      <c r="V79" s="13"/>
      <c r="W79" s="13"/>
      <c r="X79" s="9"/>
      <c r="Y79" s="9"/>
      <c r="Z79" s="9"/>
      <c r="AA79" s="9"/>
    </row>
    <row r="80" spans="1:27" s="3" customFormat="1" ht="113.25" hidden="1" customHeight="1" x14ac:dyDescent="0.3">
      <c r="A80" s="62"/>
      <c r="B80" s="16"/>
      <c r="C80" s="15"/>
      <c r="D80" s="13"/>
      <c r="E80" s="13"/>
      <c r="F80" s="13"/>
      <c r="G80" s="13"/>
      <c r="H80" s="8"/>
      <c r="I80" s="8"/>
      <c r="J80" s="8"/>
      <c r="K80" s="8"/>
      <c r="L80" s="8"/>
      <c r="M80" s="8"/>
      <c r="N80" s="8"/>
      <c r="O80" s="8"/>
      <c r="P80" s="24"/>
      <c r="Q80" s="8"/>
      <c r="R80" s="8"/>
      <c r="S80" s="24"/>
      <c r="T80" s="13"/>
      <c r="U80" s="13"/>
      <c r="V80" s="13"/>
      <c r="W80" s="13"/>
      <c r="X80" s="9"/>
      <c r="Y80" s="9"/>
      <c r="Z80" s="9"/>
      <c r="AA80" s="9"/>
    </row>
    <row r="81" spans="1:27" s="3" customFormat="1" ht="24.75" hidden="1" customHeight="1" x14ac:dyDescent="0.3">
      <c r="A81" s="62"/>
      <c r="B81" s="16"/>
      <c r="C81" s="15"/>
      <c r="D81" s="13"/>
      <c r="E81" s="13"/>
      <c r="F81" s="13"/>
      <c r="G81" s="13"/>
      <c r="H81" s="8"/>
      <c r="I81" s="8"/>
      <c r="J81" s="8"/>
      <c r="K81" s="8"/>
      <c r="L81" s="8"/>
      <c r="M81" s="8"/>
      <c r="N81" s="8"/>
      <c r="O81" s="8"/>
      <c r="P81" s="24"/>
      <c r="Q81" s="8"/>
      <c r="R81" s="8"/>
      <c r="S81" s="24"/>
      <c r="T81" s="13"/>
      <c r="U81" s="13"/>
      <c r="V81" s="13"/>
      <c r="W81" s="13"/>
      <c r="X81" s="9"/>
      <c r="Y81" s="9"/>
      <c r="Z81" s="9"/>
      <c r="AA81" s="9"/>
    </row>
    <row r="82" spans="1:27" s="3" customFormat="1" ht="116.25" hidden="1" customHeight="1" x14ac:dyDescent="0.3">
      <c r="A82" s="62"/>
      <c r="B82" s="16"/>
      <c r="C82" s="15"/>
      <c r="D82" s="13"/>
      <c r="E82" s="13"/>
      <c r="F82" s="13"/>
      <c r="G82" s="13"/>
      <c r="H82" s="8"/>
      <c r="I82" s="8"/>
      <c r="J82" s="8"/>
      <c r="K82" s="8"/>
      <c r="L82" s="8"/>
      <c r="M82" s="8"/>
      <c r="N82" s="8"/>
      <c r="O82" s="8"/>
      <c r="P82" s="24"/>
      <c r="Q82" s="8"/>
      <c r="R82" s="8"/>
      <c r="S82" s="24"/>
      <c r="T82" s="13"/>
      <c r="U82" s="13"/>
      <c r="V82" s="13"/>
      <c r="W82" s="13"/>
      <c r="X82" s="9"/>
      <c r="Y82" s="9"/>
      <c r="Z82" s="9"/>
      <c r="AA82" s="9"/>
    </row>
    <row r="83" spans="1:27" s="5" customFormat="1" ht="60" hidden="1" customHeight="1" x14ac:dyDescent="0.3">
      <c r="A83" s="6"/>
      <c r="B83" s="25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3"/>
      <c r="U83" s="13"/>
      <c r="V83" s="13"/>
      <c r="W83" s="13"/>
      <c r="X83" s="9"/>
      <c r="Y83" s="9"/>
      <c r="Z83" s="9"/>
      <c r="AA83" s="9"/>
    </row>
    <row r="84" spans="1:27" s="3" customFormat="1" ht="78" hidden="1" customHeight="1" x14ac:dyDescent="0.3">
      <c r="A84" s="62"/>
      <c r="B84" s="16"/>
      <c r="C84" s="15"/>
      <c r="D84" s="13"/>
      <c r="E84" s="13"/>
      <c r="F84" s="13"/>
      <c r="G84" s="13"/>
      <c r="H84" s="8"/>
      <c r="I84" s="8"/>
      <c r="J84" s="8"/>
      <c r="K84" s="8"/>
      <c r="L84" s="8"/>
      <c r="M84" s="8"/>
      <c r="N84" s="8"/>
      <c r="O84" s="8"/>
      <c r="P84" s="24"/>
      <c r="Q84" s="8"/>
      <c r="R84" s="8"/>
      <c r="S84" s="24"/>
      <c r="T84" s="13"/>
      <c r="U84" s="13"/>
      <c r="V84" s="13"/>
      <c r="W84" s="13"/>
      <c r="X84" s="9"/>
      <c r="Y84" s="9"/>
      <c r="Z84" s="9"/>
      <c r="AA84" s="9"/>
    </row>
    <row r="85" spans="1:27" s="3" customFormat="1" ht="45.75" hidden="1" customHeight="1" x14ac:dyDescent="0.3">
      <c r="A85" s="62"/>
      <c r="B85" s="16"/>
      <c r="C85" s="15"/>
      <c r="D85" s="13"/>
      <c r="E85" s="13"/>
      <c r="F85" s="13"/>
      <c r="G85" s="13"/>
      <c r="H85" s="8"/>
      <c r="I85" s="8"/>
      <c r="J85" s="8"/>
      <c r="K85" s="8"/>
      <c r="L85" s="8"/>
      <c r="M85" s="8"/>
      <c r="N85" s="8"/>
      <c r="O85" s="8"/>
      <c r="P85" s="24"/>
      <c r="Q85" s="8"/>
      <c r="R85" s="8"/>
      <c r="S85" s="24"/>
      <c r="T85" s="13"/>
      <c r="U85" s="13"/>
      <c r="V85" s="13"/>
      <c r="W85" s="13"/>
      <c r="X85" s="9"/>
      <c r="Y85" s="9"/>
      <c r="Z85" s="9"/>
      <c r="AA85" s="9"/>
    </row>
    <row r="86" spans="1:27" s="3" customFormat="1" ht="96.75" hidden="1" customHeight="1" x14ac:dyDescent="0.3">
      <c r="A86" s="62"/>
      <c r="B86" s="16"/>
      <c r="C86" s="15"/>
      <c r="D86" s="13"/>
      <c r="E86" s="13"/>
      <c r="F86" s="13"/>
      <c r="G86" s="13"/>
      <c r="H86" s="8"/>
      <c r="I86" s="8"/>
      <c r="J86" s="8"/>
      <c r="K86" s="8"/>
      <c r="L86" s="8"/>
      <c r="M86" s="8"/>
      <c r="N86" s="8"/>
      <c r="O86" s="8"/>
      <c r="P86" s="24"/>
      <c r="Q86" s="8"/>
      <c r="R86" s="8"/>
      <c r="S86" s="24"/>
      <c r="T86" s="13"/>
      <c r="U86" s="13"/>
      <c r="V86" s="13"/>
      <c r="W86" s="13"/>
      <c r="X86" s="9"/>
      <c r="Y86" s="9"/>
      <c r="Z86" s="9"/>
      <c r="AA86" s="9"/>
    </row>
    <row r="87" spans="1:27" s="3" customFormat="1" ht="60" hidden="1" customHeight="1" x14ac:dyDescent="0.3">
      <c r="A87" s="62"/>
      <c r="B87" s="16"/>
      <c r="C87" s="15"/>
      <c r="D87" s="13"/>
      <c r="E87" s="13"/>
      <c r="F87" s="13"/>
      <c r="G87" s="13"/>
      <c r="H87" s="8"/>
      <c r="I87" s="8"/>
      <c r="J87" s="8"/>
      <c r="K87" s="8"/>
      <c r="L87" s="8"/>
      <c r="M87" s="8"/>
      <c r="N87" s="8"/>
      <c r="O87" s="8"/>
      <c r="P87" s="24"/>
      <c r="Q87" s="8"/>
      <c r="R87" s="8"/>
      <c r="S87" s="24"/>
      <c r="T87" s="13"/>
      <c r="U87" s="13"/>
      <c r="V87" s="13"/>
      <c r="W87" s="13"/>
      <c r="X87" s="9"/>
      <c r="Y87" s="9"/>
      <c r="Z87" s="9"/>
      <c r="AA87" s="9"/>
    </row>
    <row r="88" spans="1:27" s="5" customFormat="1" ht="78" hidden="1" customHeight="1" x14ac:dyDescent="0.3">
      <c r="A88" s="6"/>
      <c r="B88" s="58"/>
      <c r="C88" s="2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/>
      <c r="U88" s="13"/>
      <c r="V88" s="13"/>
      <c r="W88" s="13"/>
      <c r="X88" s="9"/>
      <c r="Y88" s="9"/>
      <c r="Z88" s="9"/>
      <c r="AA88" s="9"/>
    </row>
    <row r="89" spans="1:27" s="3" customFormat="1" ht="96.75" hidden="1" customHeight="1" x14ac:dyDescent="0.3">
      <c r="A89" s="62"/>
      <c r="B89" s="27"/>
      <c r="C89" s="15"/>
      <c r="D89" s="13"/>
      <c r="E89" s="13"/>
      <c r="F89" s="13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3"/>
      <c r="U89" s="13"/>
      <c r="V89" s="13"/>
      <c r="W89" s="13"/>
      <c r="X89" s="9"/>
      <c r="Y89" s="9"/>
      <c r="Z89" s="9"/>
      <c r="AA89" s="9"/>
    </row>
    <row r="90" spans="1:27" s="3" customFormat="1" ht="41.25" hidden="1" customHeight="1" x14ac:dyDescent="0.3">
      <c r="A90" s="62"/>
      <c r="B90" s="27"/>
      <c r="C90" s="15"/>
      <c r="D90" s="13"/>
      <c r="E90" s="13"/>
      <c r="F90" s="13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3"/>
      <c r="U90" s="13"/>
      <c r="V90" s="13"/>
      <c r="W90" s="13"/>
      <c r="X90" s="9"/>
      <c r="Y90" s="9"/>
      <c r="Z90" s="9"/>
      <c r="AA90" s="9"/>
    </row>
    <row r="91" spans="1:27" s="5" customFormat="1" ht="47.25" hidden="1" customHeight="1" x14ac:dyDescent="0.3">
      <c r="A91" s="6"/>
      <c r="B91" s="28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3"/>
      <c r="U91" s="13"/>
      <c r="V91" s="13"/>
      <c r="W91" s="13"/>
      <c r="X91" s="9"/>
      <c r="Y91" s="9"/>
      <c r="Z91" s="9"/>
      <c r="AA91" s="9"/>
    </row>
    <row r="92" spans="1:27" s="3" customFormat="1" ht="47.25" hidden="1" customHeight="1" x14ac:dyDescent="0.3">
      <c r="A92" s="62"/>
      <c r="B92" s="27"/>
      <c r="C92" s="15"/>
      <c r="D92" s="13"/>
      <c r="E92" s="13"/>
      <c r="F92" s="13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3"/>
      <c r="U92" s="13"/>
      <c r="V92" s="13"/>
      <c r="W92" s="13"/>
      <c r="X92" s="9"/>
      <c r="Y92" s="9"/>
      <c r="Z92" s="9"/>
      <c r="AA92" s="9"/>
    </row>
    <row r="93" spans="1:27" s="3" customFormat="1" ht="41.25" hidden="1" customHeight="1" x14ac:dyDescent="0.3">
      <c r="A93" s="62"/>
      <c r="B93" s="27"/>
      <c r="C93" s="15"/>
      <c r="D93" s="13"/>
      <c r="E93" s="13"/>
      <c r="F93" s="13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3"/>
      <c r="U93" s="13"/>
      <c r="V93" s="13"/>
      <c r="W93" s="13"/>
      <c r="X93" s="9"/>
      <c r="Y93" s="9"/>
      <c r="Z93" s="9"/>
      <c r="AA93" s="9"/>
    </row>
    <row r="94" spans="1:27" s="3" customFormat="1" ht="39.75" hidden="1" customHeight="1" x14ac:dyDescent="0.3">
      <c r="A94" s="62"/>
      <c r="B94" s="27"/>
      <c r="C94" s="15"/>
      <c r="D94" s="13"/>
      <c r="E94" s="13"/>
      <c r="F94" s="13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3"/>
      <c r="U94" s="13"/>
      <c r="V94" s="13"/>
      <c r="W94" s="13"/>
      <c r="X94" s="9"/>
      <c r="Y94" s="9"/>
      <c r="Z94" s="9"/>
      <c r="AA94" s="9"/>
    </row>
    <row r="95" spans="1:27" s="3" customFormat="1" ht="99" hidden="1" customHeight="1" x14ac:dyDescent="0.3">
      <c r="A95" s="6"/>
      <c r="B95" s="95"/>
      <c r="C95" s="9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3"/>
      <c r="U95" s="13"/>
      <c r="V95" s="13"/>
      <c r="W95" s="13"/>
      <c r="X95" s="9"/>
      <c r="Y95" s="9"/>
      <c r="Z95" s="9"/>
      <c r="AA95" s="9"/>
    </row>
    <row r="96" spans="1:27" s="5" customFormat="1" ht="42.75" hidden="1" customHeight="1" x14ac:dyDescent="0.3">
      <c r="A96" s="6"/>
      <c r="B96" s="58"/>
      <c r="C96" s="2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3"/>
      <c r="U96" s="13"/>
      <c r="V96" s="13"/>
      <c r="W96" s="13"/>
      <c r="X96" s="9"/>
      <c r="Y96" s="9"/>
      <c r="Z96" s="9"/>
      <c r="AA96" s="9"/>
    </row>
    <row r="97" spans="1:27" s="3" customFormat="1" ht="44.25" hidden="1" customHeight="1" x14ac:dyDescent="0.3">
      <c r="A97" s="62"/>
      <c r="B97" s="59"/>
      <c r="C97" s="15"/>
      <c r="D97" s="13"/>
      <c r="E97" s="13"/>
      <c r="F97" s="13"/>
      <c r="G97" s="13"/>
      <c r="H97" s="8"/>
      <c r="I97" s="13"/>
      <c r="J97" s="13"/>
      <c r="K97" s="13"/>
      <c r="L97" s="8"/>
      <c r="M97" s="8"/>
      <c r="N97" s="8"/>
      <c r="O97" s="8"/>
      <c r="P97" s="9"/>
      <c r="Q97" s="9"/>
      <c r="R97" s="9"/>
      <c r="S97" s="9"/>
      <c r="T97" s="13"/>
      <c r="U97" s="13"/>
      <c r="V97" s="13"/>
      <c r="W97" s="13"/>
      <c r="X97" s="9"/>
      <c r="Y97" s="9"/>
      <c r="Z97" s="9"/>
      <c r="AA97" s="9"/>
    </row>
    <row r="98" spans="1:27" s="3" customFormat="1" ht="174" hidden="1" customHeight="1" x14ac:dyDescent="0.3">
      <c r="A98" s="52"/>
      <c r="B98" s="54"/>
      <c r="C98" s="15"/>
      <c r="D98" s="13"/>
      <c r="E98" s="13"/>
      <c r="F98" s="13"/>
      <c r="G98" s="13"/>
      <c r="H98" s="8"/>
      <c r="I98" s="13"/>
      <c r="J98" s="13"/>
      <c r="K98" s="13"/>
      <c r="L98" s="8"/>
      <c r="M98" s="8"/>
      <c r="N98" s="8"/>
      <c r="O98" s="8"/>
      <c r="P98" s="9"/>
      <c r="Q98" s="9"/>
      <c r="R98" s="9"/>
      <c r="S98" s="9"/>
      <c r="T98" s="13"/>
      <c r="U98" s="13"/>
      <c r="V98" s="13"/>
      <c r="W98" s="13"/>
      <c r="X98" s="9"/>
      <c r="Y98" s="9"/>
      <c r="Z98" s="9"/>
      <c r="AA98" s="9"/>
    </row>
    <row r="99" spans="1:27" s="3" customFormat="1" ht="59.25" hidden="1" customHeight="1" x14ac:dyDescent="0.3">
      <c r="A99" s="6"/>
      <c r="B99" s="100"/>
      <c r="C99" s="100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3"/>
      <c r="U99" s="13"/>
      <c r="V99" s="13"/>
      <c r="W99" s="13"/>
      <c r="X99" s="9"/>
      <c r="Y99" s="9"/>
      <c r="Z99" s="9"/>
      <c r="AA99" s="9"/>
    </row>
    <row r="100" spans="1:27" s="3" customFormat="1" ht="56.25" hidden="1" customHeight="1" x14ac:dyDescent="0.3">
      <c r="A100" s="90"/>
      <c r="B100" s="93"/>
      <c r="C100" s="12"/>
      <c r="D100" s="8"/>
      <c r="E100" s="8"/>
      <c r="F100" s="8"/>
      <c r="G100" s="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9"/>
      <c r="Y100" s="9"/>
      <c r="Z100" s="9"/>
      <c r="AA100" s="9"/>
    </row>
    <row r="101" spans="1:27" s="3" customFormat="1" ht="117.75" hidden="1" customHeight="1" x14ac:dyDescent="0.3">
      <c r="A101" s="92"/>
      <c r="B101" s="94"/>
      <c r="C101" s="12"/>
      <c r="D101" s="8"/>
      <c r="E101" s="8"/>
      <c r="F101" s="8"/>
      <c r="G101" s="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8"/>
      <c r="V101" s="8"/>
      <c r="W101" s="13"/>
      <c r="X101" s="9"/>
      <c r="Y101" s="9"/>
      <c r="Z101" s="9"/>
      <c r="AA101" s="9"/>
    </row>
    <row r="102" spans="1:27" s="3" customFormat="1" ht="137.25" hidden="1" customHeight="1" x14ac:dyDescent="0.3">
      <c r="A102" s="53"/>
      <c r="B102" s="55"/>
      <c r="C102" s="12"/>
      <c r="D102" s="8"/>
      <c r="E102" s="8"/>
      <c r="F102" s="8"/>
      <c r="G102" s="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9"/>
      <c r="Y102" s="9"/>
      <c r="Z102" s="9"/>
      <c r="AA102" s="9"/>
    </row>
    <row r="103" spans="1:27" s="3" customFormat="1" ht="173.25" hidden="1" customHeight="1" x14ac:dyDescent="0.3">
      <c r="A103" s="53"/>
      <c r="B103" s="55"/>
      <c r="C103" s="12"/>
      <c r="D103" s="8"/>
      <c r="E103" s="8"/>
      <c r="F103" s="8"/>
      <c r="G103" s="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9"/>
      <c r="Y103" s="9"/>
      <c r="Z103" s="9"/>
      <c r="AA103" s="9"/>
    </row>
    <row r="104" spans="1:27" s="3" customFormat="1" ht="118.5" hidden="1" customHeight="1" x14ac:dyDescent="0.3">
      <c r="A104" s="53"/>
      <c r="B104" s="55"/>
      <c r="C104" s="12"/>
      <c r="D104" s="8"/>
      <c r="E104" s="8"/>
      <c r="F104" s="8"/>
      <c r="G104" s="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9"/>
      <c r="Y104" s="9"/>
      <c r="Z104" s="9"/>
      <c r="AA104" s="9"/>
    </row>
    <row r="105" spans="1:27" s="3" customFormat="1" ht="101.25" hidden="1" customHeight="1" x14ac:dyDescent="0.3">
      <c r="A105" s="53"/>
      <c r="B105" s="55"/>
      <c r="C105" s="12"/>
      <c r="D105" s="8"/>
      <c r="E105" s="8"/>
      <c r="F105" s="8"/>
      <c r="G105" s="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9"/>
      <c r="Y105" s="9"/>
      <c r="Z105" s="9"/>
      <c r="AA105" s="9"/>
    </row>
    <row r="106" spans="1:27" s="3" customFormat="1" ht="70.5" hidden="1" customHeight="1" x14ac:dyDescent="0.3">
      <c r="A106" s="6"/>
      <c r="B106" s="95"/>
      <c r="C106" s="9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3"/>
      <c r="U106" s="13"/>
      <c r="V106" s="13"/>
      <c r="W106" s="13"/>
      <c r="X106" s="9"/>
      <c r="Y106" s="9"/>
      <c r="Z106" s="9"/>
      <c r="AA106" s="9"/>
    </row>
    <row r="107" spans="1:27" s="3" customFormat="1" hidden="1" x14ac:dyDescent="0.3">
      <c r="A107" s="6"/>
      <c r="B107" s="58"/>
      <c r="C107" s="58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3"/>
      <c r="U107" s="13"/>
      <c r="V107" s="13"/>
      <c r="W107" s="13"/>
      <c r="X107" s="9"/>
      <c r="Y107" s="9"/>
      <c r="Z107" s="9"/>
      <c r="AA107" s="9"/>
    </row>
    <row r="108" spans="1:27" s="3" customFormat="1" ht="60.75" hidden="1" customHeight="1" x14ac:dyDescent="0.3">
      <c r="A108" s="52"/>
      <c r="B108" s="29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9"/>
      <c r="R108" s="9"/>
      <c r="S108" s="9"/>
      <c r="T108" s="13"/>
      <c r="U108" s="13"/>
      <c r="V108" s="13"/>
      <c r="W108" s="13"/>
      <c r="X108" s="9"/>
      <c r="Y108" s="9"/>
      <c r="Z108" s="9"/>
      <c r="AA108" s="9"/>
    </row>
    <row r="109" spans="1:27" s="5" customFormat="1" ht="60" hidden="1" customHeight="1" x14ac:dyDescent="0.3">
      <c r="A109" s="6"/>
      <c r="B109" s="30"/>
      <c r="C109" s="1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3"/>
      <c r="U109" s="13"/>
      <c r="V109" s="13"/>
      <c r="W109" s="13"/>
      <c r="X109" s="9"/>
      <c r="Y109" s="9"/>
      <c r="Z109" s="9"/>
      <c r="AA109" s="9"/>
    </row>
    <row r="110" spans="1:27" s="3" customFormat="1" ht="27" hidden="1" customHeight="1" x14ac:dyDescent="0.3">
      <c r="A110" s="90"/>
      <c r="B110" s="103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9"/>
      <c r="R110" s="9"/>
      <c r="S110" s="9"/>
      <c r="T110" s="13"/>
      <c r="U110" s="13"/>
      <c r="V110" s="13"/>
      <c r="W110" s="13"/>
      <c r="X110" s="9"/>
      <c r="Y110" s="9"/>
      <c r="Z110" s="9"/>
      <c r="AA110" s="9"/>
    </row>
    <row r="111" spans="1:27" s="3" customFormat="1" ht="28.5" hidden="1" customHeight="1" x14ac:dyDescent="0.3">
      <c r="A111" s="101"/>
      <c r="B111" s="103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8"/>
      <c r="R111" s="8"/>
      <c r="S111" s="8"/>
      <c r="T111" s="13"/>
      <c r="U111" s="13"/>
      <c r="V111" s="13"/>
      <c r="W111" s="13"/>
      <c r="X111" s="9"/>
      <c r="Y111" s="9"/>
      <c r="Z111" s="9"/>
      <c r="AA111" s="9"/>
    </row>
    <row r="112" spans="1:27" s="3" customFormat="1" ht="26.25" hidden="1" customHeight="1" x14ac:dyDescent="0.3">
      <c r="A112" s="101"/>
      <c r="B112" s="103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9"/>
      <c r="R112" s="9"/>
      <c r="S112" s="9"/>
      <c r="T112" s="13"/>
      <c r="U112" s="13"/>
      <c r="V112" s="13"/>
      <c r="W112" s="13"/>
      <c r="X112" s="9"/>
      <c r="Y112" s="9"/>
      <c r="Z112" s="9"/>
      <c r="AA112" s="9"/>
    </row>
    <row r="113" spans="1:27" s="3" customFormat="1" ht="24.75" hidden="1" customHeight="1" x14ac:dyDescent="0.3">
      <c r="A113" s="101"/>
      <c r="B113" s="103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9"/>
      <c r="R113" s="9"/>
      <c r="S113" s="9"/>
      <c r="T113" s="13"/>
      <c r="U113" s="13"/>
      <c r="V113" s="13"/>
      <c r="W113" s="13"/>
      <c r="X113" s="9"/>
      <c r="Y113" s="9"/>
      <c r="Z113" s="9"/>
      <c r="AA113" s="9"/>
    </row>
    <row r="114" spans="1:27" s="3" customFormat="1" ht="31.5" hidden="1" customHeight="1" x14ac:dyDescent="0.3">
      <c r="A114" s="101"/>
      <c r="B114" s="93"/>
      <c r="C114" s="31"/>
      <c r="D114" s="66"/>
      <c r="E114" s="13"/>
      <c r="F114" s="13"/>
      <c r="G114" s="13"/>
      <c r="H114" s="8"/>
      <c r="I114" s="8"/>
      <c r="J114" s="8"/>
      <c r="K114" s="8"/>
      <c r="L114" s="8"/>
      <c r="M114" s="8"/>
      <c r="N114" s="8"/>
      <c r="O114" s="8"/>
      <c r="P114" s="9"/>
      <c r="Q114" s="9"/>
      <c r="R114" s="9"/>
      <c r="S114" s="9"/>
      <c r="T114" s="13"/>
      <c r="U114" s="13"/>
      <c r="V114" s="13"/>
      <c r="W114" s="13"/>
      <c r="X114" s="9"/>
      <c r="Y114" s="9"/>
      <c r="Z114" s="9"/>
      <c r="AA114" s="9"/>
    </row>
    <row r="115" spans="1:27" s="3" customFormat="1" ht="82.5" hidden="1" customHeight="1" x14ac:dyDescent="0.3">
      <c r="A115" s="102"/>
      <c r="B115" s="103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13"/>
      <c r="U115" s="8"/>
      <c r="V115" s="8"/>
      <c r="W115" s="13"/>
      <c r="X115" s="9"/>
      <c r="Y115" s="9"/>
      <c r="Z115" s="9"/>
      <c r="AA115" s="9"/>
    </row>
    <row r="116" spans="1:27" s="3" customFormat="1" hidden="1" x14ac:dyDescent="0.3">
      <c r="A116" s="91"/>
      <c r="B116" s="94"/>
      <c r="C116" s="32"/>
      <c r="D116" s="6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13"/>
      <c r="U116" s="13"/>
      <c r="V116" s="13"/>
      <c r="W116" s="13"/>
      <c r="X116" s="9"/>
      <c r="Y116" s="9"/>
      <c r="Z116" s="9"/>
      <c r="AA116" s="9"/>
    </row>
    <row r="117" spans="1:27" s="5" customFormat="1" hidden="1" x14ac:dyDescent="0.3">
      <c r="A117" s="6"/>
      <c r="B117" s="104"/>
      <c r="C117" s="10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3"/>
      <c r="U117" s="13"/>
      <c r="V117" s="13"/>
      <c r="W117" s="13"/>
      <c r="X117" s="9"/>
      <c r="Y117" s="9"/>
      <c r="Z117" s="9"/>
      <c r="AA117" s="9"/>
    </row>
    <row r="118" spans="1:27" s="5" customFormat="1" hidden="1" x14ac:dyDescent="0.3">
      <c r="A118" s="90"/>
      <c r="B118" s="105"/>
      <c r="C118" s="15"/>
      <c r="D118" s="13"/>
      <c r="E118" s="13"/>
      <c r="F118" s="13"/>
      <c r="G118" s="13"/>
      <c r="H118" s="34"/>
      <c r="I118" s="34"/>
      <c r="J118" s="34"/>
      <c r="K118" s="34"/>
      <c r="L118" s="34"/>
      <c r="M118" s="34"/>
      <c r="N118" s="34"/>
      <c r="O118" s="34"/>
      <c r="P118" s="8"/>
      <c r="Q118" s="8"/>
      <c r="R118" s="8"/>
      <c r="S118" s="8"/>
      <c r="T118" s="13"/>
      <c r="U118" s="13"/>
      <c r="V118" s="13"/>
      <c r="W118" s="13"/>
      <c r="X118" s="9"/>
      <c r="Y118" s="9"/>
      <c r="Z118" s="9"/>
      <c r="AA118" s="9"/>
    </row>
    <row r="119" spans="1:27" s="5" customFormat="1" hidden="1" x14ac:dyDescent="0.3">
      <c r="A119" s="101"/>
      <c r="B119" s="106"/>
      <c r="C119" s="15"/>
      <c r="D119" s="13"/>
      <c r="E119" s="13"/>
      <c r="F119" s="13"/>
      <c r="G119" s="13"/>
      <c r="H119" s="34"/>
      <c r="I119" s="34"/>
      <c r="J119" s="34"/>
      <c r="K119" s="34"/>
      <c r="L119" s="34"/>
      <c r="M119" s="34"/>
      <c r="N119" s="34"/>
      <c r="O119" s="34"/>
      <c r="P119" s="8"/>
      <c r="Q119" s="8"/>
      <c r="R119" s="8"/>
      <c r="S119" s="8"/>
      <c r="T119" s="13"/>
      <c r="U119" s="13"/>
      <c r="V119" s="13"/>
      <c r="W119" s="13"/>
      <c r="X119" s="9"/>
      <c r="Y119" s="9"/>
      <c r="Z119" s="9"/>
      <c r="AA119" s="9"/>
    </row>
    <row r="120" spans="1:27" s="5" customFormat="1" ht="126.75" hidden="1" customHeight="1" x14ac:dyDescent="0.3">
      <c r="A120" s="101"/>
      <c r="B120" s="106"/>
      <c r="C120" s="15"/>
      <c r="D120" s="13"/>
      <c r="E120" s="13"/>
      <c r="F120" s="13"/>
      <c r="G120" s="13"/>
      <c r="H120" s="34"/>
      <c r="I120" s="34"/>
      <c r="J120" s="34"/>
      <c r="K120" s="34"/>
      <c r="L120" s="34"/>
      <c r="M120" s="34"/>
      <c r="N120" s="34"/>
      <c r="O120" s="34"/>
      <c r="P120" s="8"/>
      <c r="Q120" s="8"/>
      <c r="R120" s="8"/>
      <c r="S120" s="8"/>
      <c r="T120" s="13"/>
      <c r="U120" s="8"/>
      <c r="V120" s="8"/>
      <c r="W120" s="13"/>
      <c r="X120" s="9"/>
      <c r="Y120" s="9"/>
      <c r="Z120" s="9"/>
      <c r="AA120" s="9"/>
    </row>
    <row r="121" spans="1:27" s="3" customFormat="1" hidden="1" x14ac:dyDescent="0.3">
      <c r="A121" s="101"/>
      <c r="B121" s="107"/>
      <c r="C121" s="15"/>
      <c r="D121" s="13"/>
      <c r="E121" s="13"/>
      <c r="F121" s="13"/>
      <c r="G121" s="13"/>
      <c r="H121" s="34"/>
      <c r="I121" s="34"/>
      <c r="J121" s="34"/>
      <c r="K121" s="34"/>
      <c r="L121" s="34"/>
      <c r="M121" s="8"/>
      <c r="N121" s="8"/>
      <c r="O121" s="8"/>
      <c r="P121" s="8"/>
      <c r="Q121" s="8"/>
      <c r="R121" s="8"/>
      <c r="S121" s="8"/>
      <c r="T121" s="13"/>
      <c r="U121" s="13"/>
      <c r="V121" s="13"/>
      <c r="W121" s="13"/>
      <c r="X121" s="9"/>
      <c r="Y121" s="9"/>
      <c r="Z121" s="9"/>
      <c r="AA121" s="9"/>
    </row>
    <row r="122" spans="1:27" s="3" customFormat="1" hidden="1" x14ac:dyDescent="0.3">
      <c r="A122" s="6"/>
      <c r="B122" s="104"/>
      <c r="C122" s="104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3"/>
      <c r="U122" s="13"/>
      <c r="V122" s="13"/>
      <c r="W122" s="13"/>
      <c r="X122" s="9"/>
      <c r="Y122" s="9"/>
      <c r="Z122" s="9"/>
      <c r="AA122" s="9"/>
    </row>
    <row r="123" spans="1:27" s="3" customFormat="1" hidden="1" x14ac:dyDescent="0.3">
      <c r="A123" s="52"/>
      <c r="B123" s="57"/>
      <c r="C123" s="35"/>
      <c r="D123" s="34"/>
      <c r="E123" s="34"/>
      <c r="F123" s="34"/>
      <c r="G123" s="34"/>
      <c r="H123" s="8"/>
      <c r="I123" s="34"/>
      <c r="J123" s="34"/>
      <c r="K123" s="34"/>
      <c r="L123" s="34"/>
      <c r="M123" s="34"/>
      <c r="N123" s="34"/>
      <c r="O123" s="34"/>
      <c r="P123" s="8"/>
      <c r="Q123" s="34"/>
      <c r="R123" s="34"/>
      <c r="S123" s="34"/>
      <c r="T123" s="13"/>
      <c r="U123" s="13"/>
      <c r="V123" s="13"/>
      <c r="W123" s="13"/>
      <c r="X123" s="9"/>
      <c r="Y123" s="9"/>
      <c r="Z123" s="9"/>
      <c r="AA123" s="9"/>
    </row>
    <row r="124" spans="1:27" s="3" customFormat="1" hidden="1" x14ac:dyDescent="0.3">
      <c r="A124" s="52"/>
      <c r="B124" s="36"/>
      <c r="C124" s="12"/>
      <c r="D124" s="3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3"/>
      <c r="U124" s="13"/>
      <c r="V124" s="13"/>
      <c r="W124" s="13"/>
      <c r="X124" s="9"/>
      <c r="Y124" s="9"/>
      <c r="Z124" s="9"/>
      <c r="AA124" s="9"/>
    </row>
    <row r="125" spans="1:27" s="3" customFormat="1" hidden="1" x14ac:dyDescent="0.3">
      <c r="A125" s="6"/>
      <c r="B125" s="104"/>
      <c r="C125" s="10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3"/>
      <c r="U125" s="13"/>
      <c r="V125" s="13"/>
      <c r="W125" s="13"/>
      <c r="X125" s="9"/>
      <c r="Y125" s="9"/>
      <c r="Z125" s="9"/>
      <c r="AA125" s="9"/>
    </row>
    <row r="126" spans="1:27" s="3" customFormat="1" hidden="1" x14ac:dyDescent="0.3">
      <c r="A126" s="6"/>
      <c r="B126" s="56"/>
      <c r="C126" s="56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3"/>
      <c r="U126" s="13"/>
      <c r="V126" s="13"/>
      <c r="W126" s="13"/>
      <c r="X126" s="9"/>
      <c r="Y126" s="9"/>
      <c r="Z126" s="9"/>
      <c r="AA126" s="9"/>
    </row>
    <row r="127" spans="1:27" s="3" customFormat="1" hidden="1" x14ac:dyDescent="0.3">
      <c r="A127" s="62"/>
      <c r="B127" s="37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3"/>
      <c r="U127" s="13"/>
      <c r="V127" s="13"/>
      <c r="W127" s="13"/>
      <c r="X127" s="9"/>
      <c r="Y127" s="9"/>
      <c r="Z127" s="9"/>
      <c r="AA127" s="9"/>
    </row>
    <row r="128" spans="1:27" s="3" customFormat="1" hidden="1" x14ac:dyDescent="0.3">
      <c r="A128" s="62"/>
      <c r="B128" s="37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3"/>
      <c r="U128" s="13"/>
      <c r="V128" s="13"/>
      <c r="W128" s="13"/>
      <c r="X128" s="9"/>
      <c r="Y128" s="9"/>
      <c r="Z128" s="9"/>
      <c r="AA128" s="9"/>
    </row>
    <row r="129" spans="1:27" s="3" customFormat="1" hidden="1" x14ac:dyDescent="0.3">
      <c r="A129" s="62"/>
      <c r="B129" s="37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3"/>
      <c r="U129" s="13"/>
      <c r="V129" s="13"/>
      <c r="W129" s="13"/>
      <c r="X129" s="9"/>
      <c r="Y129" s="9"/>
      <c r="Z129" s="9"/>
      <c r="AA129" s="9"/>
    </row>
    <row r="130" spans="1:27" s="3" customFormat="1" hidden="1" x14ac:dyDescent="0.3">
      <c r="A130" s="62"/>
      <c r="B130" s="37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3"/>
      <c r="U130" s="13"/>
      <c r="V130" s="13"/>
      <c r="W130" s="13"/>
      <c r="X130" s="9"/>
      <c r="Y130" s="9"/>
      <c r="Z130" s="9"/>
      <c r="AA130" s="9"/>
    </row>
    <row r="131" spans="1:27" s="3" customFormat="1" hidden="1" x14ac:dyDescent="0.3">
      <c r="A131" s="6"/>
      <c r="B131" s="56"/>
      <c r="C131" s="1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3"/>
      <c r="U131" s="13"/>
      <c r="V131" s="13"/>
      <c r="W131" s="13"/>
      <c r="X131" s="9"/>
      <c r="Y131" s="9"/>
      <c r="Z131" s="9"/>
      <c r="AA131" s="9"/>
    </row>
    <row r="132" spans="1:27" s="3" customFormat="1" hidden="1" x14ac:dyDescent="0.3">
      <c r="A132" s="62"/>
      <c r="B132" s="37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3"/>
      <c r="U132" s="13"/>
      <c r="V132" s="13"/>
      <c r="W132" s="13"/>
      <c r="X132" s="9"/>
      <c r="Y132" s="9"/>
      <c r="Z132" s="9"/>
      <c r="AA132" s="9"/>
    </row>
    <row r="133" spans="1:27" s="3" customFormat="1" hidden="1" x14ac:dyDescent="0.3">
      <c r="A133" s="62"/>
      <c r="B133" s="37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3"/>
      <c r="U133" s="13"/>
      <c r="V133" s="13"/>
      <c r="W133" s="13"/>
      <c r="X133" s="9"/>
      <c r="Y133" s="9"/>
      <c r="Z133" s="9"/>
      <c r="AA133" s="9"/>
    </row>
    <row r="134" spans="1:27" s="3" customFormat="1" hidden="1" x14ac:dyDescent="0.3">
      <c r="A134" s="62"/>
      <c r="B134" s="38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3"/>
      <c r="U134" s="13"/>
      <c r="V134" s="13"/>
      <c r="W134" s="13"/>
      <c r="X134" s="9"/>
      <c r="Y134" s="9"/>
      <c r="Z134" s="9"/>
      <c r="AA134" s="9"/>
    </row>
    <row r="135" spans="1:27" s="3" customFormat="1" hidden="1" x14ac:dyDescent="0.3">
      <c r="A135" s="62"/>
      <c r="B135" s="38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3"/>
      <c r="U135" s="13"/>
      <c r="V135" s="13"/>
      <c r="W135" s="13"/>
      <c r="X135" s="9"/>
      <c r="Y135" s="9"/>
      <c r="Z135" s="9"/>
      <c r="AA135" s="9"/>
    </row>
    <row r="136" spans="1:27" s="3" customFormat="1" hidden="1" x14ac:dyDescent="0.3">
      <c r="A136" s="62"/>
      <c r="B136" s="38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3"/>
      <c r="U136" s="13"/>
      <c r="V136" s="13"/>
      <c r="W136" s="13"/>
      <c r="X136" s="9"/>
      <c r="Y136" s="9"/>
      <c r="Z136" s="9"/>
      <c r="AA136" s="9"/>
    </row>
    <row r="137" spans="1:27" s="3" customFormat="1" hidden="1" x14ac:dyDescent="0.3">
      <c r="A137" s="62"/>
      <c r="B137" s="38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3"/>
      <c r="U137" s="13"/>
      <c r="V137" s="13"/>
      <c r="W137" s="13"/>
      <c r="X137" s="9"/>
      <c r="Y137" s="9"/>
      <c r="Z137" s="9"/>
      <c r="AA137" s="9"/>
    </row>
    <row r="138" spans="1:27" s="3" customFormat="1" hidden="1" x14ac:dyDescent="0.3">
      <c r="A138" s="62"/>
      <c r="B138" s="38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3"/>
      <c r="U138" s="13"/>
      <c r="V138" s="13"/>
      <c r="W138" s="13"/>
      <c r="X138" s="9"/>
      <c r="Y138" s="9"/>
      <c r="Z138" s="9"/>
      <c r="AA138" s="9"/>
    </row>
    <row r="139" spans="1:27" s="5" customFormat="1" hidden="1" x14ac:dyDescent="0.3">
      <c r="A139" s="6"/>
      <c r="B139" s="56"/>
      <c r="C139" s="1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13"/>
      <c r="U139" s="13"/>
      <c r="V139" s="13"/>
      <c r="W139" s="13"/>
      <c r="X139" s="9"/>
      <c r="Y139" s="9"/>
      <c r="Z139" s="9"/>
      <c r="AA139" s="9"/>
    </row>
    <row r="140" spans="1:27" s="3" customFormat="1" hidden="1" x14ac:dyDescent="0.3">
      <c r="A140" s="62"/>
      <c r="B140" s="37"/>
      <c r="C140" s="1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3"/>
      <c r="U140" s="13"/>
      <c r="V140" s="13"/>
      <c r="W140" s="13"/>
      <c r="X140" s="9"/>
      <c r="Y140" s="9"/>
      <c r="Z140" s="9"/>
      <c r="AA140" s="9"/>
    </row>
    <row r="141" spans="1:27" s="3" customFormat="1" hidden="1" x14ac:dyDescent="0.3">
      <c r="A141" s="6"/>
      <c r="B141" s="61"/>
      <c r="C141" s="1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9"/>
      <c r="Y141" s="9"/>
      <c r="Z141" s="9"/>
      <c r="AA141" s="9"/>
    </row>
    <row r="142" spans="1:27" s="3" customFormat="1" hidden="1" x14ac:dyDescent="0.3">
      <c r="A142" s="90"/>
      <c r="B142" s="108"/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3"/>
      <c r="U142" s="13"/>
      <c r="V142" s="13"/>
      <c r="W142" s="13"/>
      <c r="X142" s="9"/>
      <c r="Y142" s="9"/>
      <c r="Z142" s="9"/>
      <c r="AA142" s="9"/>
    </row>
    <row r="143" spans="1:27" s="3" customFormat="1" hidden="1" x14ac:dyDescent="0.3">
      <c r="A143" s="92"/>
      <c r="B143" s="109"/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3"/>
      <c r="U143" s="13"/>
      <c r="V143" s="13"/>
      <c r="W143" s="13"/>
      <c r="X143" s="9"/>
      <c r="Y143" s="9"/>
      <c r="Z143" s="9"/>
      <c r="AA143" s="9"/>
    </row>
    <row r="144" spans="1:27" hidden="1" x14ac:dyDescent="0.3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</row>
    <row r="145" spans="1:27" hidden="1" x14ac:dyDescent="0.3">
      <c r="A145" s="6"/>
      <c r="B145" s="112"/>
      <c r="C145" s="1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9"/>
      <c r="Y145" s="9"/>
      <c r="Z145" s="9"/>
      <c r="AA145" s="9"/>
    </row>
    <row r="146" spans="1:27" hidden="1" x14ac:dyDescent="0.3">
      <c r="A146" s="6"/>
      <c r="B146" s="2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9"/>
      <c r="Y146" s="9"/>
      <c r="Z146" s="9"/>
      <c r="AA146" s="9"/>
    </row>
    <row r="147" spans="1:27" hidden="1" x14ac:dyDescent="0.3">
      <c r="A147" s="90"/>
      <c r="B147" s="114"/>
      <c r="C147" s="1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9"/>
      <c r="R147" s="41"/>
      <c r="S147" s="41"/>
      <c r="T147" s="8"/>
      <c r="U147" s="8"/>
      <c r="V147" s="8"/>
      <c r="W147" s="8"/>
      <c r="X147" s="9"/>
      <c r="Y147" s="9"/>
      <c r="Z147" s="9"/>
      <c r="AA147" s="9"/>
    </row>
    <row r="148" spans="1:27" hidden="1" x14ac:dyDescent="0.3">
      <c r="A148" s="92"/>
      <c r="B148" s="115"/>
      <c r="C148" s="1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9"/>
      <c r="R148" s="41"/>
      <c r="S148" s="41"/>
      <c r="T148" s="8"/>
      <c r="U148" s="8"/>
      <c r="V148" s="8"/>
      <c r="W148" s="8"/>
      <c r="X148" s="9"/>
      <c r="Y148" s="9"/>
      <c r="Z148" s="9"/>
      <c r="AA148" s="9"/>
    </row>
    <row r="149" spans="1:27" hidden="1" x14ac:dyDescent="0.3">
      <c r="A149" s="62"/>
      <c r="B149" s="27"/>
      <c r="C149" s="1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9"/>
      <c r="R149" s="41"/>
      <c r="S149" s="41"/>
      <c r="T149" s="8"/>
      <c r="U149" s="8"/>
      <c r="V149" s="8"/>
      <c r="W149" s="8"/>
      <c r="X149" s="9"/>
      <c r="Y149" s="9"/>
      <c r="Z149" s="9"/>
      <c r="AA149" s="9"/>
    </row>
    <row r="150" spans="1:27" hidden="1" x14ac:dyDescent="0.3">
      <c r="A150" s="6"/>
      <c r="B150" s="28"/>
      <c r="C150" s="1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9"/>
      <c r="Y150" s="9"/>
      <c r="Z150" s="9"/>
      <c r="AA150" s="9"/>
    </row>
    <row r="151" spans="1:27" hidden="1" x14ac:dyDescent="0.3">
      <c r="A151" s="42"/>
      <c r="B151" s="27"/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9"/>
      <c r="R151" s="41"/>
      <c r="S151" s="41"/>
      <c r="T151" s="8"/>
      <c r="U151" s="8"/>
      <c r="V151" s="8"/>
      <c r="W151" s="8"/>
      <c r="X151" s="9"/>
      <c r="Y151" s="9"/>
      <c r="Z151" s="9"/>
      <c r="AA151" s="9"/>
    </row>
    <row r="152" spans="1:27" ht="44.25" hidden="1" customHeight="1" x14ac:dyDescent="0.3">
      <c r="A152" s="6"/>
      <c r="B152" s="43"/>
      <c r="C152" s="44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idden="1" x14ac:dyDescent="0.3">
      <c r="A153" s="6"/>
      <c r="B153" s="43"/>
      <c r="C153" s="44"/>
      <c r="D153" s="8"/>
      <c r="E153" s="8"/>
      <c r="F153" s="8"/>
      <c r="G153" s="8"/>
      <c r="H153" s="8"/>
      <c r="I153" s="8"/>
      <c r="J153" s="8"/>
      <c r="K153" s="8"/>
      <c r="P153" s="41"/>
      <c r="Q153" s="9"/>
      <c r="R153" s="41"/>
      <c r="S153" s="41"/>
      <c r="T153" s="8"/>
      <c r="U153" s="8"/>
      <c r="V153" s="8"/>
      <c r="W153" s="8"/>
      <c r="X153" s="8"/>
      <c r="Y153" s="9"/>
      <c r="Z153" s="9"/>
      <c r="AA153" s="9"/>
    </row>
    <row r="154" spans="1:27" hidden="1" x14ac:dyDescent="0.3">
      <c r="A154" s="62"/>
      <c r="B154" s="45"/>
      <c r="C154" s="12"/>
      <c r="D154" s="8"/>
      <c r="E154" s="8"/>
      <c r="F154" s="8"/>
      <c r="G154" s="8"/>
      <c r="H154" s="8"/>
      <c r="I154" s="8"/>
      <c r="J154" s="8"/>
      <c r="K154" s="8"/>
      <c r="P154" s="41"/>
      <c r="Q154" s="9"/>
      <c r="R154" s="41"/>
      <c r="S154" s="41"/>
      <c r="T154" s="13"/>
      <c r="U154" s="8"/>
      <c r="V154" s="8"/>
      <c r="W154" s="13"/>
      <c r="X154" s="9"/>
      <c r="Y154" s="9"/>
      <c r="Z154" s="9"/>
      <c r="AA154" s="9"/>
    </row>
    <row r="155" spans="1:27" hidden="1" x14ac:dyDescent="0.3">
      <c r="A155" s="62"/>
      <c r="B155" s="19"/>
      <c r="C155" s="12"/>
      <c r="D155" s="8"/>
      <c r="E155" s="8"/>
      <c r="F155" s="8"/>
      <c r="G155" s="8"/>
      <c r="H155" s="8"/>
      <c r="I155" s="8"/>
      <c r="J155" s="8"/>
      <c r="K155" s="8"/>
      <c r="P155" s="41"/>
      <c r="Q155" s="9"/>
      <c r="R155" s="41"/>
      <c r="S155" s="41"/>
      <c r="T155" s="13"/>
      <c r="U155" s="8"/>
      <c r="V155" s="8"/>
      <c r="W155" s="13"/>
      <c r="X155" s="9"/>
      <c r="Y155" s="9"/>
      <c r="Z155" s="9"/>
      <c r="AA155" s="9"/>
    </row>
    <row r="156" spans="1:27" ht="97.5" hidden="1" customHeight="1" x14ac:dyDescent="0.3">
      <c r="A156" s="62"/>
      <c r="B156" s="21"/>
      <c r="C156" s="44"/>
      <c r="D156" s="8"/>
      <c r="E156" s="8"/>
      <c r="F156" s="8"/>
      <c r="G156" s="8"/>
      <c r="H156" s="8"/>
      <c r="I156" s="8"/>
      <c r="J156" s="8"/>
      <c r="K156" s="44"/>
      <c r="P156" s="41"/>
      <c r="Q156" s="9"/>
      <c r="R156" s="41"/>
      <c r="S156" s="41"/>
      <c r="T156" s="8"/>
      <c r="U156" s="8"/>
      <c r="V156" s="8"/>
      <c r="W156" s="8"/>
      <c r="X156" s="8"/>
      <c r="Y156" s="9"/>
      <c r="Z156" s="46"/>
      <c r="AA156" s="9"/>
    </row>
    <row r="157" spans="1:27" hidden="1" x14ac:dyDescent="0.3">
      <c r="A157" s="62"/>
      <c r="B157" s="21"/>
      <c r="C157" s="44"/>
      <c r="D157" s="8"/>
      <c r="E157" s="8"/>
      <c r="F157" s="8"/>
      <c r="G157" s="8"/>
      <c r="H157" s="8"/>
      <c r="I157" s="8"/>
      <c r="J157" s="8"/>
      <c r="K157" s="44"/>
      <c r="P157" s="41"/>
      <c r="Q157" s="9"/>
      <c r="R157" s="41"/>
      <c r="S157" s="41"/>
      <c r="T157" s="8"/>
      <c r="U157" s="8"/>
      <c r="V157" s="8"/>
      <c r="W157" s="8"/>
      <c r="X157" s="8"/>
      <c r="Y157" s="9"/>
      <c r="Z157" s="46"/>
      <c r="AA157" s="9"/>
    </row>
    <row r="158" spans="1:27" hidden="1" x14ac:dyDescent="0.3">
      <c r="A158" s="62"/>
      <c r="B158" s="19"/>
      <c r="C158" s="12"/>
      <c r="D158" s="8"/>
      <c r="E158" s="8"/>
      <c r="F158" s="8"/>
      <c r="G158" s="8"/>
      <c r="H158" s="8"/>
      <c r="I158" s="8"/>
      <c r="J158" s="8"/>
      <c r="K158" s="8"/>
      <c r="P158" s="41"/>
      <c r="Q158" s="9"/>
      <c r="R158" s="41"/>
      <c r="S158" s="41"/>
      <c r="T158" s="13"/>
      <c r="U158" s="8"/>
      <c r="V158" s="8"/>
      <c r="W158" s="13"/>
      <c r="X158" s="9"/>
      <c r="Y158" s="9"/>
      <c r="Z158" s="9"/>
      <c r="AA158" s="9"/>
    </row>
    <row r="159" spans="1:27" x14ac:dyDescent="0.3">
      <c r="B159" s="48"/>
    </row>
    <row r="160" spans="1:27" ht="31.5" hidden="1" customHeight="1" x14ac:dyDescent="0.35">
      <c r="D160" s="51" t="e">
        <f>#REF!+D8+D9+D10+D11+D12+D14+D19+D20+D21+D33+D35+D36+D101+D115+D120+D155+D158+D154+D33+D15</f>
        <v>#REF!</v>
      </c>
      <c r="E160" s="51" t="e">
        <f>#REF!+E8+E9+E10+E11+E12+E14+E19+E20+E21+E33+E35+E36+E101+E115+E120+E155+E158+E154+E33+E15</f>
        <v>#REF!</v>
      </c>
      <c r="F160" s="51" t="e">
        <f>#REF!+F8+F9+F10+F11+F12+F14+F19+F20+F21+F33+F35+F36+F101+F115+F120+F155+F158+F154+F33+F15</f>
        <v>#REF!</v>
      </c>
      <c r="G160" s="51" t="e">
        <f>#REF!+G8+G9+G10+G11+G12+G14+G19+G20+G21+G33+G35+G36+G101+G115+G120+G155+G158+G154+G33+G15</f>
        <v>#REF!</v>
      </c>
      <c r="H160" s="51" t="e">
        <f>#REF!+H8+H9+H10+H11+H12+H14+H19+H20+H21+H33+H35+H36+H101+H115+H120+H155+H158+H154+H33+H15</f>
        <v>#REF!</v>
      </c>
      <c r="I160" s="51" t="e">
        <f>#REF!+I8+I9+I10+I11+I12+I14+I19+I20+I21+I33+I35+I36+I101+I115+I120+I155+I158+I154+I33+I15</f>
        <v>#REF!</v>
      </c>
      <c r="J160" s="51" t="e">
        <f>#REF!+J8+J9+J10+J11+J12+J14+J19+J20+J21+J33+J35+J36+J101+J115+J120+J155+J158+J154+J33+J15</f>
        <v>#REF!</v>
      </c>
      <c r="K160" s="51" t="e">
        <f>#REF!+K8+K9+K10+K11+K12+K14+K19+K20+K21+K33+K35+K36+K101+K115+K120+K155+K158+K154+K33+K15</f>
        <v>#REF!</v>
      </c>
      <c r="L160" s="51" t="e">
        <f>#REF!+L8+L9+L10+L11+L12+L14+L19+L20+L21+L33+L35+L36+L101+L115+L120+L155+L158+L154+L33+L15</f>
        <v>#REF!</v>
      </c>
      <c r="M160" s="51" t="e">
        <f>#REF!+M8+M9+M10+M11+M12+M14+M19+M20+M21+M33+M35+M36+M101+M115+M120+M155+M158+M154+M33+M15</f>
        <v>#REF!</v>
      </c>
      <c r="N160" s="51" t="e">
        <f>#REF!+N8+N9+N10+N11+N12+N14+N19+N20+N21+N33+N35+N36+N101+N115+N120+N155+N158+N154+N33+N15</f>
        <v>#REF!</v>
      </c>
      <c r="O160" s="51" t="e">
        <f>#REF!+O8+O9+O10+O11+O12+O14+O19+O20+O21+O33+O35+O36+O101+O115+O120+O155+O158+O154+O33+O15</f>
        <v>#REF!</v>
      </c>
      <c r="P160" s="51" t="e">
        <f>#REF!+P8+P9+P10+P11+P12+P14+P19+P20+P21+P33+P35+P36+P101+P115+P120+P155+P158+P154+P33+P15</f>
        <v>#REF!</v>
      </c>
      <c r="Q160" s="51" t="e">
        <f>#REF!+Q8+Q9+Q10+Q11+Q12+Q14+Q19+Q20+Q21+Q33+Q35+Q36+Q101+Q115+Q120+Q155+Q158+Q154+Q33+Q15</f>
        <v>#REF!</v>
      </c>
      <c r="R160" s="51" t="e">
        <f>#REF!+R8+R9+R10+R11+R12+R14+R19+R20+R21+R33+R35+R36+R101+R115+R120+R155+R158+R154+R33+R15</f>
        <v>#REF!</v>
      </c>
      <c r="S160" s="51" t="e">
        <f>#REF!+S8+S9+S10+S11+S12+S14+S19+S20+S21+S33+S35+S36+S101+S115+S120+S155+S158+S154+S33+S15</f>
        <v>#REF!</v>
      </c>
      <c r="T160" s="51">
        <v>0</v>
      </c>
      <c r="U160" s="51" t="e">
        <f>#REF!+U8+U9+U10+U11+U12+U14+U19+U20+U21+U33+U35+U36+U101+U115+U120+U155+U158+U154+U33</f>
        <v>#REF!</v>
      </c>
      <c r="V160" s="51" t="e">
        <f>#REF!+V8+V9+V10+V11+V12+V14+V19+V20+V21+V33+V35+V36+V101+V115+V120+V155+V158+V154+V33</f>
        <v>#REF!</v>
      </c>
      <c r="W160" s="51">
        <v>0</v>
      </c>
      <c r="X160" s="51" t="e">
        <f>#REF!+X8+X9+X10+X11+X12+X14+X19+X20+X21+X33+X35+X36+X101+X115+X120+X155+X158+X154+X33</f>
        <v>#REF!</v>
      </c>
      <c r="Y160" s="51" t="e">
        <f>#REF!+Y8+Y9+Y10+Y11+Y12+Y14+Y19+Y20+Y21+Y33+Y35+Y36+Y101+Y115+Y120+Y155+Y158+Y154+Y33</f>
        <v>#REF!</v>
      </c>
      <c r="Z160" s="51" t="e">
        <f>#REF!+Z8+Z9+Z10+Z11+Z12+Z14+Z19+Z20+Z21+Z33+Z35+Z36+Z101+Z115+Z120+Z155+Z158+Z154+Z33</f>
        <v>#REF!</v>
      </c>
      <c r="AA160" s="51" t="e">
        <f>#REF!+AA8+AA9+AA10+AA11+AA12+AA14+AA19+AA20+AA21+AA33+AA35+AA36+AA101+AA115+AA120+AA155+AA158+AA154+AA33</f>
        <v>#REF!</v>
      </c>
    </row>
  </sheetData>
  <mergeCells count="34">
    <mergeCell ref="B122:C122"/>
    <mergeCell ref="B125:C125"/>
    <mergeCell ref="A142:A143"/>
    <mergeCell ref="B142:B143"/>
    <mergeCell ref="A144:AA144"/>
    <mergeCell ref="B145:C145"/>
    <mergeCell ref="A147:A148"/>
    <mergeCell ref="B147:B148"/>
    <mergeCell ref="B106:C106"/>
    <mergeCell ref="A110:A116"/>
    <mergeCell ref="B110:B116"/>
    <mergeCell ref="B117:C117"/>
    <mergeCell ref="A118:A121"/>
    <mergeCell ref="B118:B121"/>
    <mergeCell ref="A74:AA74"/>
    <mergeCell ref="B75:C75"/>
    <mergeCell ref="B95:C95"/>
    <mergeCell ref="B99:C99"/>
    <mergeCell ref="A100:A101"/>
    <mergeCell ref="B100:B101"/>
    <mergeCell ref="B5:C5"/>
    <mergeCell ref="A37:AA37"/>
    <mergeCell ref="B38:C38"/>
    <mergeCell ref="A54:A55"/>
    <mergeCell ref="B54:B55"/>
    <mergeCell ref="A1:AA1"/>
    <mergeCell ref="A2:A3"/>
    <mergeCell ref="C2:C3"/>
    <mergeCell ref="D2:G2"/>
    <mergeCell ref="H2:K2"/>
    <mergeCell ref="L2:O2"/>
    <mergeCell ref="P2:S2"/>
    <mergeCell ref="T2:W2"/>
    <mergeCell ref="X2:AA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01.09.2021</vt:lpstr>
      <vt:lpstr>'01.09.2021'!Заголовки_для_печати</vt:lpstr>
      <vt:lpstr>'01.09.2021'!Область_печати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2021-12-10T05:59:00Z</dcterms:modified>
</cp:coreProperties>
</file>