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915" windowHeight="9585"/>
  </bookViews>
  <sheets>
    <sheet name="муниц. на 01.04.21 " sheetId="41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'муниц. на 01.04.21 '!$A$4:$W$10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'муниц. на 01.04.21 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'муниц. на 01.04.21 '!$A$1:$W$10</definedName>
  </definedNames>
  <calcPr calcId="152511"/>
</workbook>
</file>

<file path=xl/calcChain.xml><?xml version="1.0" encoding="utf-8"?>
<calcChain xmlns="http://schemas.openxmlformats.org/spreadsheetml/2006/main">
  <c r="U5" i="41"/>
  <c r="W10"/>
  <c r="W11"/>
  <c r="S10"/>
  <c r="L11"/>
  <c r="L10"/>
  <c r="L8"/>
  <c r="T8" s="1"/>
  <c r="H11"/>
  <c r="H10"/>
  <c r="U11"/>
  <c r="T11"/>
  <c r="Q11"/>
  <c r="O10"/>
  <c r="N10"/>
  <c r="J10"/>
  <c r="J6" s="1"/>
  <c r="G10"/>
  <c r="F10"/>
  <c r="F6" s="1"/>
  <c r="F5" s="1"/>
  <c r="E10"/>
  <c r="D10"/>
  <c r="Q9"/>
  <c r="L9"/>
  <c r="P9" s="1"/>
  <c r="D9"/>
  <c r="D7" s="1"/>
  <c r="D6" s="1"/>
  <c r="D5" s="1"/>
  <c r="U8"/>
  <c r="Q8"/>
  <c r="O7"/>
  <c r="N7"/>
  <c r="M7"/>
  <c r="M6" s="1"/>
  <c r="M5" s="1"/>
  <c r="K7"/>
  <c r="J7"/>
  <c r="I7"/>
  <c r="G7"/>
  <c r="F7"/>
  <c r="E7"/>
  <c r="E6" s="1"/>
  <c r="E5" s="1"/>
  <c r="O6"/>
  <c r="O5" s="1"/>
  <c r="N6"/>
  <c r="N5" s="1"/>
  <c r="K6"/>
  <c r="K5" s="1"/>
  <c r="I6"/>
  <c r="I5" s="1"/>
  <c r="G6"/>
  <c r="G5" s="1"/>
  <c r="P11" l="1"/>
  <c r="P8"/>
  <c r="T10"/>
  <c r="H7"/>
  <c r="H6" s="1"/>
  <c r="H5" s="1"/>
  <c r="U10"/>
  <c r="U6"/>
  <c r="U7"/>
  <c r="Q5"/>
  <c r="Q6"/>
  <c r="Q7"/>
  <c r="Q10"/>
  <c r="L7"/>
  <c r="P10"/>
  <c r="T7" l="1"/>
  <c r="P7"/>
  <c r="L6"/>
  <c r="T6" l="1"/>
  <c r="P6"/>
  <c r="L5"/>
  <c r="T5" l="1"/>
  <c r="P5"/>
  <c r="G18" i="37" l="1"/>
  <c r="W18" s="1"/>
  <c r="P15"/>
  <c r="L15"/>
  <c r="D15"/>
  <c r="E10"/>
  <c r="F10"/>
  <c r="G10"/>
  <c r="I10"/>
  <c r="J10"/>
  <c r="K10"/>
  <c r="M10"/>
  <c r="N10"/>
  <c r="Q10"/>
  <c r="R10"/>
  <c r="S10"/>
  <c r="H11"/>
  <c r="H10" s="1"/>
  <c r="P13"/>
  <c r="O13"/>
  <c r="L13" s="1"/>
  <c r="H13"/>
  <c r="D13"/>
  <c r="K8"/>
  <c r="G8"/>
  <c r="E5"/>
  <c r="F5"/>
  <c r="G5"/>
  <c r="I5"/>
  <c r="J5"/>
  <c r="K5"/>
  <c r="M5"/>
  <c r="N5"/>
  <c r="Q5"/>
  <c r="R5"/>
  <c r="S5"/>
  <c r="P6"/>
  <c r="P5" s="1"/>
  <c r="H6"/>
  <c r="H5" s="1"/>
  <c r="U18"/>
  <c r="P18"/>
  <c r="L18"/>
  <c r="W17"/>
  <c r="U17"/>
  <c r="P17"/>
  <c r="L17"/>
  <c r="D17"/>
  <c r="W16"/>
  <c r="U16"/>
  <c r="P16"/>
  <c r="L16"/>
  <c r="D16"/>
  <c r="W15"/>
  <c r="U15"/>
  <c r="L14"/>
  <c r="T15"/>
  <c r="S14"/>
  <c r="R14"/>
  <c r="Q14"/>
  <c r="P14" s="1"/>
  <c r="N14"/>
  <c r="M14"/>
  <c r="K14"/>
  <c r="K4" s="1"/>
  <c r="J14"/>
  <c r="J4" s="1"/>
  <c r="I14"/>
  <c r="I4" s="1"/>
  <c r="H14"/>
  <c r="H12" s="1"/>
  <c r="F14"/>
  <c r="E14"/>
  <c r="W13"/>
  <c r="U13"/>
  <c r="T13"/>
  <c r="S12"/>
  <c r="O12" s="1"/>
  <c r="R12"/>
  <c r="Q12"/>
  <c r="N12"/>
  <c r="M12"/>
  <c r="G12"/>
  <c r="F12"/>
  <c r="E12"/>
  <c r="W11"/>
  <c r="W10" s="1"/>
  <c r="P11"/>
  <c r="P10" s="1"/>
  <c r="O11"/>
  <c r="L11" s="1"/>
  <c r="L10" s="1"/>
  <c r="D11"/>
  <c r="D10" s="1"/>
  <c r="W9"/>
  <c r="U9"/>
  <c r="P9"/>
  <c r="L9"/>
  <c r="D9"/>
  <c r="W8"/>
  <c r="U8"/>
  <c r="P8"/>
  <c r="L8"/>
  <c r="D8"/>
  <c r="S7"/>
  <c r="O7" s="1"/>
  <c r="R7"/>
  <c r="Q7"/>
  <c r="N7"/>
  <c r="M7"/>
  <c r="G7"/>
  <c r="F7"/>
  <c r="E7"/>
  <c r="W6"/>
  <c r="U6"/>
  <c r="O6"/>
  <c r="L6" s="1"/>
  <c r="L5" s="1"/>
  <c r="D6"/>
  <c r="D5" s="1"/>
  <c r="G14" l="1"/>
  <c r="W14" s="1"/>
  <c r="D18"/>
  <c r="D14" s="1"/>
  <c r="T14" s="1"/>
  <c r="F4"/>
  <c r="M4"/>
  <c r="S4"/>
  <c r="E4"/>
  <c r="G4"/>
  <c r="N4"/>
  <c r="R4"/>
  <c r="H7"/>
  <c r="H4" s="1"/>
  <c r="Q4"/>
  <c r="O10"/>
  <c r="T6"/>
  <c r="O5"/>
  <c r="D12"/>
  <c r="D7"/>
  <c r="T11"/>
  <c r="T10" s="1"/>
  <c r="T17"/>
  <c r="U7"/>
  <c r="T16"/>
  <c r="L7"/>
  <c r="T8"/>
  <c r="L12"/>
  <c r="O14"/>
  <c r="O4" s="1"/>
  <c r="W7"/>
  <c r="T9"/>
  <c r="U12"/>
  <c r="W12"/>
  <c r="T18"/>
  <c r="U5"/>
  <c r="W5"/>
  <c r="T5"/>
  <c r="P7"/>
  <c r="P12"/>
  <c r="U14"/>
  <c r="W4" l="1"/>
  <c r="D4"/>
  <c r="T12"/>
  <c r="U4"/>
  <c r="L4"/>
  <c r="P4"/>
  <c r="T4" s="1"/>
  <c r="T7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<sst xmlns="http://schemas.openxmlformats.org/spreadsheetml/2006/main" count="178" uniqueCount="90">
  <si>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</si>
  <si>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</si>
  <si>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</si>
  <si>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</si>
  <si>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</si>
  <si>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</si>
  <si>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</si>
  <si>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</si>
  <si>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</si>
  <si>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</si>
  <si>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</si>
  <si>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</si>
  <si>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</si>
  <si>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</si>
  <si>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</si>
  <si>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</si>
  <si>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</si>
  <si>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</si>
  <si>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</si>
  <si>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</si>
  <si>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</si>
  <si>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</si>
  <si>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</si>
  <si>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</si>
  <si>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</si>
  <si>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</si>
  <si>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</si>
  <si>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</si>
  <si>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</si>
  <si>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</si>
  <si>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</si>
  <si>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</si>
  <si>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</si>
  <si>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</si>
  <si>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</si>
  <si>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</si>
  <si>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</si>
  <si>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</si>
  <si>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</si>
  <si>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</si>
  <si>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</si>
  <si>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</si>
  <si>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</si>
  <si>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</si>
  <si>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</si>
  <si>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</si>
  <si>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</si>
  <si>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</si>
  <si>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</si>
  <si>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</si>
  <si>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</si>
  <si>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</si>
  <si>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</si>
  <si>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</si>
  <si>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</si>
  <si>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</si>
  <si>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</si>
  <si>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</si>
  <si>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</si>
  <si>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</si>
  <si>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</si>
  <si>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</si>
  <si>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</si>
  <si>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</si>
  <si>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</si>
  <si>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</si>
  <si>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</si>
  <si>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</si>
  <si>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</si>
  <si>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</si>
  <si>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</si>
  <si>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</si>
  <si>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</si>
  <si>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</si>
  <si>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</si>
  <si>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</si>
  <si>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</si>
  <si>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</si>
  <si>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15.1.2</t>
  </si>
  <si>
    <t>Дополнительные меры социальной поддержки отдельных категорий граждан города Нефтеюганска</t>
  </si>
  <si>
    <t>15.2.2</t>
  </si>
  <si>
    <t>Всего по программам УОиП</t>
  </si>
  <si>
    <r>
      <t xml:space="preserve"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                   </t>
    </r>
    <r>
      <rPr>
        <b/>
        <u/>
        <sz val="14"/>
        <rFont val="Times New Roman"/>
        <family val="1"/>
        <charset val="204"/>
        <scheme val="minor"/>
      </rPr>
      <t xml:space="preserve">   Управление опеки и попечительства администрации города Нефтеюганска</t>
    </r>
  </si>
  <si>
    <t xml:space="preserve">вознаграждение приемным родителям за 1 кв-л начислено в полном объеме, вознаграждение за март в сумме 1656183,87 с учетом налогов, будет выплачено до 15.04.2021 </t>
  </si>
  <si>
    <t>ПЛАН на 1 квартал 2021 года                                                                                                                                         (рублей)</t>
  </si>
  <si>
    <t>ПЛАН на 2021 год                                                                                                                                          (рублей)</t>
  </si>
  <si>
    <t>Освоение на 01.04.2021 года                                                                                                                                                (рублей)</t>
  </si>
  <si>
    <t>% исполнения  к плану за 2021 год</t>
  </si>
  <si>
    <t>% исполнения  к плану за 1 квартал 2021 года</t>
  </si>
  <si>
    <t>Исполнитель    ГРБС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</si>
</sst>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4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u/>
      <sz val="14"/>
      <name val="Times New Roman"/>
      <family val="1"/>
      <charset val="204"/>
      <scheme val="minor"/>
    </font>
    <font>
      <sz val="12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40" fillId="0" borderId="1" xfId="0" applyNumberFormat="1" applyFont="1" applyFill="1" applyBorder="1" applyAlignment="1">
      <alignment horizontal="center" vertical="center"/>
    </xf>
    <xf numFmtId="169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6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166" fontId="3" fillId="25" borderId="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left" vertical="center"/>
    </xf>
    <xf numFmtId="0" fontId="33" fillId="0" borderId="2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"/>
  <sheetViews>
    <sheetView tabSelected="1" zoomScale="80" zoomScaleNormal="80" zoomScaleSheetLayoutView="50" workbookViewId="0">
      <pane xSplit="3" ySplit="4" topLeftCell="P5" activePane="bottomRight" state="frozen"/>
      <selection pane="topRight" activeCell="D1" sqref="D1"/>
      <selection pane="bottomLeft" activeCell="A5" sqref="A5"/>
      <selection pane="bottomRight" activeCell="B6" sqref="B6:C6"/>
    </sheetView>
  </sheetViews>
  <sheetFormatPr defaultRowHeight="18.75"/>
  <cols>
    <col min="1" max="1" width="9.140625" style="5" customWidth="1"/>
    <col min="2" max="2" width="41.28515625" style="2" customWidth="1"/>
    <col min="3" max="3" width="9.85546875" style="2" customWidth="1"/>
    <col min="4" max="4" width="21.5703125" style="66" customWidth="1"/>
    <col min="5" max="5" width="21" style="66" customWidth="1"/>
    <col min="6" max="6" width="17.140625" style="66" customWidth="1"/>
    <col min="7" max="7" width="19.140625" style="66" customWidth="1"/>
    <col min="8" max="8" width="21.5703125" style="2" customWidth="1"/>
    <col min="9" max="9" width="23.28515625" style="2" customWidth="1"/>
    <col min="10" max="10" width="20.42578125" style="2" customWidth="1"/>
    <col min="11" max="11" width="20.5703125" style="2" customWidth="1"/>
    <col min="12" max="12" width="22.140625" style="3" customWidth="1"/>
    <col min="13" max="13" width="21.5703125" style="3" customWidth="1"/>
    <col min="14" max="14" width="17.42578125" style="3" customWidth="1"/>
    <col min="15" max="15" width="20.285156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4.5703125" style="3" customWidth="1"/>
    <col min="20" max="20" width="15.140625" style="4" customWidth="1"/>
    <col min="21" max="21" width="14.42578125" style="4" customWidth="1"/>
    <col min="22" max="22" width="15.85546875" style="4" customWidth="1"/>
    <col min="23" max="23" width="12.7109375" style="4" customWidth="1"/>
    <col min="24" max="24" width="24.7109375" style="2" customWidth="1"/>
    <col min="25" max="16384" width="9.140625" style="2"/>
  </cols>
  <sheetData>
    <row r="1" spans="1:24" s="22" customFormat="1" ht="62.25" customHeight="1">
      <c r="A1" s="84" t="s">
        <v>82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4" s="1" customFormat="1" ht="57" customHeight="1">
      <c r="A2" s="86" t="s">
        <v>0</v>
      </c>
      <c r="B2" s="23" t="s">
        <v>1</v>
      </c>
      <c r="C2" s="87" t="s">
        <v>89</v>
      </c>
      <c r="D2" s="88" t="s">
        <v>84</v>
      </c>
      <c r="E2" s="89"/>
      <c r="F2" s="89"/>
      <c r="G2" s="90"/>
      <c r="H2" s="91" t="s">
        <v>85</v>
      </c>
      <c r="I2" s="92"/>
      <c r="J2" s="92"/>
      <c r="K2" s="93"/>
      <c r="L2" s="94" t="s">
        <v>86</v>
      </c>
      <c r="M2" s="94"/>
      <c r="N2" s="94"/>
      <c r="O2" s="94"/>
      <c r="P2" s="95" t="s">
        <v>87</v>
      </c>
      <c r="Q2" s="96"/>
      <c r="R2" s="96"/>
      <c r="S2" s="97"/>
      <c r="T2" s="98" t="s">
        <v>88</v>
      </c>
      <c r="U2" s="99"/>
      <c r="V2" s="99"/>
      <c r="W2" s="100"/>
      <c r="X2" s="79" t="s">
        <v>49</v>
      </c>
    </row>
    <row r="3" spans="1:24" s="1" customFormat="1" ht="37.5" customHeight="1">
      <c r="A3" s="86"/>
      <c r="B3" s="78" t="s">
        <v>2</v>
      </c>
      <c r="C3" s="87"/>
      <c r="D3" s="63"/>
      <c r="E3" s="63" t="s">
        <v>21</v>
      </c>
      <c r="F3" s="63" t="s">
        <v>47</v>
      </c>
      <c r="G3" s="63" t="s">
        <v>22</v>
      </c>
      <c r="H3" s="78" t="s">
        <v>20</v>
      </c>
      <c r="I3" s="78" t="s">
        <v>21</v>
      </c>
      <c r="J3" s="78" t="s">
        <v>47</v>
      </c>
      <c r="K3" s="78" t="s">
        <v>22</v>
      </c>
      <c r="L3" s="62" t="s">
        <v>20</v>
      </c>
      <c r="M3" s="62" t="s">
        <v>21</v>
      </c>
      <c r="N3" s="62" t="s">
        <v>47</v>
      </c>
      <c r="O3" s="62" t="s">
        <v>22</v>
      </c>
      <c r="P3" s="62" t="s">
        <v>20</v>
      </c>
      <c r="Q3" s="62" t="s">
        <v>21</v>
      </c>
      <c r="R3" s="62" t="s">
        <v>47</v>
      </c>
      <c r="S3" s="62" t="s">
        <v>22</v>
      </c>
      <c r="T3" s="24" t="s">
        <v>20</v>
      </c>
      <c r="U3" s="24" t="s">
        <v>21</v>
      </c>
      <c r="V3" s="24" t="s">
        <v>47</v>
      </c>
      <c r="W3" s="24" t="s">
        <v>22</v>
      </c>
      <c r="X3" s="80"/>
    </row>
    <row r="4" spans="1:24" s="1" customFormat="1">
      <c r="A4" s="77" t="s">
        <v>3</v>
      </c>
      <c r="B4" s="77" t="s">
        <v>13</v>
      </c>
      <c r="C4" s="77" t="s">
        <v>24</v>
      </c>
      <c r="D4" s="64"/>
      <c r="E4" s="64"/>
      <c r="F4" s="64"/>
      <c r="G4" s="64"/>
      <c r="H4" s="77" t="s">
        <v>26</v>
      </c>
      <c r="I4" s="77" t="s">
        <v>15</v>
      </c>
      <c r="J4" s="77" t="s">
        <v>27</v>
      </c>
      <c r="K4" s="77" t="s">
        <v>37</v>
      </c>
      <c r="L4" s="77" t="s">
        <v>16</v>
      </c>
      <c r="M4" s="77" t="s">
        <v>28</v>
      </c>
      <c r="N4" s="77" t="s">
        <v>29</v>
      </c>
      <c r="O4" s="77" t="s">
        <v>30</v>
      </c>
      <c r="P4" s="77" t="s">
        <v>70</v>
      </c>
      <c r="Q4" s="77" t="s">
        <v>71</v>
      </c>
      <c r="R4" s="77" t="s">
        <v>57</v>
      </c>
      <c r="S4" s="77" t="s">
        <v>72</v>
      </c>
      <c r="T4" s="77" t="s">
        <v>31</v>
      </c>
      <c r="U4" s="77" t="s">
        <v>32</v>
      </c>
      <c r="V4" s="77" t="s">
        <v>33</v>
      </c>
      <c r="W4" s="77" t="s">
        <v>34</v>
      </c>
      <c r="X4" s="59">
        <v>20</v>
      </c>
    </row>
    <row r="5" spans="1:24" s="27" customFormat="1" ht="22.5">
      <c r="A5" s="81" t="s">
        <v>81</v>
      </c>
      <c r="B5" s="81"/>
      <c r="C5" s="81"/>
      <c r="D5" s="65">
        <f t="shared" ref="D5:I5" si="0">D6</f>
        <v>12938700</v>
      </c>
      <c r="E5" s="65">
        <f t="shared" si="0"/>
        <v>12787000</v>
      </c>
      <c r="F5" s="65">
        <f t="shared" si="0"/>
        <v>0</v>
      </c>
      <c r="G5" s="65">
        <f t="shared" si="0"/>
        <v>151700</v>
      </c>
      <c r="H5" s="25">
        <f t="shared" si="0"/>
        <v>103046800</v>
      </c>
      <c r="I5" s="25">
        <f t="shared" si="0"/>
        <v>102895100</v>
      </c>
      <c r="J5" s="25">
        <v>0</v>
      </c>
      <c r="K5" s="25">
        <f>K6</f>
        <v>151700</v>
      </c>
      <c r="L5" s="25">
        <f>L6</f>
        <v>10586531.34</v>
      </c>
      <c r="M5" s="25">
        <f>M6</f>
        <v>10546531.34</v>
      </c>
      <c r="N5" s="25">
        <f>N6</f>
        <v>0</v>
      </c>
      <c r="O5" s="25">
        <f>O6</f>
        <v>40000</v>
      </c>
      <c r="P5" s="30">
        <f>L5/H5*100</f>
        <v>10.273517799679368</v>
      </c>
      <c r="Q5" s="30">
        <f>M5/I5*100</f>
        <v>10.249789679003179</v>
      </c>
      <c r="R5" s="30">
        <v>0</v>
      </c>
      <c r="S5" s="30">
        <v>0</v>
      </c>
      <c r="T5" s="25">
        <f>L5/D5*100</f>
        <v>81.820672401400458</v>
      </c>
      <c r="U5" s="25">
        <f>M5/E5*100</f>
        <v>82.478543364354422</v>
      </c>
      <c r="V5" s="25">
        <v>0</v>
      </c>
      <c r="W5" s="25">
        <v>26.37</v>
      </c>
      <c r="X5" s="26"/>
    </row>
    <row r="6" spans="1:24" ht="55.5" customHeight="1">
      <c r="A6" s="29" t="s">
        <v>34</v>
      </c>
      <c r="B6" s="82" t="s">
        <v>79</v>
      </c>
      <c r="C6" s="83"/>
      <c r="D6" s="30">
        <f t="shared" ref="D6:O6" si="1">D7+D10</f>
        <v>12938700</v>
      </c>
      <c r="E6" s="30">
        <f t="shared" si="1"/>
        <v>12787000</v>
      </c>
      <c r="F6" s="30">
        <f t="shared" si="1"/>
        <v>0</v>
      </c>
      <c r="G6" s="30">
        <f t="shared" si="1"/>
        <v>151700</v>
      </c>
      <c r="H6" s="30">
        <f t="shared" si="1"/>
        <v>103046800</v>
      </c>
      <c r="I6" s="30">
        <f t="shared" si="1"/>
        <v>102895100</v>
      </c>
      <c r="J6" s="30">
        <f t="shared" si="1"/>
        <v>0</v>
      </c>
      <c r="K6" s="30">
        <f t="shared" si="1"/>
        <v>151700</v>
      </c>
      <c r="L6" s="30">
        <f t="shared" si="1"/>
        <v>10586531.34</v>
      </c>
      <c r="M6" s="30">
        <f t="shared" si="1"/>
        <v>10546531.34</v>
      </c>
      <c r="N6" s="30">
        <f t="shared" si="1"/>
        <v>0</v>
      </c>
      <c r="O6" s="30">
        <f t="shared" si="1"/>
        <v>40000</v>
      </c>
      <c r="P6" s="56">
        <f t="shared" ref="P6:Q11" si="2">L6/H6*100</f>
        <v>10.273517799679368</v>
      </c>
      <c r="Q6" s="56">
        <f t="shared" si="2"/>
        <v>10.249789679003179</v>
      </c>
      <c r="R6" s="56">
        <v>0</v>
      </c>
      <c r="S6" s="56">
        <v>0</v>
      </c>
      <c r="T6" s="21">
        <f t="shared" ref="T6:U11" si="3">L6/D6*100</f>
        <v>81.820672401400458</v>
      </c>
      <c r="U6" s="21">
        <f t="shared" si="3"/>
        <v>82.478543364354422</v>
      </c>
      <c r="V6" s="21"/>
      <c r="W6" s="21">
        <v>26.37</v>
      </c>
      <c r="X6" s="55"/>
    </row>
    <row r="7" spans="1:24" ht="77.25" customHeight="1">
      <c r="A7" s="29" t="s">
        <v>35</v>
      </c>
      <c r="B7" s="57" t="s">
        <v>73</v>
      </c>
      <c r="C7" s="30"/>
      <c r="D7" s="30">
        <f t="shared" ref="D7:O7" si="4">SUM(D8:D9)</f>
        <v>5150000</v>
      </c>
      <c r="E7" s="30">
        <f t="shared" si="4"/>
        <v>5150000</v>
      </c>
      <c r="F7" s="30">
        <f t="shared" si="4"/>
        <v>0</v>
      </c>
      <c r="G7" s="30">
        <f t="shared" si="4"/>
        <v>0</v>
      </c>
      <c r="H7" s="30">
        <f t="shared" si="4"/>
        <v>64418100</v>
      </c>
      <c r="I7" s="30">
        <f t="shared" si="4"/>
        <v>64418100</v>
      </c>
      <c r="J7" s="30">
        <f t="shared" si="4"/>
        <v>0</v>
      </c>
      <c r="K7" s="30">
        <f t="shared" si="4"/>
        <v>0</v>
      </c>
      <c r="L7" s="30">
        <f t="shared" si="4"/>
        <v>3353578.85</v>
      </c>
      <c r="M7" s="30">
        <f t="shared" si="4"/>
        <v>3353578.85</v>
      </c>
      <c r="N7" s="30">
        <f t="shared" si="4"/>
        <v>0</v>
      </c>
      <c r="O7" s="30">
        <f t="shared" si="4"/>
        <v>0</v>
      </c>
      <c r="P7" s="56">
        <f t="shared" si="2"/>
        <v>5.2059574094858432</v>
      </c>
      <c r="Q7" s="56">
        <f t="shared" si="2"/>
        <v>5.2059574094858432</v>
      </c>
      <c r="R7" s="56">
        <v>0</v>
      </c>
      <c r="S7" s="56">
        <v>0</v>
      </c>
      <c r="T7" s="21">
        <f t="shared" si="3"/>
        <v>65.118035922330094</v>
      </c>
      <c r="U7" s="21">
        <f t="shared" si="3"/>
        <v>65.118035922330094</v>
      </c>
      <c r="V7" s="21">
        <v>0</v>
      </c>
      <c r="W7" s="21">
        <v>0</v>
      </c>
      <c r="X7" s="55"/>
    </row>
    <row r="8" spans="1:24" ht="195" customHeight="1">
      <c r="A8" s="75" t="s">
        <v>78</v>
      </c>
      <c r="B8" s="76" t="s">
        <v>74</v>
      </c>
      <c r="C8" s="67" t="s">
        <v>12</v>
      </c>
      <c r="D8" s="68">
        <v>5150000</v>
      </c>
      <c r="E8" s="68">
        <v>5150000</v>
      </c>
      <c r="F8" s="68">
        <v>0</v>
      </c>
      <c r="G8" s="68">
        <v>0</v>
      </c>
      <c r="H8" s="69">
        <v>22742800</v>
      </c>
      <c r="I8" s="69">
        <v>22742800</v>
      </c>
      <c r="J8" s="69">
        <v>0</v>
      </c>
      <c r="K8" s="69">
        <v>0</v>
      </c>
      <c r="L8" s="70">
        <f>M8+N8+O8</f>
        <v>3353578.85</v>
      </c>
      <c r="M8" s="70">
        <v>3353578.85</v>
      </c>
      <c r="N8" s="71">
        <v>0</v>
      </c>
      <c r="O8" s="71">
        <v>0</v>
      </c>
      <c r="P8" s="72">
        <f t="shared" si="2"/>
        <v>14.745672696413811</v>
      </c>
      <c r="Q8" s="72">
        <f t="shared" si="2"/>
        <v>14.745672696413811</v>
      </c>
      <c r="R8" s="72">
        <v>0</v>
      </c>
      <c r="S8" s="72">
        <v>0</v>
      </c>
      <c r="T8" s="70">
        <f t="shared" si="3"/>
        <v>65.118035922330094</v>
      </c>
      <c r="U8" s="70">
        <f t="shared" si="3"/>
        <v>65.118035922330094</v>
      </c>
      <c r="V8" s="70">
        <v>0</v>
      </c>
      <c r="W8" s="70">
        <v>0</v>
      </c>
      <c r="X8" s="73" t="s">
        <v>83</v>
      </c>
    </row>
    <row r="9" spans="1:24" ht="42.75" customHeight="1">
      <c r="A9" s="61" t="s">
        <v>78</v>
      </c>
      <c r="B9" s="55" t="s">
        <v>75</v>
      </c>
      <c r="C9" s="19" t="s">
        <v>54</v>
      </c>
      <c r="D9" s="60">
        <f t="shared" ref="D9" si="5">SUM(E9:G9)</f>
        <v>0</v>
      </c>
      <c r="E9" s="60">
        <v>0</v>
      </c>
      <c r="F9" s="60">
        <v>0</v>
      </c>
      <c r="G9" s="60">
        <v>0</v>
      </c>
      <c r="H9" s="20">
        <v>41675300</v>
      </c>
      <c r="I9" s="20">
        <v>41675300</v>
      </c>
      <c r="J9" s="20">
        <v>0</v>
      </c>
      <c r="K9" s="20">
        <v>0</v>
      </c>
      <c r="L9" s="21">
        <f>SUM(M9:O9)</f>
        <v>0</v>
      </c>
      <c r="M9" s="21">
        <v>0</v>
      </c>
      <c r="N9" s="32">
        <v>0</v>
      </c>
      <c r="O9" s="32">
        <v>0</v>
      </c>
      <c r="P9" s="56">
        <f t="shared" si="2"/>
        <v>0</v>
      </c>
      <c r="Q9" s="56">
        <f t="shared" si="2"/>
        <v>0</v>
      </c>
      <c r="R9" s="56">
        <v>0</v>
      </c>
      <c r="S9" s="56">
        <v>0</v>
      </c>
      <c r="T9" s="21">
        <v>0</v>
      </c>
      <c r="U9" s="21">
        <v>0</v>
      </c>
      <c r="V9" s="21">
        <v>0</v>
      </c>
      <c r="W9" s="21">
        <v>0</v>
      </c>
      <c r="X9" s="58"/>
    </row>
    <row r="10" spans="1:24" ht="60" customHeight="1">
      <c r="A10" s="29" t="s">
        <v>36</v>
      </c>
      <c r="B10" s="57" t="s">
        <v>76</v>
      </c>
      <c r="C10" s="31"/>
      <c r="D10" s="30">
        <f t="shared" ref="D10:O10" si="6">SUM(D11:D11)</f>
        <v>7788700</v>
      </c>
      <c r="E10" s="30">
        <f t="shared" si="6"/>
        <v>7637000</v>
      </c>
      <c r="F10" s="30">
        <f t="shared" si="6"/>
        <v>0</v>
      </c>
      <c r="G10" s="30">
        <f t="shared" si="6"/>
        <v>151700</v>
      </c>
      <c r="H10" s="30">
        <f>I10+J10+K10</f>
        <v>38628700</v>
      </c>
      <c r="I10" s="30">
        <v>38477000</v>
      </c>
      <c r="J10" s="30">
        <f t="shared" si="6"/>
        <v>0</v>
      </c>
      <c r="K10" s="30">
        <v>151700</v>
      </c>
      <c r="L10" s="30">
        <f>M10+N10+O10</f>
        <v>7232952.4900000002</v>
      </c>
      <c r="M10" s="30">
        <v>7192952.4900000002</v>
      </c>
      <c r="N10" s="30">
        <f t="shared" si="6"/>
        <v>0</v>
      </c>
      <c r="O10" s="30">
        <f t="shared" si="6"/>
        <v>40000</v>
      </c>
      <c r="P10" s="56">
        <f t="shared" si="2"/>
        <v>18.724296934662572</v>
      </c>
      <c r="Q10" s="56">
        <f t="shared" si="2"/>
        <v>18.694161421108717</v>
      </c>
      <c r="R10" s="56">
        <v>0</v>
      </c>
      <c r="S10" s="56">
        <f>O10/G10*100</f>
        <v>26.367831245880026</v>
      </c>
      <c r="T10" s="21">
        <f t="shared" si="3"/>
        <v>92.864694878477792</v>
      </c>
      <c r="U10" s="21">
        <f t="shared" si="3"/>
        <v>94.18557666623019</v>
      </c>
      <c r="V10" s="21">
        <v>0</v>
      </c>
      <c r="W10" s="21">
        <f>W11</f>
        <v>26.367831245880026</v>
      </c>
      <c r="X10" s="28"/>
    </row>
    <row r="11" spans="1:24" ht="205.5" customHeight="1">
      <c r="A11" s="61" t="s">
        <v>80</v>
      </c>
      <c r="B11" s="55" t="s">
        <v>77</v>
      </c>
      <c r="C11" s="19" t="s">
        <v>12</v>
      </c>
      <c r="D11" s="60">
        <v>7788700</v>
      </c>
      <c r="E11" s="60">
        <v>7637000</v>
      </c>
      <c r="F11" s="60">
        <v>0</v>
      </c>
      <c r="G11" s="60">
        <v>151700</v>
      </c>
      <c r="H11" s="20">
        <f>I11+J11+K11</f>
        <v>38628700</v>
      </c>
      <c r="I11" s="20">
        <v>38477000</v>
      </c>
      <c r="J11" s="20">
        <v>0</v>
      </c>
      <c r="K11" s="20">
        <v>151700</v>
      </c>
      <c r="L11" s="32">
        <f>M11+N11+O11</f>
        <v>7232952.4900000002</v>
      </c>
      <c r="M11" s="21">
        <v>7192952.4900000002</v>
      </c>
      <c r="N11" s="32">
        <v>0</v>
      </c>
      <c r="O11" s="32">
        <v>40000</v>
      </c>
      <c r="P11" s="56">
        <f t="shared" si="2"/>
        <v>18.724296934662572</v>
      </c>
      <c r="Q11" s="56">
        <f t="shared" si="2"/>
        <v>18.694161421108717</v>
      </c>
      <c r="R11" s="56"/>
      <c r="S11" s="56"/>
      <c r="T11" s="21">
        <f t="shared" si="3"/>
        <v>92.864694878477792</v>
      </c>
      <c r="U11" s="21">
        <f t="shared" si="3"/>
        <v>94.18557666623019</v>
      </c>
      <c r="V11" s="21">
        <v>0</v>
      </c>
      <c r="W11" s="21">
        <f>O11/K11*100</f>
        <v>26.367831245880026</v>
      </c>
      <c r="X11" s="74"/>
    </row>
  </sheetData>
  <mergeCells count="11">
    <mergeCell ref="X2:X3"/>
    <mergeCell ref="A5:C5"/>
    <mergeCell ref="B6:C6"/>
    <mergeCell ref="A1:W1"/>
    <mergeCell ref="A2:A3"/>
    <mergeCell ref="C2:C3"/>
    <mergeCell ref="D2:G2"/>
    <mergeCell ref="H2:K2"/>
    <mergeCell ref="L2:O2"/>
    <mergeCell ref="P2:S2"/>
    <mergeCell ref="T2:W2"/>
  </mergeCells>
  <pageMargins left="0" right="0" top="0.19685039370078741" bottom="0" header="0.31496062992125984" footer="0.31496062992125984"/>
  <pageSetup paperSize="9" scale="3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>
      <c r="A2" s="104" t="s">
        <v>0</v>
      </c>
      <c r="B2" s="6" t="s">
        <v>1</v>
      </c>
      <c r="C2" s="105" t="s">
        <v>17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>
      <c r="A3" s="104"/>
      <c r="B3" s="7" t="s">
        <v>2</v>
      </c>
      <c r="C3" s="105"/>
      <c r="D3" s="8" t="s">
        <v>20</v>
      </c>
      <c r="E3" s="8" t="s">
        <v>21</v>
      </c>
      <c r="F3" s="8" t="s">
        <v>22</v>
      </c>
      <c r="G3" s="8" t="s">
        <v>20</v>
      </c>
      <c r="H3" s="8" t="s">
        <v>21</v>
      </c>
      <c r="I3" s="8" t="s">
        <v>22</v>
      </c>
      <c r="J3" s="8" t="s">
        <v>20</v>
      </c>
      <c r="K3" s="8" t="s">
        <v>21</v>
      </c>
      <c r="L3" s="8" t="s">
        <v>22</v>
      </c>
      <c r="M3" s="112"/>
      <c r="N3" s="112"/>
    </row>
    <row r="4" spans="1:14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>
      <c r="A6" s="14" t="s">
        <v>4</v>
      </c>
      <c r="B6" s="15" t="s">
        <v>19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>
      <c r="A7" s="14" t="s">
        <v>5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S20" sqref="S20"/>
    </sheetView>
  </sheetViews>
  <sheetFormatPr defaultRowHeight="1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>
      <c r="A1" s="120" t="s">
        <v>0</v>
      </c>
      <c r="B1" s="36" t="s">
        <v>1</v>
      </c>
      <c r="C1" s="121" t="s">
        <v>17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>
      <c r="A2" s="120"/>
      <c r="B2" s="36" t="s">
        <v>2</v>
      </c>
      <c r="C2" s="121"/>
      <c r="D2" s="37" t="s">
        <v>20</v>
      </c>
      <c r="E2" s="37" t="s">
        <v>21</v>
      </c>
      <c r="F2" s="37" t="s">
        <v>47</v>
      </c>
      <c r="G2" s="37" t="s">
        <v>22</v>
      </c>
      <c r="H2" s="37" t="s">
        <v>20</v>
      </c>
      <c r="I2" s="37" t="s">
        <v>21</v>
      </c>
      <c r="J2" s="37" t="s">
        <v>47</v>
      </c>
      <c r="K2" s="37" t="s">
        <v>22</v>
      </c>
      <c r="L2" s="37" t="s">
        <v>20</v>
      </c>
      <c r="M2" s="37" t="s">
        <v>21</v>
      </c>
      <c r="N2" s="37" t="s">
        <v>47</v>
      </c>
      <c r="O2" s="37" t="s">
        <v>22</v>
      </c>
      <c r="P2" s="37" t="s">
        <v>20</v>
      </c>
      <c r="Q2" s="37" t="s">
        <v>21</v>
      </c>
      <c r="R2" s="37" t="s">
        <v>47</v>
      </c>
      <c r="S2" s="37" t="s">
        <v>22</v>
      </c>
      <c r="T2" s="37" t="s">
        <v>20</v>
      </c>
      <c r="U2" s="38" t="s">
        <v>21</v>
      </c>
      <c r="V2" s="37" t="s">
        <v>47</v>
      </c>
      <c r="W2" s="37" t="s">
        <v>22</v>
      </c>
    </row>
    <row r="3" spans="1:23">
      <c r="A3" s="34" t="s">
        <v>3</v>
      </c>
      <c r="B3" s="34" t="s">
        <v>13</v>
      </c>
      <c r="C3" s="34" t="s">
        <v>24</v>
      </c>
      <c r="D3" s="34" t="s">
        <v>26</v>
      </c>
      <c r="E3" s="34" t="s">
        <v>15</v>
      </c>
      <c r="F3" s="34" t="s">
        <v>27</v>
      </c>
      <c r="G3" s="34" t="s">
        <v>27</v>
      </c>
      <c r="H3" s="34" t="s">
        <v>37</v>
      </c>
      <c r="I3" s="34" t="s">
        <v>28</v>
      </c>
      <c r="J3" s="34" t="s">
        <v>29</v>
      </c>
      <c r="K3" s="34" t="s">
        <v>30</v>
      </c>
      <c r="L3" s="34" t="s">
        <v>31</v>
      </c>
      <c r="M3" s="34" t="s">
        <v>32</v>
      </c>
      <c r="N3" s="34" t="s">
        <v>33</v>
      </c>
      <c r="O3" s="34" t="s">
        <v>34</v>
      </c>
      <c r="P3" s="34" t="s">
        <v>16</v>
      </c>
      <c r="Q3" s="34" t="s">
        <v>28</v>
      </c>
      <c r="R3" s="34" t="s">
        <v>57</v>
      </c>
      <c r="S3" s="34" t="s">
        <v>29</v>
      </c>
      <c r="T3" s="34" t="s">
        <v>30</v>
      </c>
      <c r="U3" s="34" t="s">
        <v>62</v>
      </c>
      <c r="V3" s="34" t="s">
        <v>50</v>
      </c>
      <c r="W3" s="34" t="s">
        <v>56</v>
      </c>
    </row>
    <row r="4" spans="1:23">
      <c r="A4" s="119" t="s">
        <v>23</v>
      </c>
      <c r="B4" s="119"/>
      <c r="C4" s="119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>
      <c r="A5" s="40">
        <v>1</v>
      </c>
      <c r="B5" s="101" t="s">
        <v>8</v>
      </c>
      <c r="C5" s="101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>
      <c r="A6" s="41" t="s">
        <v>5</v>
      </c>
      <c r="B6" s="42" t="s">
        <v>48</v>
      </c>
      <c r="C6" s="6" t="s">
        <v>55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>
      <c r="A7" s="40" t="s">
        <v>13</v>
      </c>
      <c r="B7" s="101" t="s">
        <v>63</v>
      </c>
      <c r="C7" s="101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>
      <c r="A8" s="41" t="s">
        <v>6</v>
      </c>
      <c r="B8" s="44" t="s">
        <v>64</v>
      </c>
      <c r="C8" s="6" t="s">
        <v>55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>
      <c r="A9" s="41" t="s">
        <v>7</v>
      </c>
      <c r="B9" s="44" t="s">
        <v>65</v>
      </c>
      <c r="C9" s="6" t="s">
        <v>55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>
      <c r="A10" s="54" t="s">
        <v>24</v>
      </c>
      <c r="B10" s="33" t="s">
        <v>9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>
      <c r="A11" s="35" t="s">
        <v>66</v>
      </c>
      <c r="B11" s="44" t="s">
        <v>67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>
      <c r="A12" s="40" t="s">
        <v>24</v>
      </c>
      <c r="B12" s="101" t="s">
        <v>10</v>
      </c>
      <c r="C12" s="101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>
      <c r="A13" s="41" t="s">
        <v>25</v>
      </c>
      <c r="B13" s="48" t="s">
        <v>14</v>
      </c>
      <c r="C13" s="6" t="s">
        <v>55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>
      <c r="A14" s="54" t="s">
        <v>16</v>
      </c>
      <c r="B14" s="113" t="s">
        <v>11</v>
      </c>
      <c r="C14" s="114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>
      <c r="A15" s="111" t="s">
        <v>18</v>
      </c>
      <c r="B15" s="44" t="s">
        <v>68</v>
      </c>
      <c r="C15" s="6" t="s">
        <v>55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>
      <c r="A16" s="115"/>
      <c r="B16" s="44" t="s">
        <v>51</v>
      </c>
      <c r="C16" s="6" t="s">
        <v>55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>
      <c r="A17" s="115"/>
      <c r="B17" s="44" t="s">
        <v>52</v>
      </c>
      <c r="C17" s="6" t="s">
        <v>55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>
      <c r="A18" s="116"/>
      <c r="B18" s="44" t="s">
        <v>53</v>
      </c>
      <c r="C18" s="6" t="s">
        <v>55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муниц. на 01.04.21 </vt:lpstr>
      <vt:lpstr>ведомственная</vt:lpstr>
      <vt:lpstr>АИП</vt:lpstr>
      <vt:lpstr>'муниц. на 01.04.21 '!Заголовки_для_печати</vt:lpstr>
      <vt:lpstr>'муниц. на 01.04.21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Лариса</cp:lastModifiedBy>
  <cp:lastPrinted>2021-04-20T10:32:36Z</cp:lastPrinted>
  <dcterms:created xsi:type="dcterms:W3CDTF">2012-05-22T08:33:39Z</dcterms:created>
  <dcterms:modified xsi:type="dcterms:W3CDTF">2021-08-24T06:26:25Z</dcterms:modified>
</cp:coreProperties>
</file>