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360" yWindow="270" windowWidth="14940" windowHeight="9150" activeTab="0"/>
  </bookViews>
  <sheets>
    <sheet name="РРО" sheetId="9" r:id="rId1"/>
  </sheets>
  <externalReferences>
    <externalReference r:id="rId4"/>
    <externalReference r:id="rId5"/>
  </externalReferences>
  <definedNames>
    <definedName name="_xlnm._FilterDatabase" localSheetId="0" hidden="1">'РРО'!$A$8:$O$369</definedName>
    <definedName name="_xlnm.Print_Titles" localSheetId="0">'РРО'!$8:$8</definedName>
  </definedNames>
  <calcPr calcId="162913"/>
</workbook>
</file>

<file path=xl/sharedStrings.xml><?xml version="1.0" encoding="utf-8"?>
<sst xmlns="http://schemas.openxmlformats.org/spreadsheetml/2006/main" count="1818" uniqueCount="566">
  <si>
    <t>Департамент финансов администрации города Нефтеюганска</t>
  </si>
  <si>
    <t>011</t>
  </si>
  <si>
    <t>04-2601</t>
  </si>
  <si>
    <t>04-2602</t>
  </si>
  <si>
    <t>04-2621</t>
  </si>
  <si>
    <t>040</t>
  </si>
  <si>
    <t>04-2515</t>
  </si>
  <si>
    <t>04-2520</t>
  </si>
  <si>
    <t>04-2547</t>
  </si>
  <si>
    <t>04-2553</t>
  </si>
  <si>
    <t>04-2554</t>
  </si>
  <si>
    <t>04-2557</t>
  </si>
  <si>
    <t>04-2608</t>
  </si>
  <si>
    <t>04-2617</t>
  </si>
  <si>
    <t>04-2620</t>
  </si>
  <si>
    <t>04-2623</t>
  </si>
  <si>
    <t>04-2902</t>
  </si>
  <si>
    <t>04-3102</t>
  </si>
  <si>
    <t>04-3103</t>
  </si>
  <si>
    <t>04-3201</t>
  </si>
  <si>
    <t>04-3202</t>
  </si>
  <si>
    <t>04-3205</t>
  </si>
  <si>
    <t>04-3206</t>
  </si>
  <si>
    <t>04-3237</t>
  </si>
  <si>
    <t>04-3289</t>
  </si>
  <si>
    <t>050</t>
  </si>
  <si>
    <t>04-2502</t>
  </si>
  <si>
    <t>070</t>
  </si>
  <si>
    <t>04-2504</t>
  </si>
  <si>
    <t>04-2508</t>
  </si>
  <si>
    <t>04-3228</t>
  </si>
  <si>
    <t>231</t>
  </si>
  <si>
    <t>04-2522</t>
  </si>
  <si>
    <t>04-2523</t>
  </si>
  <si>
    <t>04-2525</t>
  </si>
  <si>
    <t>04-2526</t>
  </si>
  <si>
    <t>04-2535</t>
  </si>
  <si>
    <t>04-2555</t>
  </si>
  <si>
    <t>04-2715</t>
  </si>
  <si>
    <t>04-3222</t>
  </si>
  <si>
    <t>04-3224</t>
  </si>
  <si>
    <t>04-3241</t>
  </si>
  <si>
    <t>04-3401</t>
  </si>
  <si>
    <t>04-3403</t>
  </si>
  <si>
    <t>242</t>
  </si>
  <si>
    <t>04-2530</t>
  </si>
  <si>
    <t>04-2531</t>
  </si>
  <si>
    <t>04-2532</t>
  </si>
  <si>
    <t>272</t>
  </si>
  <si>
    <t>04-2534</t>
  </si>
  <si>
    <t>461</t>
  </si>
  <si>
    <t>04-2505</t>
  </si>
  <si>
    <t>04-2507</t>
  </si>
  <si>
    <t>0409</t>
  </si>
  <si>
    <t>04-2541</t>
  </si>
  <si>
    <t>04-2544</t>
  </si>
  <si>
    <t>481</t>
  </si>
  <si>
    <t>04-2511</t>
  </si>
  <si>
    <t>04-2542</t>
  </si>
  <si>
    <t>04-3117</t>
  </si>
  <si>
    <t>04-3254</t>
  </si>
  <si>
    <t>04-3284</t>
  </si>
  <si>
    <t>04-3321</t>
  </si>
  <si>
    <t xml:space="preserve">ИТОГО: </t>
  </si>
  <si>
    <t>план</t>
  </si>
  <si>
    <t>факт</t>
  </si>
  <si>
    <t>2021</t>
  </si>
  <si>
    <t>2022</t>
  </si>
  <si>
    <t>Нормативный правовой акт, договор, соглашение</t>
  </si>
  <si>
    <t>наименование и реквизиты</t>
  </si>
  <si>
    <t>номер раздела, главы, статьи, части, пункта, подпункта, абзаца</t>
  </si>
  <si>
    <t>дата вступления в силу, срок действия</t>
  </si>
  <si>
    <t>06.10.2003 - не ограничен</t>
  </si>
  <si>
    <t>Подпункт 3 части 1 статьи 16, в целом</t>
  </si>
  <si>
    <t>Подпункт 6 части 1 статьи 16, Статья 91.13</t>
  </si>
  <si>
    <t>Подпункт 7.1 части 1 статьи 16, ст.5.2.</t>
  </si>
  <si>
    <t>Подпункт 13 части 1 статьи 16, ст.9</t>
  </si>
  <si>
    <t>Подпункт 17 части 1 статьи 16, в целом</t>
  </si>
  <si>
    <t>Подпункт 19 части 1 статьи 16, ст.9</t>
  </si>
  <si>
    <t>Подпункт 9 части 1 статьи 17</t>
  </si>
  <si>
    <t>Подпункт 8.2 части 1 статьи 17, ст.8</t>
  </si>
  <si>
    <t>Подпункт 9 части 1 статьи 17, ст. 33.35</t>
  </si>
  <si>
    <t>06.10.2003 - не ограничен, 19.02.1993 - не ограничен</t>
  </si>
  <si>
    <t>подпункт 16 части 1 статьи 16.1, подпункт 4 части 1.1 статьи 16.1, ст.12</t>
  </si>
  <si>
    <t>в целом</t>
  </si>
  <si>
    <t>20.11.1997 - не ограничен</t>
  </si>
  <si>
    <t>05.09.2004 - не ограничен</t>
  </si>
  <si>
    <t xml:space="preserve">ст.6 </t>
  </si>
  <si>
    <t>28.01.2002 - не ограничен</t>
  </si>
  <si>
    <t>06.10.2003 - не ограничен, 15.01.1996 - не ограничен</t>
  </si>
  <si>
    <t xml:space="preserve">в целом, ст.25 п.3, ст.3, в целом </t>
  </si>
  <si>
    <t>2</t>
  </si>
  <si>
    <t>3</t>
  </si>
  <si>
    <t>4</t>
  </si>
  <si>
    <t>5</t>
  </si>
  <si>
    <t>6</t>
  </si>
  <si>
    <t>11</t>
  </si>
  <si>
    <t>12</t>
  </si>
  <si>
    <t>13</t>
  </si>
  <si>
    <t>14</t>
  </si>
  <si>
    <t>15</t>
  </si>
  <si>
    <t>Объем ассигнований на исполнение расходного обязательства, руб.</t>
  </si>
  <si>
    <t>финансовый год</t>
  </si>
  <si>
    <t>очердной финансовый год</t>
  </si>
  <si>
    <t>плановый период</t>
  </si>
  <si>
    <t>первый год</t>
  </si>
  <si>
    <t>второй год</t>
  </si>
  <si>
    <t>Коды бюджетной классификации</t>
  </si>
  <si>
    <t>Р</t>
  </si>
  <si>
    <t>Пр</t>
  </si>
  <si>
    <t>Код и наименование полномочия, тип расходного обязательства</t>
  </si>
  <si>
    <t>Код и наименование ГРБС</t>
  </si>
  <si>
    <t>Дума города Нефтеюганска</t>
  </si>
  <si>
    <t>администрация города Нефтеюганска</t>
  </si>
  <si>
    <t>ДЕПАРТАМЕНТ МУНИЦИПАЛЬНОГО ИМУЩЕСТВА АДМИНИСТРАЦИИ ГОРОДА НЕФТЕЮГАНСКА</t>
  </si>
  <si>
    <t>Департамент образования и молодёжной политики администрации города Нефтеюганска</t>
  </si>
  <si>
    <t>Комитет культуры и туризма администрации города Нефтеюганска</t>
  </si>
  <si>
    <t>Комитет физической культуры и спорта администрации города Нефтеюганска</t>
  </si>
  <si>
    <t>ДЕПАРТАМЕНТ ГРАДОСТРОИТЕЛЬСТВА И ЗЕМЕЛЬНЫХ ОТНОШЕНИЙ АДМИНИСТРАЦИИ ГОРОДА НЕФТЕЮГАНСКА</t>
  </si>
  <si>
    <t>Департамент жилищно-коммунального хозяйства администрации города Нефтеюганска</t>
  </si>
  <si>
    <t>03</t>
  </si>
  <si>
    <t>06</t>
  </si>
  <si>
    <t>10</t>
  </si>
  <si>
    <t>01</t>
  </si>
  <si>
    <t>04</t>
  </si>
  <si>
    <t>08</t>
  </si>
  <si>
    <t>02</t>
  </si>
  <si>
    <t>05</t>
  </si>
  <si>
    <t>07</t>
  </si>
  <si>
    <t>09</t>
  </si>
  <si>
    <t xml:space="preserve">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
</t>
  </si>
  <si>
    <t>06.10.2003 - не ограничен, 01.06.2007 - не ограничен, 01.01.2017 - не ограничен, 26.09.2018 - не ограничен</t>
  </si>
  <si>
    <t>№131-ФЗ от 06.10.2003, №25-ФЗ от 02.03.2007,  N 146-ФЗ от 31 июля 1998 года, №440-VI РД от 26.09.2018</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</si>
  <si>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t>
  </si>
  <si>
    <t>Подпункт 9 части 1 статьи 17, ст.34, в целом, в целом</t>
  </si>
  <si>
    <t>№131-ФЗ от 06.10.2003, № 4520-1 ФЗ от 19.02.1993</t>
  </si>
  <si>
    <t xml:space="preserve">№131-ФЗ от 06.10.2003, N35-ФЗ от 06.03.2006 </t>
  </si>
  <si>
    <t>Подпункт 10 части 1 статьи 16, ст.19</t>
  </si>
  <si>
    <t>№131-ФЗ от 06.10.2003 , N 69-ФЗ от 21.12.1994</t>
  </si>
  <si>
    <t>№131-ФЗ от 06.10.2003 , N 273-ФЗ от 29.12.2012</t>
  </si>
  <si>
    <t>№131-ФЗ от 06.10.2003 , N 273-ФЗ от 29.12.2012, №124-ФЗ от 24.07.1998</t>
  </si>
  <si>
    <t xml:space="preserve">Подпункт 13 части 1 статьи 16, ст.9, ст.12 п.1 </t>
  </si>
  <si>
    <t xml:space="preserve">№131-ФЗ от 06.10.2003, N329-ФЗ от 04.12.2007 N329-ФЗ </t>
  </si>
  <si>
    <t xml:space="preserve">№131-ФЗ от 06.10.2003, N28-ФЗ от 12.02.1998, N68-ФЗ от 21.12.1994 </t>
  </si>
  <si>
    <t xml:space="preserve">№131-ФЗ от 06.10.2003, №209-ФЗ от 24.07.2007 </t>
  </si>
  <si>
    <t>Федеральный закон "Об общих принципах организации местного самоуправления в Российской Федерации" (с изменениями), Федеральный закон "О развитии малого и среднего предпринимательства в РФ" (с изменениями)</t>
  </si>
  <si>
    <t>№131-ФЗ от 06.10.2003, N7-ФЗ от 12.01.1996</t>
  </si>
  <si>
    <t>Федеральный закон "Об общих принципах организации местного самоуправления в Российской Федерации" (с изменениями), Федеральный закон  "О некоммерческих организациях" (с изменениями)</t>
  </si>
  <si>
    <t>№131-ФЗ от 06.10.2003,  N 44-ФЗ от 02.04.2014</t>
  </si>
  <si>
    <t>Федеральный закон от  "Об общих принципах организации местного самоуправления в Российской Федерации, Федеральный закон  "Об участии граждан в охране общественного порядка" (с изменениями)</t>
  </si>
  <si>
    <t>№131-ФЗ от 06.10.2003, №25-ФЗ от 02.03.2007, N7-ФЗ от 12.01.1996, №24-нп от 14.02.2018</t>
  </si>
  <si>
    <t>06.10.2003 - не ограничен, 01.06.2007 - не ограничен, 15.01.1996 - не ограничен, 14.02.2018 - не ограничен</t>
  </si>
  <si>
    <t>06.10.2003 - не ограничен, 08.02.1992 - не ограничен</t>
  </si>
  <si>
    <t>Подпункт 7 части 1 статьи 17, в целом</t>
  </si>
  <si>
    <t>№131-ФЗ от 06.10.2003, №2124-1  от 27.12.1991</t>
  </si>
  <si>
    <t xml:space="preserve">№131-ФЗ от 06.10.2003, N261-ФЗ от 23.11.2009 </t>
  </si>
  <si>
    <t xml:space="preserve">№131-ФЗ от 06.10.2003, №182-ФЗ от 23 июня 2016 </t>
  </si>
  <si>
    <t>Подпункт 1 части 1 статьи 16, ст.12.1, в целом</t>
  </si>
  <si>
    <t>06.10.2003 - не ограничен, 01.01.2000 - не ограничен, 25.04.2012 - не ограничен</t>
  </si>
  <si>
    <t xml:space="preserve">№143-фз от 15.11.1997 </t>
  </si>
  <si>
    <t>Федеральный закон "Об актах гражданского состояния " (с изменениями)</t>
  </si>
  <si>
    <t xml:space="preserve">№113-ФЗ  от 20.08.2004 </t>
  </si>
  <si>
    <t xml:space="preserve">Федеральный закон "О присяжных заседателях федеральных судов общей юрисдикции в Российской Федерации " (с изменениями) </t>
  </si>
  <si>
    <t xml:space="preserve">№8-фз  от 25.01.2002 </t>
  </si>
  <si>
    <t>Федеральный закон "О Всероссийской переписи населения " (с изменениями)</t>
  </si>
  <si>
    <t xml:space="preserve">п.5, ст.19
абз.1, ч.5, ст.19,ст.7 п.1 </t>
  </si>
  <si>
    <t>№131-ФЗ от 06.10.2003, №264-фз  от 29.12.2006</t>
  </si>
  <si>
    <t>Федеральный закон "Об общих принципах организации местного самоуправления в Российской Федерации" (с изменениями), Федеральный закон "О развитии сельского хозяйства "  (с изменениями)</t>
  </si>
  <si>
    <t>06.10.2003 - не ограничен, 01.01.2007 - не ограничен</t>
  </si>
  <si>
    <t xml:space="preserve">Подпункт 13 части 1 статьи 16, гл.12 ст.95 </t>
  </si>
  <si>
    <t>06.10.2003 - не ограничен, 01.09.2013 - не ограничен</t>
  </si>
  <si>
    <t xml:space="preserve">№131-ФЗ от 06.10.2003, от 29.12.2012 №273-фз </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</si>
  <si>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</si>
  <si>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 (с изменениями)</t>
  </si>
  <si>
    <t xml:space="preserve"> </t>
  </si>
  <si>
    <t>22.05.1995 - не ограничен, 30.06.1999 - не ограничен, 01.01.2018 - не ограничен, 27.12.2010 - не ограничен</t>
  </si>
  <si>
    <t xml:space="preserve"> №81-фз  от 19.05.1995, №120-фз  от 24.06.1999 , №418-фз  от 28.12.2017 , №1119  от 27.12.2010 </t>
  </si>
  <si>
    <t>Федеральный закон "О государственных пособиях гражданам, имеющим детей "( с изменениями), Федеральный закон "Об основах системы профилактики безнадзорности и правонарушений несовершеннолетних "( с изменениями), Федеральный закон "О ежемесячных выплатах семьям, имеющим детей"  ( с изменениями), Постановление Правительства РФ "О предоставлении субвенций из федерального бюджета бюджетам субъектов Российской Федерации на выплату единовременных пособий при всех формах устройства детей, лишенных родительского попечения, в семью "( с изменениями)</t>
  </si>
  <si>
    <t>абз.2, п.5, ст.19, ст.8</t>
  </si>
  <si>
    <t xml:space="preserve">№131-ФЗ от 06.10.2003, N188-ФЗ от 29.12.2004 </t>
  </si>
  <si>
    <t>Федеральный закон "Об общих принципах организации местного самоуправления в Российской Федерации" (с изменениями), Жилищный кодекс Российской Федерации  (с изменениями)</t>
  </si>
  <si>
    <t>Федеральный закон "Об общих принципах организации местного самоуправления в Российской Федерации" (с изменениями), Федеральный закон "О пожарной безопасности" (с изменениями)</t>
  </si>
  <si>
    <t>Федеральный закон "Об общих принципах организации местного самоуправления в Российской Федерации (с изменениями), Федеральный закон "О противодействии терроризму" (с изменениями)</t>
  </si>
  <si>
    <t xml:space="preserve">Федеральный закон "Об общих принципах организации местного самоуправления в Российской Федерации" (с изменениями),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t>
  </si>
  <si>
    <t>Федеральный закон "Об общих принципах организации местного самоуправления в Российской Федерации" (с изменениями), Федеральный закон "О пожарной безопасности"(с изменениями)</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</si>
  <si>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</si>
  <si>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 Федеральный закон "Об основных гарантиях прав ребенка в Российской Федерации " (с изменениями)</t>
  </si>
  <si>
    <t>Федеральный закон "Об общих принципах организации местного самоуправления в Российской Федерации" (с изменениями), Федеральный закон "О физической культуре и спорте в Российской Федерации" (с изменениями)</t>
  </si>
  <si>
    <t>Федеральный закон  "Об общих принципах организации местного самоуправления в Российской Федерации" (с изменениями), Закон Российской Федерации "О средствах массовой информации " (с изменениями)</t>
  </si>
  <si>
    <t>Федеральный закон  "Об общих принципах организации местного самоуправления в Российской Федерации" (с изменениями),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t>
  </si>
  <si>
    <t>Федеральный закон  "Об общих принципах организации местного самоуправления в Российской Федерации" (с изменениями), Федеральный закон «Об основах системы профилактики правонарушений в Российской Федерации»,  (с изменениями)</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</si>
  <si>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 Федеральный закон "Об основных гарантиях прав ребенка в Российской Федерации "  о(с изменениями)</t>
  </si>
  <si>
    <t xml:space="preserve">Федеральный закон "Об общих принципах организации местного самоуправления в Российской Федерации" (с изменениями),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t>
  </si>
  <si>
    <t>Федеральный закон "Об общих принципах организации местного самоуправления в Российской Федерации" (с изменениями), Основы законодательства Российской Федерации о культуре (с изменениями)</t>
  </si>
  <si>
    <t>№131-ФЗ от 06.10.200, ВС РФ 09.10.1992 N 3612-1</t>
  </si>
  <si>
    <t>Федеральный закон "Об общих принципах организации местного самоуправления в Российской Федерации" (с изменениями)</t>
  </si>
  <si>
    <t>№131-ФЗ от 06.10.2003</t>
  </si>
  <si>
    <t xml:space="preserve">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t>
  </si>
  <si>
    <t>№ 4520-1 ФЗ от 19.02.1993</t>
  </si>
  <si>
    <t>Е.В.Колесникова</t>
  </si>
  <si>
    <t>23-77-74</t>
  </si>
  <si>
    <r>
      <t xml:space="preserve">Плановый реестр расходных обязательств </t>
    </r>
    <r>
      <rPr>
        <b/>
        <u val="single"/>
        <sz val="11"/>
        <color indexed="8"/>
        <rFont val="Times New Roman"/>
        <family val="1"/>
      </rPr>
      <t>Департамент финансов администрации города Нефтеюганска</t>
    </r>
    <r>
      <rPr>
        <b/>
        <sz val="11"/>
        <color indexed="8"/>
        <rFont val="Times New Roman"/>
        <family val="1"/>
      </rPr>
      <t xml:space="preserve"> на 2021 год и на плановый период 2022 и 2023 годов</t>
    </r>
  </si>
  <si>
    <t>2023</t>
  </si>
  <si>
    <t>04-2613</t>
  </si>
  <si>
    <t>04-2801</t>
  </si>
  <si>
    <t>04-2604</t>
  </si>
  <si>
    <t>04-2543</t>
  </si>
  <si>
    <t>04-3236</t>
  </si>
  <si>
    <t>04-2516</t>
  </si>
  <si>
    <t>04-3130</t>
  </si>
  <si>
    <t>составление и рассмотрение проекта бюджета муниципального округа, городского округа, утверждение и исполнение бюджета муниципального округа, городского округа, осуществление контроля за его исполнением, составление и утверждение отчета об исполнении бюджета муниципального округа, городского округа</t>
  </si>
  <si>
    <t>владение, пользование и распоряжение имуществом, находящимся в муниципальной собственности муниципального округа, городского округа</t>
  </si>
  <si>
    <t>организация в границах муниципального округа,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</si>
  <si>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муниципального округа,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муниципального округа,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</si>
  <si>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муниципальном округе,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</si>
  <si>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муниципального округа, городского округа (в части автомобильного транспорта)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</si>
  <si>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муниципального округа, городского округа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</si>
  <si>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</si>
  <si>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обеспечение первичных мер пожарной безопасности в границах муниципального округа, городского округа</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</si>
  <si>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</si>
  <si>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</si>
  <si>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</si>
  <si>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</si>
  <si>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библиотечного обслуживания населения, комплектование и обеспечение сохранности библиотечных фондов библиотек муниципального округа, городского округа</t>
  </si>
  <si>
    <t>создание условий для организации досуга и обеспечения жителей муниципального округа, городского округа услугами организаций культуры</t>
  </si>
  <si>
    <t>обеспечение условий для развития на территории муниципального округа, городского округа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</si>
  <si>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муниципального округа, городского округа</t>
  </si>
  <si>
    <t>организация благоустройства территории муниципального округа,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</si>
  <si>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утверждение генеральных планов муниципального округа, городского округа, правил землепользования и застройки, утверждение подготовленной на основе генеральных планов муниципального округа, городского округа документации по планировке территории, выдача градостроительного плана земельного участка, расположенного в границах муниципального округа,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округа, городского округа, утверждение местных нормативов градостроительного проектирования муниципального округа, городского округа, ведение информационной системы обеспечения градостроительной деятельности, осуществляемой на территории муниципального округа, городского округа, резервирование земель и изъятие земельных участков в границах муниципального округа, городского округа для муниципальных нужд, осуществление муниципального земельного контроля в границах муниципального округа,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муниципальных округов,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</si>
  <si>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организация и осуществление мероприятий по территориальной обороне и гражданской обороне, защите населения и территории муниципального округа,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</si>
  <si>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</si>
  <si>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</si>
  <si>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и осуществление мероприятий по работе с детьми и молодежью в муниципальном округе, городском округе</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</si>
  <si>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</si>
  <si>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</si>
  <si>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</si>
  <si>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обслуживание долговых обязательств в части процентов, пеней и штрафных санкций по бюджетным кредитам, полученным из региональных бюджетов</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</si>
  <si>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</si>
  <si>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</si>
  <si>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</si>
  <si>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</si>
  <si>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</si>
  <si>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предоставление доплаты за выслугу лет к трудовой пенсии муниципальным служащим за счет средств местного бюджета</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</si>
  <si>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</si>
  <si>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Иные дополнительные меры социальной поддержки и социальной помощи для отдельных категорий граждан</t>
  </si>
  <si>
    <t>на государственную регистрацию актов гражданского состояния</t>
  </si>
  <si>
    <t>по составлению (изменению) списков кандидатов в присяжные заседатели</t>
  </si>
  <si>
    <t>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</si>
  <si>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осуществление полномочий по проведению Всероссийской переписи населения 2020 года</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</si>
  <si>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</si>
  <si>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</si>
  <si>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</si>
  <si>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</si>
  <si>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</si>
  <si>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</si>
  <si>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</si>
  <si>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</si>
  <si>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</si>
  <si>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</si>
  <si>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</si>
  <si>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</si>
  <si>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</si>
  <si>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</si>
  <si>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</si>
  <si>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</si>
  <si>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муниципальном округе, городском округе</t>
  </si>
  <si>
    <t>организация благоустройства территории муниципального округа,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</si>
  <si>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организация использования, охраны, защиты, воспроизводства городских лесов, лесов особо охраняемых природных территорий, расположенных в границах муниципального округа, городского округа</t>
  </si>
  <si>
    <t>На профилактику и устранение последствий распространения новой коронавирусной инфекции</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</si>
  <si>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изменениями);Федеральный закон "Об общих принципах организации и деятельности контрольно-счетных органов субъектов Российской Федерации и муниципальных образований"; Закон ХМАО - Югры "Об отдельных вопросах муниципальной службы в Ханты-Мансийском автономном округе - Югре"; Закон ХМАО - Югры  "О гарантиях осуществления полномочий депутата, члена выборного органа местного самоуправления, выборного должностного лица местного самоуправления в Ханты-Мансийском автономном округе - Югре";Приказ Минздравсоцразвития РФ "Об утверждении Порядка прохождения диспансеризации государственными гражданскими служащими Российской Федерации и муниципальными служащими, перечня заболеваний, препятствующих поступлению на государственную гражданскую службу Российской Федерации и муниципальную службу или ее прохождению, а также формы заключения медицинского учреждения";Решение Думы города Нефтеюганска "Об утверждении Устава города Нефтеюганска";  Решение Думы города Нефтеюганска "Об утверждении Положения о порядке и условиях предоставления гарантий при осуществлении полномочий депутата и выборного должностного лица местного самоуправления в городе Нефтеюганске"; Решение Думы города Нефтеюганска "Об утверждении Положения о порядке и размерах выплат по страхованию лиц, замещающих муниципальные должности в городе Нефтеюганске"; Решение Думы города Нефтеюганска "Об утверждении Положения о порядке, размерах и условиях предоставления дополнительных гарантий муниципальным служащим города Нефтеюганска"; Решение Думы города Нефтеюганска "Об утверждении Положения о наградах и почётном звании муниципального образования город Нефтеюганск»; Решение Думы города Нефтеюганска "Об утверждении Положения о порядке и размерах выплат по обязательному государственному страхованию лиц, замещающих должности муниципальной службы в органах местного самоуправления города Нефтеюганска»; Распоряжение Председателя Думы города "Об обеспечении, выдаче и списании подарков, ценных подарков, цветов и сувенирной продукции"; Постановление Председателя Думы "Об утверждении Положения о командировании лиц, замещающих должности муниципальной службы в Думе города и Счетной палате города Нефтеюганска"; Постановление Председателя Думы "Об утверждении нормативных затрат на обеспечение функций Думы города Нефтеюганска, Счетной палаты города Нефтеюганска"; Распоряжение Председателя Думы города "О порядке использования сотовой связи в Думе города и Счетной палате города Нефтеюганска".</t>
  </si>
  <si>
    <t>№131-ФЗ от 06.10.2003, №25-ФЗ от 02.03.2007,  № 6-ФЗ от 07.02.2011; №113-оз от 20.07.2007;  № 984н от 14.12.2009; №475 от 30.05.2005; № 404-IV от 25.04.2008; №108-IV от 21.11.2006; № 530 от 28.03.2013; № 30-VI от 31.10.2016; № 654-IV от 28.10.2009; 67-од от 30.12.2016; № 34-П от 31.05.2017; 23-П от 29.06.2020; № 24-од от 18.05.2017.</t>
  </si>
  <si>
    <t>Подпункт 9 части 1 статьи 17,ст.35,ст.38; ст.34; ст 20; ст 21; в целом; п.3;п.п.9,11 ст18, ч.2 ст.26.1, ст.43,ст.46,4; в целом; п.1-3 раздела VIII; в целом; пп 7.7 п 7,пп.17.1,17.2 п.17; п.7.1-7.3 раздела VII; пп.5-8; в целом; в целом; в целом.</t>
  </si>
  <si>
    <t>06.10.2003 - не ограничен, 01.06.2007 - не ограничен, 01.10.2011-не ограничен, 11.08.2007-не ограничен, 11.01.2008 - не ограничен, 02.02.2010-не ограничен, 08.07.2005-не ограничен, 25.04.2008-не ограничен, 21.11.2006-не ограничен, 06.04.2013-не ограничен, 05.11.2016-не ограничен, 28.10.2009-не ограничен, 30.12.2016-не ограничен, 03.06.2017-не ограничен,01.01.2021-огрничен 01.01.2021-31.12.2021, 18.05.2017-не ограничен.</t>
  </si>
  <si>
    <t>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 Решение Думы города Нефтеюганска " Об утверждении правил исчисления денежного содержания лиц, замещающих муниципальные должности и лиц, замещающих должности муниципальной службы в органах местного самоуправления города Нефтеюганска".</t>
  </si>
  <si>
    <t xml:space="preserve"> N 146-ФЗ от 31 июля 1998 года, №440-VI  от 26.09.2018;№ 516-VI от 26.12.2018.</t>
  </si>
  <si>
    <t>в целом; в целом; в целом.</t>
  </si>
  <si>
    <t>01.01.2011 - не ограничен, 06.10.2018 - не ограничен, 01.01.2019-не ограничен.</t>
  </si>
  <si>
    <t xml:space="preserve">Трудовой кодекс Российской Федерации,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Решение Думы города Нефтеюганска "Об утверждении Положения о гарантиях и компенсациях для лиц, проживающих в муниципальном образовании город Нефтеюганск, работающих в организациях, финансируемых из бюджета муниципального образования город Нефтеюганск". </t>
  </si>
  <si>
    <t>№ 197-ФЗ от 30.12.2001; № 4520-1 ФЗ от 19.02.1993; № 373-V от 27.09.2012.</t>
  </si>
  <si>
    <t>ст. 325,326; ст.33,35; в целом.</t>
  </si>
  <si>
    <t>01.02.2002-не ограничен, 01.06.1993 - не ограничен, 27.09.2012-не ограничен</t>
  </si>
  <si>
    <t>"Бюджетный кодекс Российской Федерации"; "Устав города Нефтеюганска", утвержден решением Думы города Нефтеюганска ; Постановление администрации города Нефтеюганска  "О порядке использования бюджетных ассигнований резервного фонда администрации города Нефтеюганска"</t>
  </si>
  <si>
    <t>от 31.07.1998 № 145-ФЗ ; от 30.05.2005 № 475 ; от 10.01.2014 № 4-нп</t>
  </si>
  <si>
    <t>Статья 81 главы 10 раздела III , Статья 184.1 главы 21 раздела VII;  Статья 43, в целом; в целом</t>
  </si>
  <si>
    <t xml:space="preserve">01.01.2000 - не ограничен; 01.01.2006 - не ограничен; 10.01.2014 - не ограничен  </t>
  </si>
  <si>
    <t xml:space="preserve">Федеральный закон "Об общих принципах организации местного самоуправления в Российской Федерации"; Федеральный закон  "О внесении изменений в части первую и вторую Налогового кодекса Российской Федерации в связи с передачей налоговым органам полномочий по администрированию страховых взносов на обязательное пенсионное, социальное и медицинское страхование"; Закон ХМАО-Югры  "Об отдельных вопросах муниципальной службы в ХМАО-Югре"; Распоряжение администрации города Нефтеюганска  "О порядке и размерах возмещения расходов, связанных со служебными командировками лиц, замещающих должности муниципальной службы в администрации города Нефтеюганска, органах администрации города Нефтеюганска"; Федеральный закон "О компенсации за нарушение права на судопроизводство в разумный срок или права на исполнение судебного акта в разумный срок"; Решение Думы города Нефтеюганска   "Об утверждении Положения о бюджетном устройстве и бюджетном процессе в городе Нефтеюганске" </t>
  </si>
  <si>
    <t>от 06.10.2003 № 131-ФЗ; от 03.07.2016 N 243-ФЗ;   от 20.07.2007 № 113-оз; от 20.12.2018 № 402-р; от 30.04.2010 N 68-ФЗ; от 25.09.2013 N 633-V</t>
  </si>
  <si>
    <t>Статьи 16, 17 главы 3, в целом; в целом; в целом; в целом; часть 8 статьи 3; часть 16 статьи 6</t>
  </si>
  <si>
    <t xml:space="preserve">08.10.2003 - не ограничен; 01.01.2017 - не ограничен; 20.08.2007 - не ограничен; 01.01.2019 - не ограничен; 04.05.2010 - не ограничен; 04.05.2010 - не ограничен    </t>
  </si>
  <si>
    <t>"Налоговый кодекс Российской Федерации (часть вторая)"; Решение Думы города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Решение Думы города Нефтеюганска "Об утверждении Правил исчисления денежного содержания лиц, замещающих муниципальные должности, и лиц, замещающих должности муниципальной службы в органах местного самоуправления города Нефтеюганска"</t>
  </si>
  <si>
    <t xml:space="preserve"> от 05.08.2000 N 117-ФЗ; от 26.09.2018 № 440-VI ; от 26.12.2018 N 516-VI </t>
  </si>
  <si>
    <t>Статья 207                 главы 23; в целом; в целом</t>
  </si>
  <si>
    <t>01.01.2001 - не ограничен; 05.10.2018 - не ограничен;  01.01.2019 - не ограничен</t>
  </si>
  <si>
    <t xml:space="preserve">Постановление администрации города Нефтеюганска  "Об утверждении муниципальной программы «Управление муниципальными финансами города Нефтеюганска»"; Решение Думы города Нефтеюганска "Об утверждении Положения о бюджетном устройстве и бюджетном процессе в городе Нефтеюганске" </t>
  </si>
  <si>
    <t xml:space="preserve">от 15.11.2018 №591-п;  от 25.09.2013 N 633-V </t>
  </si>
  <si>
    <t>в целом; в целом</t>
  </si>
  <si>
    <t xml:space="preserve">01.01.2019 - не ограничен; 27.09.2013 - не ограничен </t>
  </si>
  <si>
    <t>"Трудовой кодекс Российской Федерации";  Закон РФ  "О государственных гарантиях и компенсациях для лиц, работающих и проживающих в районах Крайнего Севера и приравненных к ним местностях"</t>
  </si>
  <si>
    <t xml:space="preserve">от 30.12.2001 N 197-ФЗ; от 19.02.1993 N 4520-1  </t>
  </si>
  <si>
    <t>Статья 325; Статьи 33, 35</t>
  </si>
  <si>
    <t xml:space="preserve">01.02.2002 - не ограничен; 01.06.1993 - не ограничен </t>
  </si>
  <si>
    <t>Федеральный закон  "Об общих принципах организации местного самоуправления в РФ";      
Федеральный закон  "О внесении изменений в отдельные законодательные акты РФ в связи с принятием федерального закона "О ратификации конвенции совета европы о предупреждении терроризма" и федерального закона "О противодействии терроризму" 
Постановление администрации города Нефтеюганска "Об утверждении муниципальной прогарммы "Укрепление межнационального и межконфессионального согласия, профилактика экстремизма в городе Нефтеюганске "</t>
  </si>
  <si>
    <t xml:space="preserve">№131-фз от 06.10.2003                    №153-фз от 27.07.2006                          № 597-п от 15.11.2018 </t>
  </si>
  <si>
    <t>срок действия не ограничен; срок действия не ограничен;
01.01.2019-31.12.2030</t>
  </si>
  <si>
    <t>гл.3 ст.16 п.1 п/п 7.1;
в целом; в целом</t>
  </si>
  <si>
    <t>Федеральный закон "Об общих принципах организации местного самоуправления в РФ";         
Постановление администрации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t>
  </si>
  <si>
    <t xml:space="preserve">№131-фз от 06.10.2003                    №592-п от 15.11.2018  </t>
  </si>
  <si>
    <t xml:space="preserve"> гл.3 ст.16 п.1 п/п 10;
в целом</t>
  </si>
  <si>
    <t>срок действия не ограничен; 01.01.2019-31.12.2030</t>
  </si>
  <si>
    <t xml:space="preserve">Федеральный закон  "Об общих принципах организации местного самоуправления в РФ";              
Постановление  администрации города Нефтеюганска "Об утверждении муниципальной программы города Нефтеюганска «Развитие культуры и туризма в городе Нефтеюганске»
 Решение Думы города Нефтеюганска от 26.09.2018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t>
  </si>
  <si>
    <t xml:space="preserve">№ 131-фз от 06.10.2003              №599-п от 15.11.2018                           № 440-VI     </t>
  </si>
  <si>
    <t>гл.3 ст.16 п.1 п/п 13;
 в целом;
п.6.1, 6.2.</t>
  </si>
  <si>
    <t>срок действия не ограничен;
действует с 01.01.2019-31.12.2030г.</t>
  </si>
  <si>
    <t>Федеральный закон  "Об общих принципах организации местного самоуправления в РФ";               
Постановление  администрации города Нефтеюганска "Об утверждении муниципальной программы города Нефтеюганска «Развитие культуры и туризма в городе Нефтеюганске»</t>
  </si>
  <si>
    <t>№ 131-фз от 06.10.2003                        №599-п от 15.11.2018</t>
  </si>
  <si>
    <t>гл.3 ст.16 п.1 п/п 16;
 в целом</t>
  </si>
  <si>
    <t>Федеральный закон  "Об общих принципах организации местного самоуправления в РФ";         
Постановление  администрации города Нефтеюганска  "Об утверждении муниципальной программы города Нефтеюганска «Развитие культуры и туризма в городе Нефтеюганске»</t>
  </si>
  <si>
    <t>№ 131-фз от 06.10.2003                      №599-п от 15.11.2018</t>
  </si>
  <si>
    <t>гл.3 ст.16 п.1 п/п17;
 в целом</t>
  </si>
  <si>
    <t>Федеральный закон "Об общих принципах организации местного самоуправления в РФ";        
Постановление Правительства Ханты-Мансийского автономного округа-Югры "О государственной программе Ханты-Мансийского автономного округа - Югры "Культурное пространство" 
Постановление  администрации города Нефтеюганска  "Об утверждении муниципальной программы города Нефтеюганска «Развитие культуры и туризма в городе Нефтеюганске»</t>
  </si>
  <si>
    <t xml:space="preserve">№ 131-фз от 06.10.2003                       №341-п от 05.10.2018                                                                  №599-п от 15.11.2018 </t>
  </si>
  <si>
    <t>гл.3 ст.17 п.1 п/п 3;
в целом</t>
  </si>
  <si>
    <t>срок действия не ограничен;
действует с 01.01.2019-31.12.2030г.;
действует с 01.01.2019-31.12.2030г.</t>
  </si>
  <si>
    <t>Федеральный закон "Об общих принципах организации местного самоуправления в РФ";        
Постановление  администрации города Нефтеюганска "Об утверждении муниципальной программы города Нефтеюганска «Развитие культуры и туризма в городе Нефтеюганске»</t>
  </si>
  <si>
    <t xml:space="preserve">№ 131-фз от 06.10.2003                   №599-п от 15.11.2018 </t>
  </si>
  <si>
    <t>гл.3 ст.17 п.1 п/п3;
в целом</t>
  </si>
  <si>
    <t>Федеральный закон "Об общих принципах организации местного самоуправления в РФ";          
Постановление  администрации города Нефтеюганска "Об утверждении муниципальной программы города Нефтеюганска «Развитие культуры и туризма в городе Нефтеюганске»</t>
  </si>
  <si>
    <t xml:space="preserve">№ 131-фз от 06.10.2003                          №599-п от 15.11.2018 </t>
  </si>
  <si>
    <t>гл.3 ст.17 п.1 п/п3;
 в целом</t>
  </si>
  <si>
    <t>Федеральный закон"Об энергосбережении и о повышении энергетической эффективности и о внесении изменений в отдельные законодательные акты Российской Федерации"         
Постановление правительства Ханты-Мансийского автономного округа-Югры  "О государственной программе Ханты-Мансийского автономного округа-Югры "Жилищно-коммунальный комплекс и городская среда"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t>
  </si>
  <si>
    <t xml:space="preserve">N 261-ФЗ  от 23.11.2009                                   №347-п от 05.10.2018                       №605-п от 15.11.2018 </t>
  </si>
  <si>
    <t>Подпрограмма  "Повышение энергоэффективности в отраслях экономики";
 в целом; в целом</t>
  </si>
  <si>
    <t>срок действия не ограничен;
01.01.2019-31.12.2030;
01.01.2019-31.12.2030</t>
  </si>
  <si>
    <t>06.10.2003 - не ограничен, 01.03.2005- не ограничен</t>
  </si>
  <si>
    <t>06.10.2003 - не ограничен, 10.03.2006 - не ограничен</t>
  </si>
  <si>
    <t>06.10.2003 - не ограничен, 26.12.1994 - не ограничен</t>
  </si>
  <si>
    <t>06.10.2003 - не ограничен, 01.09.2013 -не ограничен</t>
  </si>
  <si>
    <t>06.10.2003 - не ограничен, 01.09.2013- не ограничен</t>
  </si>
  <si>
    <t>06.10.2003 - не ограничен, 01.09.2013 - не ограничен, 24.07.1998 - не ограничен, 05.08.1998 - не ограничен</t>
  </si>
  <si>
    <t>06.10.2003 - не ограничен, 30.03.2008  - не ограничен</t>
  </si>
  <si>
    <t>06.10.2003 - не ограничен, - не ограничен</t>
  </si>
  <si>
    <t>06.10.2003 - не ограничен, 27.11.2009 - не ограничен</t>
  </si>
  <si>
    <t>06.10.2003 - не ограничен, 01.06.1993 - не ограничен</t>
  </si>
  <si>
    <t>06.10.2003 - не ограничен, 22.09.2016 - не ограничен</t>
  </si>
  <si>
    <t xml:space="preserve">Федеральный закон "Об общих принципах организации местного самоуправления в Российской Федерации" (с изменениями).  Постановление администрации города Нефтеюганска "О порядке предоставления в 2020 году субсидии юридическим лицам, оказывающим услуги по организации питания в образовательных организациях, на финансовое обеспечение затрат, связанных с профилактикой и устранением последствий распространения коронавирусной инфекции" </t>
  </si>
  <si>
    <t>1.№131-ФЗ от 06.10.2003; 2. №62-нп от 23.04.2020</t>
  </si>
  <si>
    <t>1.Подпункт 9 части 1 статьи 17, ст.34. 2. В целом.</t>
  </si>
  <si>
    <t xml:space="preserve">Федеральный закон  "Об общих принципах организации местного самоуправления в Российской Федерации" (с изменениями), Федеральный закон "О государственной социальной помощи "  (с изменениями)
</t>
  </si>
  <si>
    <t>№131-ФЗн от 06.10.2003, №178-ФЗ  от 17.07.1999</t>
  </si>
  <si>
    <t xml:space="preserve"> №81-фз  от 19.05.1995, №120-фз  от 24.06.1999 , №418-фз  от 28.12.2017 , </t>
  </si>
  <si>
    <t xml:space="preserve"> с 01.01.2009 - не ограничен (ст.16 с 08.10.2003 - не ограничен), 
с 10.03.2006 - не ограничен (ст.5.2 с 20.07.2016 - не ограничен),</t>
  </si>
  <si>
    <t>Федеральный закон "Об общих принципах организации местного самоуправления в Российской Федерации (с изменениями), 
Федеральный закон "О противодействии терроризму" (с изменениями),</t>
  </si>
  <si>
    <t>Федеральный закон "Об общих принципах организации местного самоуправления в Российской Федерации" (с изменениями), 
Федеральный закон "О пожарной безопасности" (с изменениями)</t>
  </si>
  <si>
    <t>№ 131-ФЗ от 06.10.2003,
N 69-ФЗ от 21.12.1994</t>
  </si>
  <si>
    <t>Подпункт 10 части 1 статьи 16, 
ст.19</t>
  </si>
  <si>
    <t>с 01.01.2009 - не ограничен (ст.16 с 08.10.2003 - не ограничен), 
с 26.12.1994 - не ограничен</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</si>
  <si>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Федерации"(с изменениями), 
Федеральный закон "Об основных гарантиях прав ребенка в Российской Федерации " (с изменениями)</t>
  </si>
  <si>
    <t>№ 131-ФЗ от 06.10.2003, 
N 273-ФЗ от 29.12.2012, 
№ 124-ФЗ от 24.07.1998</t>
  </si>
  <si>
    <t xml:space="preserve">Подпункт 13 части 1 статьи 16, 
ст.9, 
ст.12 п.1 </t>
  </si>
  <si>
    <t xml:space="preserve">с 01.01.2009 - не ограничен (ст.16 с 08.10.2003 - не ограничен), 
с 01.09.2013 - не ограничен, 
с 05.08.1998 - не ограничен
</t>
  </si>
  <si>
    <t>Федеральный закон "Об общих принципах организации местного самоуправления в Российской Федерации" (с изменениями), 
Федеральный закон "О физической культуре и спорте в Российской Федерации"(с изменениями),
Закон ХМАО-Югры "О регулировании отдельных вопросов в сфере физической культуры и спорта в Ханты-Мансийском автономном округе - Югре" (с изменениями)</t>
  </si>
  <si>
    <t xml:space="preserve">№ 131-ФЗ от 06.10.2003, 
N 329-ФЗ от 04.12.2007,
№ 1-оз от 27.02.2020
</t>
  </si>
  <si>
    <t>Подпункт 19 части 1 статьи 16, 
ст.9,
ст.9</t>
  </si>
  <si>
    <t>с 01.01.2009 - не ограничен (ст.16 с 08.10.2003 - не ограничен), 
с 30.03.2008 - не ограничен,
с 29.02.2020 - не ограничен,</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</si>
  <si>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t>
  </si>
  <si>
    <t>№131-ФЗ от 06.10.2003, 
№25-ФЗ от 02.03.2007,  
N 146-ФЗ от 31.07.1998, 
№440-VI РД от 26.09.2018</t>
  </si>
  <si>
    <t>Подпункт 9 части 1 статьи 17, 
ст.34, 
в целом, 
в целом</t>
  </si>
  <si>
    <t>с 01.01.2009 - не ограничен (ст.16 с 08.10.2003 - не ограничен), 
с 01.06.2007 - не ограничен, 
ч.1 с 01.01.1999, ч.2 с 01.01.2001 - не ограничен,
с 06.10.2018 - не ограничен</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</si>
  <si>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t>
  </si>
  <si>
    <t>с 01.01.2009 - не ограничен (ст.16 с 08.10.2003 - не ограничен), 
с 01.06.2007 - не ограничен, 
ч.1 с 01.01.1999, ч.2 с 01.01.2001 - не ограничен, 
с 06.10.2018 - не ограничен</t>
  </si>
  <si>
    <t>Федеральный закон  "Об общих принципах организации местного самоуправления в Российской Федерации" (с изменениями),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t>
  </si>
  <si>
    <t xml:space="preserve">№131-ФЗ от 06.10.2003, 
N261-ФЗ от 23.11.2009 </t>
  </si>
  <si>
    <t>Подпункт 8.2 части 1 статьи 17, 
ст.8</t>
  </si>
  <si>
    <t>с 01.01.2009 - не ограничен (ст.16 с 08.10.2003 - не ограничен), 
с 27.11.2009 - не ограничен</t>
  </si>
  <si>
    <t>Федеральный закон "Об общих принципах организации местного самоуправления в Российской Федерации" (с изменениями), 
Федеральный закон «О государственных гарантиях и компенсациях для лиц, работающих и проживающих в районах Крайнего Севера и приравненных к ним местностях»(с изменениями),
Решение Думы города Нефтеюганска "Об утверждении положения о гарантиях и компенсациях для лиц, проживающих в муниципальном образовании города Нефтеюганск, работающих в организациях, финансируемых из бюджета муниципального образования город Нефтеюганск" (с изменениями)</t>
  </si>
  <si>
    <t>№131-ФЗ от 06.10.2003
№ 4520-1 ФЗ от 19.02.1993,
№ 373-V от 27.09.2012</t>
  </si>
  <si>
    <t>Подпункт 9 части 1 статьи 17, 
ст. 33.35,
п.4</t>
  </si>
  <si>
    <t>с 01.01.2009 - не ограничен (ст.16 с 08.10.2003 - не ограничен), 
с 01.06.1993 - не ограничен,
с 05.10.2012 - не ограничен</t>
  </si>
  <si>
    <t>№131-ФЗ от 06.10.2003, N35-ФЗ от 06.03.2006</t>
  </si>
  <si>
    <t>пункт 7.1 части 1 статьи 16, ст.5.2.</t>
  </si>
  <si>
    <t>06.10.2003 - не ограничен, 17.10.1992 - не ограничен</t>
  </si>
  <si>
    <t>ункт 28 части 1 статьи 16, в целом, в целом</t>
  </si>
  <si>
    <t>06.10.2003 - не ограничен, 16.02.1998 - не ограничен, 26.12.1994 - не ограничен</t>
  </si>
  <si>
    <t>пункт 33 части 1 статьи 16, в целом</t>
  </si>
  <si>
    <t>06.10.2003 - не ограничен, 30.07.2007 - не ограничен</t>
  </si>
  <si>
    <t xml:space="preserve">пункт 33 части 1 статьи 16, ст.31.1 </t>
  </si>
  <si>
    <t>пункт 37 части 1 статьи 16, в целом</t>
  </si>
  <si>
    <t>06.10.2003 - не ограничен, 07.04.2014 - не ограничен</t>
  </si>
  <si>
    <t>пункт9 части 1 статьи 17, ст.34, в целом, в целом</t>
  </si>
  <si>
    <t>пункт 9 части 1 статьи 17, ст.34, в целом, в целом</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</si>
  <si>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"О некоммерческих организациях" (с изменениями), постановление администрации города Нефтеюганска "О порядке формирования, финансового обеспечения  выполнения муниципального задания муниципальными учреждениями города Нефтеюганска и предоставления субсидий муниципальным бюджетным  и автономным учреждениям города Нефтеюганска на финансовое обеспечение выполнения муниципального задания" (с изменениями)</t>
  </si>
  <si>
    <t xml:space="preserve">пункт 9 части 1 статьи 17, ст.34, ст.9.1, в целом </t>
  </si>
  <si>
    <t xml:space="preserve">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"Об основных гарантиях избирательных прав и права на участие в референдуме граждан Российской Федерации" (с изменениями), </t>
  </si>
  <si>
    <t xml:space="preserve">№131-ФЗ от 06.10.2003, №25-ФЗ от 02.03.2007, №67-ФЗ от 12.06.2002, </t>
  </si>
  <si>
    <t xml:space="preserve">Пункт 1части 5 статьи 35, </t>
  </si>
  <si>
    <t xml:space="preserve">06.10.2003 - не ограничен, 02.03.2007 - не ограничен, 17.06.2002 - не ограничен, </t>
  </si>
  <si>
    <t>пункт 7 части 1 статьи 17, в целом</t>
  </si>
  <si>
    <t>пункт 8.2 части 1 статьи 17, ст.8</t>
  </si>
  <si>
    <t>06.10.2003 - не ограничен, 30.11.2009 - не ограничен</t>
  </si>
  <si>
    <t>Федеральный закон "Об общих принципах организации местного самоуправления в Российской Федерации" (с изменениями),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Трудовой кодекс РФ</t>
  </si>
  <si>
    <t>пункт 9 части 1 статьи 17, ст. 33.35</t>
  </si>
  <si>
    <t>Федеральный закон "Об общих принципах организации местного самоуправления в Российской Федерации" (с изменениями),Федеральный закон "О государственном пенсионном обеспечении в Российской Федерации"(с изменениями); Федеральный закон  "О муниципальной службе в Российской Федерации"(с изменениями), Устав города Нефтеюганска (с изменениями), Трудовой кодекс Российской Федерации.</t>
  </si>
  <si>
    <t>№131-ФЗ от 06.10.2003,№166-ФЗ от 15.12.2001,N25-ФЗ от 02.03.2007, РД №475 от 30.05.2005, №197-ФЗ от 30.12.2001.</t>
  </si>
  <si>
    <t>пункт 9 части 1 статьи 17, пункт 4 ст. 7, подпункт 5 пункта 1 ст. 23</t>
  </si>
  <si>
    <t xml:space="preserve">06.10.2003 - не ограничен, 17.12.2001 - не ограничен, 02.03.2007 - не ограничен, 08.07.2005 - не ограничен,         31.12.2001- не ограничен.
</t>
  </si>
  <si>
    <t>"Об общих принципах организации местного самоуправления в Российской Федерации",«О развитии малого и среднего предпринимательства в Российской Федерации», "О муниципальной службе в Российской Федерации",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t>
  </si>
  <si>
    <t>№131-ФЗ от 06.10.2003,  №209-ФЗ от 24.07.2007, №25-ФЗ от 02.03.2007, №440-VI от 26.09.2018</t>
  </si>
  <si>
    <t>06.10.2003 - не ограничен, 24.07.2007 - не ограничен, 05.03.2007 не ограничен, 06.10.2018 - не ограничен.</t>
  </si>
  <si>
    <t>№131-ФЗ от 06.10.2003, №51-ФЗ от 30.11.1994, № 159-ФЗ от 22.07.2008, N178-ФЗ от 21.12.2001, N115-ФЗ от 21.07.2005, №606-п от 15.11.2018</t>
  </si>
  <si>
    <t>одпункт 3 части 1 статьи 16, в целом, в целом</t>
  </si>
  <si>
    <t>06.10.2003 - не ограничен, 30.11.1994 - не ограничен,  22.07.2008 - не ограничен, 21.12.2001 - не ограничен, 21.07.2005 - не ограничен, 01.01.2019, до 31.12.2030</t>
  </si>
  <si>
    <t>Федеральный закон "Об общих принципах организации местного самоуправления в Российской Федерации" (с изменениями), Гражданский кодекс Российской Федерации (с изменениями),
Федеральный закон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 с изменениями), Федеральный закон "О приватизации государственного и муниципального имущества" (с изменениями), Федеральный закон "О концессионных соглашениях"( с изменениями), Постановление администрации города Нефтеюганска «О  муниципальной программе города Нефтеюганска «Управление муниципальным имуществом города Нефтеюганска»</t>
  </si>
  <si>
    <t>Федеральный закон"Об общих принципах организации местного самоуправления в Российской Федерации" (с изменениями), Постановление Правительства автономного округа "О государственной программе Ханты-Мансийского автономного округа - Югры "Жилищно-коммунальный комплекс и городская среда"   (с измениями),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t>
  </si>
  <si>
    <t xml:space="preserve">№131-ФЗ от 06.10.2003 , №347-п  от 05.10.2018, 3605-п от 15.11.2018 </t>
  </si>
  <si>
    <t>Подпункт 4 части 1 статьи 16, в целом, в целом</t>
  </si>
  <si>
    <t>06.10.2003 - не ограничен, 01.01.2019 - 31.12.2030, 01.01.2019, до 31.12.2030</t>
  </si>
  <si>
    <t xml:space="preserve">Федеральный закон "Об общих принципах организации местного самоуправления в Российской Федерации" (с изменениями), Федеральный закон  "О безопасности дорожного движения" (с изменениями, Федеральный закон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изменениями), Постановление Правительства ХМАО-Югры "О государственной программе ХМАО-Югры "Современная транспортная система", Постановление администрации города Нефтеюганска "Об утверждении муниципальной программы города Нефтеюганска "Развитие транспортной системы в городе Нефтеюганске""
</t>
  </si>
  <si>
    <t>№131-ФЗ от 06.10.2003, N196-ФЗ от 10.12.1995, №257-ФЗ от 08.11.2007 ,№354-п от 05.10.2018, №604-п от 15.11.2018</t>
  </si>
  <si>
    <t>Подпункт 5 части 1 статьи 16, подпункт 4 статьи 6, в целом, в целом, в целом</t>
  </si>
  <si>
    <t>06.10.2003 - не ограничен, 10.12.1995 - не ограничен, 08.11.2007 - не ограничен, 01.01.2019, не ограничен, 01.01.2019, до 31.12.2030</t>
  </si>
  <si>
    <t>Федеральный закон "Об общих принципах организации местного самоуправления в Российской Федерации" (с изменениями), Жилищный кодекс Российской Федерации  (с изменениями), Распоряжение Правительства РФ «Об утверждении плана-графика («дорожной карты») по осуществлению мер по решению проблем граждан, включенных в реестр граждан, чьи денежные средства привлечены для строительства многоквартирных домов и чьи права нарушены», Постановление Правительства ХМАО – Югры «О государственной программе Ханты-Мансийского автономного округа – Югры «Развитие жилищной сферы», Распоряжение Правительства ХМАО-Югры «Об утверждении плана-графика по осуществлению мер по решению проблем граждан, включенных в реестр граждан, чьи денежные средства привлечены для строительства многоквартирных домов и чьи права нарушены»</t>
  </si>
  <si>
    <t>№131-ФЗ от 06.10.2003, N188-ФЗ от 29.12.2004,№1063-р от 26.05.2017, №346-п от 05.10.2018, №490-рп от 08.08.2017</t>
  </si>
  <si>
    <t>Подпункт 6 части 1 статьи 16, Статья 91.13, в целом, в целом, в целом</t>
  </si>
  <si>
    <t xml:space="preserve">06.10.2003 - не ограничен, 29.12.2004 - не ограничен, 26.05.2017, не ограничен, 01.01.2019, не ограничен, 08.08.2017, не ограничен </t>
  </si>
  <si>
    <t>Федеральный закон "Об общих принципах организации местного самоуправления в Российской Федерации" (с изменениями), Федеральный закон "О пожарной безопасности" (с изменениями), Постановление администрации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t>
  </si>
  <si>
    <t xml:space="preserve">№131-ФЗ от 06.10.2003 , N 69-ФЗ от 21.12.1994, №592-п от 15.11.2018 </t>
  </si>
  <si>
    <t>Подпункт 10 части 1 статьи 16, ст.19, в целом</t>
  </si>
  <si>
    <t>06.10.2003 - не ограничен, 21.12.1994 - не ограничен, 01.01.2019, до 31.12.2030</t>
  </si>
  <si>
    <t xml:space="preserve">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 Постановление Правительства ХМАО-Югры «О государственной программе ХМАО-Югры «Развитие образования» </t>
  </si>
  <si>
    <t>№131-ФЗ от 06.10.2003 , N 273-ФЗ от 29.12.2012, №338-п от 05.10.2018</t>
  </si>
  <si>
    <t>Подпункт 13 части 1 статьи 16, ст.9, в целом</t>
  </si>
  <si>
    <t>06.10.2003 - не ограничен, 29.12.2012 - не ограничен, 01.01.2019, не ограничен</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</si>
  <si>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 Постановление администрации города Нефтеюганска  "Об утверждении муниципальной программы города Нефтеюганска «Развитие образования и молодёжной политики в городе Нефтеюганске»"</t>
  </si>
  <si>
    <t xml:space="preserve">№131-ФЗ от 06.10.2003 , N 273-ФЗ от 29.12.2012, №598-п от 15.11.2018 </t>
  </si>
  <si>
    <t>06.10.2003 - не ограничен, 29.12.2012 - не ограничен, 01.01.2019, до 31.12.2030</t>
  </si>
  <si>
    <t>Федеральный закон "Об общих принципах организации местного самоуправления в Российской Федерации" (с изменениями), Основы законодательства Российской Федерации о культуре (с изменениями), Федеральный закон "О Музейном фонде Российской Федерации и музеях в Российской Федерации" (с изменениями), Постановление администрации города Нефтеюганска "Об утверждении муниципальной программы города Нефтеюганска «Развитие культуры и туризма в городе Нефтеюганске"</t>
  </si>
  <si>
    <t xml:space="preserve">№131-ФЗ от 06.10.200, ВС РФ 09.10.1992 N 3612-1, №54-фз  от 26.05.1996, №599-п от 15.11.2018   </t>
  </si>
  <si>
    <t xml:space="preserve">Подпункт 17 части 1 статьи 16, в целом, в целом, в целом </t>
  </si>
  <si>
    <t>06.10.2003 - не ограничен, 09.10.1992 - не ограничен, 04.06.1996 - не ограничен, 01.01.2019, до 31.12.2030</t>
  </si>
  <si>
    <t xml:space="preserve">Федеральный закон "Об общих принципах организации местного самоуправления в Российской Федерации" (с изменениями), Федеральный закон "О физической культуре и спорте в Российской Федерации"  (с изменениями), Постановление Правительства ХМАО-Югры «О государственной программе ХМАО-Югры «Развитие физической культуры и спорта», Постановление администрации города Нефтеюганска "Об утверждении муниципальной программы города Нефтеюганска «Развитие физической культуры и спорта в городе Нефтеюганске»  </t>
  </si>
  <si>
    <t xml:space="preserve">№131-ФЗ от 06.10.2003, N329-ФЗ от 04.12.2007, № 342-п от 05.10.2018,№600-п  от 15.11.2018 </t>
  </si>
  <si>
    <t>Подпункт 19 части 1 статьи 16, ст.9, в целом, в целом</t>
  </si>
  <si>
    <t>06.10.2003 - не ограничен, 04.12.2007 - не ограничен, 01.01.2019, не ограничен, 01.01.2019, до 31.12.2030</t>
  </si>
  <si>
    <t>Федеральный закон "Об общих принципах организации местного самоуправления в Российской Федерации" (с изменениями), Градостроительный кодекс Российской Федерации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t>
  </si>
  <si>
    <t xml:space="preserve">№131-ФЗ от 06.10.2003, N190-ФЗ от 29.12.2004,  №605-п от 15.11.2018 </t>
  </si>
  <si>
    <t>Подпункт 25 части 1 статьи 16, т.46.10, 46.11, в целом</t>
  </si>
  <si>
    <t>06.10.2003 - не ограничен, 30.12.2004 - не ограничен, 01.01.2019, до 31.12.2030</t>
  </si>
  <si>
    <t>Федеральный закон "Об общих принципах организации местного самоуправления в Российской Федерации" (с изменениями), Градостроительный кодекс Российской Федерации  (с изменениями), Земельный кодекс Российской Федерации (с измененниями), «О кадастровой деятельности»</t>
  </si>
  <si>
    <t xml:space="preserve">131-ФЗ от 06.10.2003, N190-ФЗ от 29.12.2004, N136-ФЗ от 25.10.2001, 221-ФЗ от 24.07.2007 </t>
  </si>
  <si>
    <t>Подпункт 26 части 1 статьи 16, в целом, ст.11, в целом</t>
  </si>
  <si>
    <t>06.10.2003 - не ограничен, 29.12.2004 - не ограничен, 30.10.2001 - не установлена, 01.03.2008, не ограничен</t>
  </si>
  <si>
    <t xml:space="preserve">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 Кодекс РФ Об административных правонарушениях </t>
  </si>
  <si>
    <t>№131-ФЗ от 06.10.2003, №25-ФЗ от 02.03.2007,  N 146-ФЗ от 31 июля 1998 года, №440-VI РД от 26.09.2018, №195-ФЗ от 30.12.2001</t>
  </si>
  <si>
    <t>Подпункт 9 части 1 статьи 17, ст.34, в целом, в целом, в целом</t>
  </si>
  <si>
    <t>06.10.2003 - не ограничен, 01.06.2007 - не ограничен, 01.01.2017 - не ограничен, 26.09.2018 - не ограничен, 01.07.2002, не ограничен</t>
  </si>
  <si>
    <t>Федеральный закон"Об общих принципах организации местного самоуправления в Российской Федерации" (с изменениями), Постановление Правительства автономного округа "О государственной программе Ханты-Мансийского автономного округа - Югры "Жилищно-коммунальный комплекс и городская среда"   (с измениями),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 Постановление администрации города Нефтеюганска "Об утверждении порядка предоставления субсидии из бюджета города Нефтеюганска на финансовое обеспечение затрат юридическим лицам (за исключением муниципальных учреждений), осуществляющим свою деятельность в сфере теплоснабжения, водоснабжения и водоотведения и оказывающим коммунальные услуги населению города Нефтеюганска, связанных с погашением задолженности за потребленные топливно-энергетические ресурсы"</t>
  </si>
  <si>
    <t xml:space="preserve">№131-ФЗ от 06.10.2003 ,                     №347-п  от 05.10.2018,                № 605-п от 15.11.2018,                   № 142-нп от 17.09.2020  </t>
  </si>
  <si>
    <t>ч.1 ст.16 пп 4;                 в целом;                               в целом;                       в целом;</t>
  </si>
  <si>
    <t>06.10.2003 - не ограничен; 01.01.2019 - 31.12.2030; 01.01.2019 - 31.12.2030; 18.09.2020 - не ограничен;</t>
  </si>
  <si>
    <t xml:space="preserve">Федеральный закон "Об общих принципах организации местного самоуправления в Российской Федерации" (с изменениями), Федеральный закон  "О безопасности дорожного движения" (с изменениями), Федеральный закон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изменениями), Постановление администрации города Нефтеюганска "Об утверждении муниципальной программы города Нефтеюганска «Развитие транспортной системы в городе Нефтеюганске»" (с изменениями), Постановление администрации города Нефтеюганска"Об утверждении нормативов финансовых затрат на капитальный ремонт, ремонт и содержание автомобильных дорог общего пользования местного значения города Нефтеюганска и Правил расчета размера ассигнований бюджета города Нефтеюганска на капитальный ремонт, ремонт и содержание автомобильных дорог общего пользования местного значения города Нефтеюганска" </t>
  </si>
  <si>
    <t>№131-ФЗ от 06.10.2003,                  №196-ФЗ от 10.12.1995,                   №257-ФЗ от 08.11.2007,              №604-п от 15.11.2018,               № 22-нп от 10.02.2020</t>
  </si>
  <si>
    <t>ч.1 ст.16 пп 5;   ст.6 п. 4;                   в целом;                     в целом;                      в целом;</t>
  </si>
  <si>
    <t>06.10.2003 - не ограничен; 26.12.1995 - не ограничен; 12.11.2007 - не ограничен; 01.01.2019 - 31.12.2030; 14.02.2020 - не ограничен;</t>
  </si>
  <si>
    <t>Федеральный закон "Об общих принципах организации местного самоуправления в Российской Федерации" (с изменениями), Жилищный кодекс Российской Федерации  (с изменениями), Постановление Правительства РФ "Об утверждении Положения о признании помещения жилым помещением, жилого помещения непригодным для проживания, многоквартирного дома аварийным и подлежащим сносу или реконструкции, садового дома жилым домом и жилого дома садовым домом", Постановление администрации города Нефтеюганска "Об утверждении муниципальной программы города Нефтеюганска «Доступная среда в городе Нефтеюганске»" (с изменениями), Постановление администрации города Нефтеюганска "Об утверждении муниципальной программы города Нефтеюганска «Развитие жилищной сферы города Нефтеюганска»"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</si>
  <si>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№131-ФЗ от 06.10.2003,                №188-ФЗ от 29.12.2004,               №47 от 28.01.2006,     № 595-п от 15.11.2018,              №602-п от 15.11.2018,                 № 605-п от 15.11.2018</t>
  </si>
  <si>
    <t>ч.1 ст.16 пп. 6;                        ст. 91.13;             в целом;                     в целом;                       в целом;                      в целом;</t>
  </si>
  <si>
    <t>06.10.2003 - не ограничен; 01.03.2005 - не ограничен; 18.08.2007 - не ограничен; 01.01.2019-31.12.2030; 01.01.2019-31.12.2030; 01.01.2019-31.12.2030;</t>
  </si>
  <si>
    <t>Федеральный закон"Об общих принципах организации местного самоуправления в Российской Федерации" (с изменениями), Федеральному закону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Постановление администрации города Нефтеюганска "Об утверждении муниципальной программы города Нефтеюганска «Развитие транспортной системы в городе Нефтеюганске»" (с изменениями)</t>
  </si>
  <si>
    <t xml:space="preserve">№131-ФЗ от 06.10.2003;                № 220-ФЗ от 13.07.2015;               № 604-п от 15.11.2018;              </t>
  </si>
  <si>
    <t>ч.1 ст. 16 пп. 7; в целом;                    в целом;</t>
  </si>
  <si>
    <t>06.10.2003 - не ограничен; 14.07.2015 - не ограничен;  01.01.2019-31.12.2030;</t>
  </si>
  <si>
    <t>Федеральный закон "Об общих принципах организации местного самоуправления в Российской Федерации" (с изменениями), Федеральный закон "О пожарной безопасности"  (с изменениями); Постановление администрации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(с изменениями);</t>
  </si>
  <si>
    <t>№ 131-ФЗ от 06.10.2003;                   № 69-ФЗ от 21.12.1994;                    № 592-п  от 15.11.2018;</t>
  </si>
  <si>
    <t>ч.1 ст. 16 пп.10;  ст.19;                               в целом;</t>
  </si>
  <si>
    <t>06.10.2003 - не ограничен; 05.01.1995 - не ограничен; 01.01.2019-31.12.2030</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</si>
  <si>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 Постановление администрации города Нефтеюганска  "Об утверждении муниципальной программы города Нефтеюганска «Развитие образования и молодёжной политики в городе Нефтеюганске»" (с изменениями)</t>
  </si>
  <si>
    <t>№ 131-ФЗ от 06.10.2003;                   № 273-ФЗ от 29.12.2012;                 № 598-п от 15.11.2018;</t>
  </si>
  <si>
    <t>ч.1 ст.16 пп.13;   ст.9;                            в целом;</t>
  </si>
  <si>
    <t xml:space="preserve">06.10.2003 - не ограничен; 01.09.2013 - не ограничен; 01.01.2019-31.12.2030; </t>
  </si>
  <si>
    <t>Федеральный закон "Об общих принципах организации местного самоуправления в Российской Федерации" (с изменениями), Градостроительный кодекс Российской Федерации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Нефтеюганске»"(с изменениями)</t>
  </si>
  <si>
    <t>№ 131-ФЗ от 06.10.2003;                № 190-ФЗ от 29.12.2004;                № 605-п от 15.11.2018;</t>
  </si>
  <si>
    <t xml:space="preserve">ч.1 ст.16 пп.25;  ст.65;                      в целом; </t>
  </si>
  <si>
    <t xml:space="preserve">06.10.2003 - не ограничен; 30.12.2004 - не ограничен; 01.01.2019-31.12.2030; </t>
  </si>
  <si>
    <t>Федеральный закон "Об общих принципах организации местного самоуправления в Российской Федерации" (с изменениями), Градостроительный кодекс Российской Федерации  (с изменениями), Федеральный закон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Федеральный закон "О теплоснабжении"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</si>
  <si>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 131-ФЗ от 06.10.2003;             №190-ФЗ от 29.12.2004;               №257-ФЗ от  08.11.2007;              №190-ФЗ от 27.07.2010;                  № 605-п от 15.11.2018;</t>
  </si>
  <si>
    <t>ч.1 ст.16 пп.25;   ст.34 п.1, ст.65;             гл.2 ст.13 п.6, п.11;                         в целом;                         в целом;</t>
  </si>
  <si>
    <t>06.10.2003 - не ограничен; 30.12.2004 - не ограничен; 12.11.2007 - не ограничен; 30.07.2010 - не ограничен; 01.01.2019-31.12.2030;</t>
  </si>
  <si>
    <t>Федеральный закон "Об общих принципах организации местного самоуправления в Российской Федерации" (с изменениями), Градостроительный кодекс Российской Федерации  (с изменениями),  Постановление Правительства ХМАО-Югры О государственной программе Ханты-Мансийского автономного округа-Югры "Жилищно-коммунальный комплекс и городская среда";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</si>
  <si>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 131-ФЗ от 06.10.2003;             №190-ФЗ от 29.12.2004;             №347-п от 05.10.2018;              № 605-п от 15.11.2018;</t>
  </si>
  <si>
    <t>ч.1 ст.16 пп.25;             ст.34 п.1, ст.65;  в целом;                       в целом</t>
  </si>
  <si>
    <t>06.10.2003 - не ограничен; 30.12.2004 - не ограничен; 01.01.2019 - 31.12.2030; 01.01.2019-31.12.2030</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</si>
  <si>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</si>
  <si>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 131-ФЗ от 06.10.2003;               № 25-ФЗ от 02.03.2007;                № 146-ФЗ от 31.07.1998;               № 440-VI от 26.09.2018;              № 605-п от 15.11.2018;</t>
  </si>
  <si>
    <t>ч.1 ст.17 пп.9;   ст.34;                   в целом;                           в целом;                      в целом;</t>
  </si>
  <si>
    <t>06.10.2003 - не ограничен; 01.06.2007 - не ограничен; 01.01.1999 - не ограничен; 01.01.2019 - не ограничен; 01.01.2019-31.12.2030</t>
  </si>
  <si>
    <t>Федеральный закон "Об общих принципах организации местного самоуправления в Российской Федерации" (с изменениями),  Федеральный закон  "О некоммерческих организациях"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</si>
  <si>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 131-ФЗ от 06.10.2003;            №7-ФЗ от 12.01.1996;                  № 605-п от 15.11.2018;</t>
  </si>
  <si>
    <t>ч.1 ст. 17 пп. 9,  ст.34;                        в целом;                      в целом;</t>
  </si>
  <si>
    <t xml:space="preserve">06.10.2003 - не ограничен; 15.01.1996 - не ограничен;   01.01.2019-31.12.2030          </t>
  </si>
  <si>
    <t>Федеральный закон "Об общих принципах организации местного самоуправления в Российской Федерации" (с изменениями),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Устав города Нефтеюганска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</si>
  <si>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 131-ФЗ от 06.10.2003;               № 4520-1 ФЗ от 19.02.1993;               № 475 от 30.05.2005;                   № 605-п от 15.11.2018;</t>
  </si>
  <si>
    <t>ч.1 ст.17 пп 9; ст. 33, 35;         ст.46.4;                        в целом;                     в целом;</t>
  </si>
  <si>
    <t>06.10.2003 - не ограничен; 01.06.1993 - не ограничен; 09.06.2005 -  не ограничен; 01.01.2019-31.12.2030</t>
  </si>
  <si>
    <t>Федеральный закон  "Об общих принципах организации местного самоуправления в Российской Федерации" (с изменениями), Федеральный закон «Об основах системы профилактики правонарушений в Российской Федерации» (с изменениями); Постановление администрации города Нефтеюганска "Об утверждении муниципальной программы города Нефтеюганска «Профилактика правонарушений в сфере общественного порядка, пропаганда здорового образа жизни (профилактика наркомании, токсикомании и алкоголизма) в городе Нефтеюганске»" (с измененниями)</t>
  </si>
  <si>
    <t>№ 131-ФЗ от 06.10.2003;               № 182-ФЗ от 23.06.2016;                 № 596-п от 15.11.2018;</t>
  </si>
  <si>
    <t>ч.1 ст.14.1 пп.15;                  ст.12, ст.16;              в целом;</t>
  </si>
  <si>
    <t>06.10.2003 - не ограничен; 22.09.2016 - не ограничен;  01.01.2019-31.12.2030;</t>
  </si>
  <si>
    <t>Федеральными законами "О защите населения и территорий от чрезвычайных ситуаций природного и техногенного характера" (с изменениями), Федеральный закон"О санитарно-эпидемиологическом благополучии населения" (с изменениями),
Федеральный закон "Об погребении и похоронном деле" (с изменениями), Федеральный закон "О некомерческих организациях" (с изменениями); Постановление администрации города Нефтеюганска "О мерах по предотвращению завоза и распространения новой коронавирусной инфекции, вызванной COVID-2019, на территории города Нефтеюганска"; Постановление администрации города Нефтеюганска "О порядке предоставления в 2020 году субсидии юридическим лицам, предоставляющим населению бытовые услуги (баня) на территории города Нефтеюганска, на финансовое обеспечение затрат, связанных с профилактикой и устранением последствий распространения коронавирусной инфекции"</t>
  </si>
  <si>
    <t>№ 68-ФЗ от 21.12.1994;               № 52-ФЗ от 30.03.1999;              № 8-ФЗ от 12.01.1996; 
№ 7-ФЗ от 12.01.1996;                    № 536-п от 06.04.2020;               № 73-нп от 14.05.2020;</t>
  </si>
  <si>
    <t>гл.2 ст.11.1 пп. м;                          гл.6 ст.50 п.2 аб.6;                        в целом;                      в целом;                    п.4.1, п.4.2;              в целом;</t>
  </si>
  <si>
    <t>11.11.1994 - не ограничен; 30.03.1999- не ограничен; 20.01.1996 - не ограничен; 20.01.1996 - не ограничен; 10.04.2020 - не ограничен; 22.05.2020 - не ограничен;</t>
  </si>
  <si>
    <t>Федеральный закон  "Об общих принципах организации местного самоуправления в Российской Федерации" (с изменениями), Федеральный закон "О государственной социальной помощи "(с изменениями), Решение Думы города Нефтеюганска "О дополнительных мерах социальной поддержки для отдельных категорий граждан в городе Нефтеюганске" (с изменнениями); Постановление администрации города Нефтеюганска  "Об утверждении порядка предоставления субсидии из бюджета города Нефтеюганска на финансовое обеспечение затрат юридическим лицам (за исключением муниципальных учреждений), осуществляющим свою деятельность в сфере теплоснабжения, водоснабжения и водоотведения и оказывающим коммунальные услуги населению города Нефтеюганска, связанных с погашением задолженности за потребленные топливно-энергетические ресурсы"; Постановление администрации города Нефтеюганска "Об утверждении порядка предоставления субсидии из бюджета города Нефтеюганска на возмещение недополученных доходов юридическим лицам (за исключением субсидий государственным (муниципальным) учреждениям), индивидуальным предпринимателям, физическим лицам в связи с предоставлением населению бытовых услуг (баня) на территории города Нефтеюганска по тарифам, не обеспечивающим возмещение издержек" (с изменениями)</t>
  </si>
  <si>
    <t xml:space="preserve">№ 131-ФЗ от 06.10.2003;               № 178-ФЗ  от 17.07.1999;                № 276-V от 25.04.2012;                 № 142-нп от 17.09.2020;                 № 65-нп от 14.05.2018; </t>
  </si>
  <si>
    <t>гл.4 ст.20 п.5;    гл.3 ст.12 п.1;          в целом;                     в целом;                      в целом;</t>
  </si>
  <si>
    <t>06.10.2003 - не ограничен, 10.06.2000 - не ограничен, 01.05.2012 - не ограничен; 18.09.2020 - не ограничен; 18.05.2018- не ограничен;</t>
  </si>
  <si>
    <t>Федеральный закон "Об общих принципах организации местного самоуправления в Российской Федерации" (с изменениями), Федеральный закон "О ветеранах"(с изменениями) , Федеральный закон "О социальной защите инвалидов в Российской Федерации "(с изменениями); Постановление администрации города Нефтеюганска "Об утверждении муниципальной программы города Нефтеюганска «Развитие жилищной сферы города Нефтеюганска»" (с изменениями)</t>
  </si>
  <si>
    <t>№ 131-ФЗ от 06.10.2003;            №5-ФЗ от 12.01.1995;             №181-ФЗ  от 24.11.1995;                № 602-п от 15.11.2018;</t>
  </si>
  <si>
    <t>ч.3 ст.16 пп.20;   в целом;             ст.20;                     в целом;</t>
  </si>
  <si>
    <t xml:space="preserve"> 06.10.2003 - не ограничен, 16.01.1995 - не ограничен, 02.12.1995 - не ограничен; 01.01.2019-31.12.2030</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</si>
  <si>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</si>
  <si>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 131-ФЗ от 06.10.2003;           №25-ФЗ от 02.03.2007;                № 146-ФЗ от 31.07.1998;              № 605-п от 15.11.2018;</t>
  </si>
  <si>
    <t>ч.1 ст.17 пп.3;   ст.34;                     в целом;                    в целом;</t>
  </si>
  <si>
    <t>06.10.2003 - не ограничен, 01.06.2007 - не ограничен, 01.01.1999 - не ограничен; 01.01.2019-31.12.2030</t>
  </si>
  <si>
    <t>Федеральный закон "О социальной защите инвалидов в Российской Федерации" (с изменениями), Федеральный закон "О ветеранах" (с изменениями), Федеральный закон"Об общих принципах организации местного самоуправления в Российской Федерации" (с изменениями); Постановление администрации города Нефтеюганска "Об утверждении муниципальной программы города Нефтеюганска «Развитие жилищной сферы города Нефтеюганска»" (с изменениями)</t>
  </si>
  <si>
    <t>№ 181-ФЗ  от 24.11.1995,              №5-ФЗ от 12.01.1995,                №131-ФЗ от 06.10.2003;                   № 602-п от 15.11.2018;</t>
  </si>
  <si>
    <t xml:space="preserve">в целом;                    в целом;            ст.20;                       в целом </t>
  </si>
  <si>
    <t>24.11.1995 - не ограничен, 12.01.1995 - не ограничен, 06.10.2003 - не ограничен, 01.01.2019-31.12.2030</t>
  </si>
  <si>
    <t>Федеральный закон "О государственных пособиях гражданам, имеющим детей "( с изменениями), Федеральный закон "Об основах системы профилактики безнадзорности и правонарушений несовершеннолетних "(с изменениями), Федеральный закон "О ежемесячных выплатах семьям, имеющим детей" (с изменениями); Постановление администрации города Нефтеюганска "Об утверждении муниципальной программы города Нефтеюганска «Дополнительные меры социальной поддержки отдельных категорий граждан города Нефтеюганска»" (с изменениями)</t>
  </si>
  <si>
    <t>№ 81-ФЗ  от 19.05.1995;               №120-ФЗ от 24.06.1999;             №418-ФЗ от 28.12.2017;                      № 601-п от 15.11.2018;</t>
  </si>
  <si>
    <t>в целом;         ст.25 п.2, ст.3;         в целом;                      в целом;</t>
  </si>
  <si>
    <t>22.05.1995 - не ограничен, 30.06.1999 - не ограничен, 01.01.2018 - не ограничен, 01.01.2019-31.12.2030</t>
  </si>
  <si>
    <t>Федеральный закон  "Об общих принципах организации местного самоуправления в Российской Федерации" (с изменениями), Закон Российской Федерации "О ветеринарии "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</si>
  <si>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№131-ФЗ от 06.10.2003;            №4979-1 от 14.05.1993;                   № 605-п от 15.11.2018;</t>
  </si>
  <si>
    <t>ч.1 ст.14.1 п.13
абз.2;                   ч.5 ст.3 ст.19;       в целом;</t>
  </si>
  <si>
    <t>06.10.2003 - не ограничен, 17.06.1993 - не ограничен; 01.01.2019-31.12.2030</t>
  </si>
  <si>
    <t>Федеральный закон "Об общих принципах организации местного самоуправления в Российской Федерации" (с изменениями), Федеральный закон "Об основах охраны здоровья граждан в Российской Федерации "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</si>
  <si>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 131-ФЗ от 06.10.2003;              №323-фз от 21.11.2011;               № 605-п от 15.11.2018;</t>
  </si>
  <si>
    <t>ч.5 ст.19 абз.1;  ч.1 ст.15;                  в целом;</t>
  </si>
  <si>
    <t xml:space="preserve"> 06.10.2003 - не ограничен, 22.11.2011 - не ограничен; 01.01.2019-31.12.2030</t>
  </si>
  <si>
    <t>№ 131-ФЗ от 06.10.2003;               №4979-1 от 14.05.1993;                    № 605-п от 15.11.2018;</t>
  </si>
  <si>
    <t>ч.1 ст.14.1 п.13
абз.2;                      ч.5 ст.3 ст.19;               в целом;</t>
  </si>
  <si>
    <t xml:space="preserve">Федеральный закон "Об общих принципах организации местного самоуправления в Российской Федерации" (с изменениями), Гражданский кодекс Российской Федерации (с изменениями),
Федеральный закон "Об особенностях отчуждения недвижимого имущества, находящегося в государственной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 с изменениями), Федеральный закон "О приватизации государственного и муниципального имущества" (с изменениями), Федеральный закон "О концессионных соглашениях"( с изменениями), Постановление администрации города Нефтеюганска  "Об утверждении  муниципальной программы города Нефтеюганска «Управление муниципальным имуществом города Нефтеюганска"(с изменениями) </t>
  </si>
  <si>
    <t>№131-ФЗ от 06.10.2003,                №51-ФЗ от 30.11.1994,                 № 159-ФЗ от 22.07.2008,                  N178-ФЗ от 21.12.2001,                  N115-ФЗ от 21.07.2005,                        № 606-п от 15.11.2018</t>
  </si>
  <si>
    <t>06.10.2003 - не ограничен, 01.01.1995 - не ограничен,  05.08.2008 - не ограничен, 26.04.2002 - не ограничен, 06.08.2005 - не ограничен, 01.01.2019 - 31.12.2030</t>
  </si>
  <si>
    <t>Федеральный закон "Об общих принципах организации местного самоуправления в Российской Федерации" (с изменениями), Жилищный кодекс Российской Федерации  (с изменениями), Постановление Правительства ХМАО-Югры "О государственной программе Ханты-Мансийского автономного округа – Югры «Развитие жилищной сферы»" (с изменениями), Постановление администрации города Нефтеюганска "Об утверждении муниципальной программы города Нефтеюганска «Развитие жилищной сферы города Нефтеюганска»"(с изменениями)</t>
  </si>
  <si>
    <t>№131-ФЗ от 06.10.2003, N188-ФЗ от 29.12.2004, № 346-п от 05.10.2018, 602-п от 15.11.2018</t>
  </si>
  <si>
    <t>06.10.2003 - не ограничен, 29.12.2004 - не ограничен, 01.01.2019 - 31.12.2030, 01.01.2019 - 31.12.2030</t>
  </si>
  <si>
    <t>Федеральный закон "Об общих принципах организации местного самоуправления в Российской Федерации" (с изменениями), Федеральный закон "О пожарной безопасности"  (с изменениями), Постановление администрации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(с изменениями)</t>
  </si>
  <si>
    <t>№131-ФЗ от 06.10.2003 , N 69-ФЗ от 21.12.1994, № 592-п от 15.11.2018</t>
  </si>
  <si>
    <t>06.10.2003 - не ограничен, 05.01.1995 - не ограничен, 01.01.2019 - 31.12.2030</t>
  </si>
  <si>
    <t xml:space="preserve">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 Постановление администрации города Нефтеюганска  "Об утверждении  муниципальной программы города Нефтеюганска «Управление муниципальным имуществом города Нефтеюганска"(с изменениями) </t>
  </si>
  <si>
    <t>№131-ФЗ от 06.10.2003, №25-ФЗ от 02.03.2007,  N 146-ФЗ от 31 июля 1998 года, №440-VI РД от 26.09.2018,  № 606-п от 15.11.2018</t>
  </si>
  <si>
    <t>06.10.2003 - не ограничен, 05.03.2007 - не ограничен, 01.01.2017 - не ограничен, 26.09.2018 - не ограничен, 01.01.2019 - не ограничен</t>
  </si>
  <si>
    <t>№131-ФЗ от 06.10.2003,                     №25-ФЗ от 02.03.2007,                          N 146-ФЗ от 31.07.1998 года,                      №440-VI РД от 26.09.2018</t>
  </si>
  <si>
    <t>06.10.2003 - не ограничен, 01.06.2007 - не ограничен, 01.01.1999 - не ограничен, 01.01.2019 - не ограничен</t>
  </si>
  <si>
    <t>Федеральный закон "Об общих принципах организации местного самоуправления в Российской Федерации" (с изменениями), Закон Российской Федерации "О средствах массовой информации "  (с изменениями), Постановление администрации г.Нефтеюганска "О порядке формирования, финансового обеспечения  выполнения муниципального задания муниципальными учреждениями города Нефтеюганска и предоставления субсидий муниципальным бюджетным и автономным учреждениям города Нефтеюганска на финансовое обеспечение выполнения муниципального задания" ( с изменениями), Постановление администрации города Нефтеюганска "Об утверждении муниципальной программы города Нефтеюганска «Социально-экономическое развитие города Нефтеюганска»" ( с изменениями)</t>
  </si>
  <si>
    <t>№131-ФЗ от 06.10.2003,                  №2124-1  от 27.12.1991,                     № 24-нп от 14.02.2018,                   № 603-п от 15.11.2018</t>
  </si>
  <si>
    <t>06.10.2003 - не ограничен, 08.02.1992 - не ограничен, 01.01.2018 - не ограничен, 01.01.2019 - 31.12.2030</t>
  </si>
  <si>
    <t>№131-ФЗ от 06.10.2003,                   № 4520-1 ФЗ от 19.02.1993</t>
  </si>
  <si>
    <t>Федеральный закон от "Об общих принципах организации местного самоуправления в Российской Федерации"( с изменениями), Федеральный закон "О дополнительных гарантиях по социальной поддержке детей-сирот и детей, оставшихся без попечения родителей"( с изменениями ), Закон ХМАО - Югры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(с изменениями), Постановление Правительства ХМАО-Югры "О государственной программе Ханты-Мансийского автономного округа – Югры «Социальное и демографическое развитие», Постановление администрации города Нефтеюганска Об утверждении муниципальной программы города Нефтеюганска «Дополнительные меры социальной поддержки отдельных категорий граждан города Нефтеюганска» (с изменениями)</t>
  </si>
  <si>
    <t>№131-ФЗ от 06.10.2003,                  №159-ФЗ от 21.12.1996,                 N 86-оз от 09.06.2009,                   № 339-п от 05.10.2018 года,                     № 601-п от 15.11.2018</t>
  </si>
  <si>
    <t>06.10.2003 - не ограничен, 23.12.1996 - не ограничен,        18.07.2009 - не ограничен, 01.01.2019 - 31.12.2030, 01.01.2019 - 31.12.2030</t>
  </si>
  <si>
    <t>Федеральный закон "Об общих принципах организации местного самоуправления в Российской Федерации" (с изменениями), Федеральный закон  (с изменениями)
"О гражданской обороне", Федеральный закон "О защите населения и территорий от чрезвычайных ситуаций природного и техногенного характера" (с изменениями)</t>
  </si>
  <si>
    <t>06.10.2003 - не ограничен, 01.06.2007 - не ограничен, 07.08.1998 - не ограничен, 05.10.2018 - не ограничен</t>
  </si>
  <si>
    <t>06.10.2003 - не ограничен, 01.06.2007 - не ограничен, 07.08.1998 - не ограничен, 26.09.2018 - не ограничен</t>
  </si>
  <si>
    <t>06.10.2003-не ограничен, 16.04.1993-не ограничен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</si>
</sst>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7">
    <font>
      <sz val="10"/>
      <name val="Arial"/>
      <family val="2"/>
    </font>
    <font>
      <sz val="10"/>
      <name val="Times New Roman"/>
      <family val="1"/>
    </font>
    <font>
      <sz val="10"/>
      <color indexed="8"/>
      <name val="Times New Roman"/>
      <family val="1"/>
    </font>
    <font>
      <b/>
      <sz val="11"/>
      <color indexed="8"/>
      <name val="Times New Roman"/>
      <family val="1"/>
    </font>
    <font>
      <b/>
      <u val="single"/>
      <sz val="11"/>
      <color indexed="8"/>
      <name val="Times New Roman"/>
      <family val="1"/>
    </font>
    <font>
      <sz val="11"/>
      <name val="Times New Roman"/>
      <family val="1"/>
    </font>
    <font>
      <sz val="8"/>
      <name val="Arial"/>
      <family val="2"/>
    </font>
  </fonts>
  <fills count="3">
    <fill>
      <patternFill/>
    </fill>
    <fill>
      <patternFill patternType="gray125"/>
    </fill>
    <fill>
      <patternFill patternType="solid">
        <fgColor theme="0"/>
        <bgColor indexed="64"/>
      </patternFill>
    </fill>
  </fills>
  <borders count="9">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hair"/>
      <right style="hair"/>
      <top style="hair"/>
      <bottom style="hair"/>
    </border>
    <border>
      <left style="thin"/>
      <right/>
      <top style="thin"/>
      <bottom style="thin"/>
    </border>
    <border>
      <left/>
      <right/>
      <top style="thin"/>
      <bottom style="thin"/>
    </border>
    <border>
      <left style="thin"/>
      <right style="thin"/>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58">
    <xf numFmtId="0" fontId="0" fillId="0" borderId="0" xfId="0"/>
    <xf numFmtId="0" fontId="1" fillId="2" borderId="0" xfId="0" applyFont="1" applyFill="1"/>
    <xf numFmtId="49" fontId="1" fillId="2" borderId="1" xfId="0" applyNumberFormat="1" applyFont="1" applyFill="1" applyBorder="1" applyAlignment="1" applyProtection="1">
      <alignment horizontal="center" vertical="center" wrapText="1"/>
      <protection/>
    </xf>
    <xf numFmtId="4" fontId="1" fillId="2" borderId="1" xfId="0" applyNumberFormat="1" applyFont="1" applyFill="1" applyBorder="1" applyAlignment="1" applyProtection="1">
      <alignment horizontal="right" vertical="center" wrapText="1"/>
      <protection/>
    </xf>
    <xf numFmtId="49" fontId="1" fillId="2" borderId="1" xfId="0" applyNumberFormat="1" applyFont="1" applyFill="1" applyBorder="1" applyAlignment="1" applyProtection="1">
      <alignment horizontal="left" vertical="center" wrapText="1"/>
      <protection/>
    </xf>
    <xf numFmtId="0" fontId="1" fillId="2" borderId="1" xfId="0" applyFont="1" applyFill="1" applyBorder="1" applyAlignment="1">
      <alignment horizontal="center"/>
    </xf>
    <xf numFmtId="49" fontId="1" fillId="2" borderId="2" xfId="0" applyNumberFormat="1" applyFont="1" applyFill="1" applyBorder="1" applyAlignment="1" applyProtection="1">
      <alignment horizontal="center" vertical="center" wrapText="1"/>
      <protection/>
    </xf>
    <xf numFmtId="49" fontId="1" fillId="2" borderId="1" xfId="0" applyNumberFormat="1" applyFont="1" applyFill="1" applyBorder="1" applyAlignment="1" applyProtection="1">
      <alignment horizontal="center" wrapText="1"/>
      <protection/>
    </xf>
    <xf numFmtId="49" fontId="1" fillId="2" borderId="1" xfId="0" applyNumberFormat="1" applyFont="1" applyFill="1" applyBorder="1" applyAlignment="1" applyProtection="1">
      <alignment horizontal="left" wrapText="1"/>
      <protection/>
    </xf>
    <xf numFmtId="4" fontId="1" fillId="2" borderId="1" xfId="0" applyNumberFormat="1" applyFont="1" applyFill="1" applyBorder="1" applyAlignment="1" applyProtection="1">
      <alignment horizontal="right" wrapText="1"/>
      <protection/>
    </xf>
    <xf numFmtId="164" fontId="1" fillId="2" borderId="1" xfId="0" applyNumberFormat="1" applyFont="1" applyFill="1" applyBorder="1" applyAlignment="1" applyProtection="1">
      <alignment horizontal="left" vertical="center" wrapText="1"/>
      <protection/>
    </xf>
    <xf numFmtId="0" fontId="1" fillId="2" borderId="1" xfId="0" applyFont="1" applyFill="1" applyBorder="1"/>
    <xf numFmtId="4" fontId="1" fillId="2" borderId="3" xfId="0" applyNumberFormat="1" applyFont="1" applyFill="1" applyBorder="1" applyAlignment="1" applyProtection="1">
      <alignment horizontal="right" vertical="center" wrapText="1"/>
      <protection/>
    </xf>
    <xf numFmtId="164" fontId="1" fillId="2" borderId="1" xfId="0" applyNumberFormat="1" applyFont="1" applyFill="1" applyBorder="1" applyAlignment="1" applyProtection="1">
      <alignment horizontal="left" vertical="center" wrapText="1"/>
      <protection/>
    </xf>
    <xf numFmtId="0" fontId="1" fillId="2" borderId="0" xfId="20" applyFont="1" applyFill="1" applyBorder="1">
      <alignment/>
      <protection/>
    </xf>
    <xf numFmtId="49" fontId="1" fillId="2" borderId="1" xfId="0" applyNumberFormat="1" applyFont="1" applyFill="1" applyBorder="1" applyAlignment="1" applyProtection="1">
      <alignment horizontal="left" vertical="center" wrapText="1"/>
      <protection/>
    </xf>
    <xf numFmtId="49" fontId="1" fillId="2" borderId="1" xfId="0" applyNumberFormat="1" applyFont="1" applyFill="1" applyBorder="1" applyAlignment="1" applyProtection="1">
      <alignment horizontal="left" vertical="center" wrapText="1"/>
      <protection/>
    </xf>
    <xf numFmtId="4" fontId="1" fillId="2" borderId="0" xfId="0" applyNumberFormat="1" applyFont="1" applyFill="1"/>
    <xf numFmtId="49" fontId="1" fillId="2" borderId="1" xfId="0" applyNumberFormat="1" applyFont="1" applyFill="1" applyBorder="1" applyAlignment="1" applyProtection="1">
      <alignment horizontal="left" vertical="center" wrapText="1"/>
      <protection/>
    </xf>
    <xf numFmtId="49" fontId="1" fillId="2" borderId="4" xfId="0" applyNumberFormat="1" applyFont="1" applyFill="1" applyBorder="1" applyAlignment="1" applyProtection="1">
      <alignment horizontal="left" vertical="center" wrapText="1"/>
      <protection/>
    </xf>
    <xf numFmtId="49" fontId="1" fillId="2" borderId="1" xfId="0" applyNumberFormat="1" applyFont="1" applyFill="1" applyBorder="1" applyAlignment="1" applyProtection="1">
      <alignment vertical="center" wrapText="1"/>
      <protection/>
    </xf>
    <xf numFmtId="49" fontId="1" fillId="2" borderId="1" xfId="0" applyNumberFormat="1" applyFont="1" applyFill="1" applyBorder="1" applyAlignment="1" applyProtection="1">
      <alignment horizontal="left" vertical="center" wrapText="1"/>
      <protection/>
    </xf>
    <xf numFmtId="0" fontId="2" fillId="2" borderId="1" xfId="0" applyFont="1" applyFill="1" applyBorder="1" applyAlignment="1">
      <alignment vertical="center" wrapText="1"/>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49" fontId="1" fillId="2" borderId="1" xfId="0" applyNumberFormat="1" applyFont="1" applyFill="1" applyBorder="1" applyAlignment="1" applyProtection="1">
      <alignment horizontal="left" vertical="center" wrapText="1"/>
      <protection/>
    </xf>
    <xf numFmtId="49" fontId="1" fillId="2" borderId="3" xfId="0" applyNumberFormat="1" applyFont="1" applyFill="1" applyBorder="1" applyAlignment="1" applyProtection="1">
      <alignment vertical="center" wrapText="1"/>
      <protection/>
    </xf>
    <xf numFmtId="0" fontId="2" fillId="2" borderId="4" xfId="0" applyFont="1" applyFill="1" applyBorder="1" applyAlignment="1">
      <alignment horizontal="left" vertical="top" wrapText="1"/>
    </xf>
    <xf numFmtId="49" fontId="1" fillId="2" borderId="1" xfId="0" applyNumberFormat="1" applyFont="1" applyFill="1" applyBorder="1" applyAlignment="1" applyProtection="1">
      <alignment horizontal="left" vertical="top" wrapText="1"/>
      <protection/>
    </xf>
    <xf numFmtId="4" fontId="6" fillId="0" borderId="5" xfId="0" applyNumberFormat="1" applyFont="1" applyBorder="1" applyAlignment="1" applyProtection="1">
      <alignment horizontal="right" vertical="center" wrapText="1"/>
      <protection/>
    </xf>
    <xf numFmtId="0" fontId="1" fillId="2" borderId="1" xfId="0" applyFont="1" applyFill="1" applyBorder="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49" fontId="1" fillId="0" borderId="3" xfId="0" applyNumberFormat="1" applyFont="1" applyFill="1" applyBorder="1" applyAlignment="1" applyProtection="1">
      <alignment horizontal="left" vertical="center" wrapText="1"/>
      <protection/>
    </xf>
    <xf numFmtId="49" fontId="1" fillId="0" borderId="1" xfId="0" applyNumberFormat="1" applyFont="1" applyFill="1" applyBorder="1" applyAlignment="1" applyProtection="1">
      <alignment horizontal="left" vertical="center" wrapText="1"/>
      <protection/>
    </xf>
    <xf numFmtId="0" fontId="1" fillId="0" borderId="1" xfId="0" applyNumberFormat="1" applyFont="1" applyFill="1" applyBorder="1" applyAlignment="1" applyProtection="1">
      <alignment horizontal="left" vertical="center" wrapText="1"/>
      <protection/>
    </xf>
    <xf numFmtId="49" fontId="1" fillId="2" borderId="6" xfId="0" applyNumberFormat="1" applyFont="1" applyFill="1" applyBorder="1" applyAlignment="1" applyProtection="1">
      <alignment horizontal="left" wrapText="1"/>
      <protection/>
    </xf>
    <xf numFmtId="49" fontId="1" fillId="2" borderId="7" xfId="0" applyNumberFormat="1" applyFont="1" applyFill="1" applyBorder="1" applyAlignment="1" applyProtection="1">
      <alignment horizontal="left" wrapText="1"/>
      <protection/>
    </xf>
    <xf numFmtId="49" fontId="1" fillId="2" borderId="2" xfId="0" applyNumberFormat="1" applyFont="1" applyFill="1" applyBorder="1" applyAlignment="1" applyProtection="1">
      <alignment horizontal="left" wrapText="1"/>
      <protection/>
    </xf>
    <xf numFmtId="164" fontId="1" fillId="2" borderId="6" xfId="0" applyNumberFormat="1" applyFont="1" applyFill="1" applyBorder="1" applyAlignment="1" applyProtection="1">
      <alignment horizontal="left" wrapText="1"/>
      <protection/>
    </xf>
    <xf numFmtId="164" fontId="1" fillId="2" borderId="2" xfId="0" applyNumberFormat="1" applyFont="1" applyFill="1" applyBorder="1" applyAlignment="1" applyProtection="1">
      <alignment horizontal="left" wrapText="1"/>
      <protection/>
    </xf>
    <xf numFmtId="49" fontId="1" fillId="2" borderId="1" xfId="0" applyNumberFormat="1" applyFont="1" applyFill="1" applyBorder="1" applyAlignment="1" applyProtection="1">
      <alignment horizontal="left" vertical="center" wrapText="1"/>
      <protection/>
    </xf>
    <xf numFmtId="49" fontId="1" fillId="2" borderId="3" xfId="0" applyNumberFormat="1" applyFont="1" applyFill="1" applyBorder="1" applyAlignment="1" applyProtection="1">
      <alignment horizontal="left" vertical="center" wrapText="1"/>
      <protection/>
    </xf>
    <xf numFmtId="49" fontId="1" fillId="2" borderId="4" xfId="0" applyNumberFormat="1" applyFont="1" applyFill="1" applyBorder="1" applyAlignment="1" applyProtection="1">
      <alignment horizontal="left" vertical="center" wrapText="1"/>
      <protection/>
    </xf>
    <xf numFmtId="49" fontId="1" fillId="2" borderId="8" xfId="0" applyNumberFormat="1" applyFont="1" applyFill="1" applyBorder="1" applyAlignment="1" applyProtection="1">
      <alignment horizontal="left" vertical="center" wrapText="1"/>
      <protection/>
    </xf>
    <xf numFmtId="49" fontId="1" fillId="2" borderId="3" xfId="0" applyNumberFormat="1" applyFont="1" applyFill="1" applyBorder="1" applyAlignment="1" applyProtection="1">
      <alignment horizontal="center" vertical="center" wrapText="1"/>
      <protection/>
    </xf>
    <xf numFmtId="49" fontId="1" fillId="2" borderId="4"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left" vertical="center" wrapText="1"/>
      <protection/>
    </xf>
    <xf numFmtId="0" fontId="1" fillId="2" borderId="6" xfId="0" applyFont="1" applyFill="1" applyBorder="1" applyAlignment="1">
      <alignment horizontal="center"/>
    </xf>
    <xf numFmtId="0" fontId="1" fillId="2" borderId="2" xfId="0" applyFont="1" applyFill="1"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7" xfId="0" applyFont="1" applyFill="1" applyBorder="1" applyAlignment="1">
      <alignment horizont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0" borderId="0" xfId="0" applyFont="1" applyAlignment="1">
      <alignment horizontal="center" vertical="center" wrapText="1"/>
    </xf>
    <xf numFmtId="0" fontId="5" fillId="0" borderId="0" xfId="0" applyFont="1"/>
  </cellXfs>
  <cellStyles count="7">
    <cellStyle name="Normal" xfId="0"/>
    <cellStyle name="Percent" xfId="15"/>
    <cellStyle name="Currency" xfId="16"/>
    <cellStyle name="Currency [0]" xfId="17"/>
    <cellStyle name="Comma" xfId="18"/>
    <cellStyle name="Comma [0]" xfId="19"/>
    <cellStyle name="Обычный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8;&#1089;&#1087;&#1086;&#1083;&#1085;&#1077;&#1085;&#1080;&#1077;%202020%20&#1075;&#1086;&#1076;\&#1056;&#1054;%20&#1080;&#1089;&#1087;&#1086;&#1083;&#1085;&#1077;&#1085;&#1080;&#1077;%20&#1087;&#1086;%20&#1043;&#1056;&#1041;&#105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6;&#1054;%202021-2023%20&#1087;&#1086;%20&#1075;&#1088;&#1073;&#10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Универсальный отчет по расх (2"/>
      <sheetName val="Универсальный отчет по расходн"/>
    </sheetNames>
    <sheetDataSet>
      <sheetData sheetId="0">
        <row r="2">
          <cell r="I2">
            <v>11373534066.23</v>
          </cell>
          <cell r="J2">
            <v>9670448045.46</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Универсальный отчет по расх (2"/>
      <sheetName val="Универсальный отчет по расходн"/>
    </sheetNames>
    <sheetDataSet>
      <sheetData sheetId="0">
        <row r="2">
          <cell r="E2">
            <v>10952876531</v>
          </cell>
          <cell r="F2">
            <v>10135231666</v>
          </cell>
          <cell r="G2">
            <v>9773462887</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O371"/>
  <sheetViews>
    <sheetView showZeros="0" tabSelected="1" workbookViewId="0" topLeftCell="A1">
      <selection activeCell="G359" sqref="G359"/>
    </sheetView>
  </sheetViews>
  <sheetFormatPr defaultColWidth="9.140625" defaultRowHeight="12.75" outlineLevelRow="1"/>
  <cols>
    <col min="1" max="1" width="3.8515625" style="1" customWidth="1"/>
    <col min="2" max="2" width="5.421875" style="1" customWidth="1"/>
    <col min="3" max="3" width="6.421875" style="1" customWidth="1"/>
    <col min="4" max="4" width="88.140625" style="1" customWidth="1"/>
    <col min="5" max="6" width="6.7109375" style="1" customWidth="1"/>
    <col min="7" max="7" width="40.140625" style="1" customWidth="1"/>
    <col min="8" max="8" width="10.7109375" style="1" customWidth="1"/>
    <col min="9" max="9" width="9.7109375" style="1" customWidth="1"/>
    <col min="10" max="10" width="13.140625" style="1" customWidth="1"/>
    <col min="11" max="15" width="15.421875" style="1" customWidth="1"/>
    <col min="16" max="16384" width="9.140625" style="1" customWidth="1"/>
  </cols>
  <sheetData>
    <row r="2" spans="1:11" ht="15">
      <c r="A2" s="56" t="s">
        <v>201</v>
      </c>
      <c r="B2" s="57"/>
      <c r="C2" s="57"/>
      <c r="D2" s="57"/>
      <c r="E2" s="57"/>
      <c r="F2" s="57"/>
      <c r="G2" s="57"/>
      <c r="H2" s="57"/>
      <c r="I2" s="57"/>
      <c r="J2" s="57"/>
      <c r="K2" s="57"/>
    </row>
    <row r="3" spans="13:15" ht="12.75">
      <c r="M3" s="17"/>
      <c r="N3" s="17"/>
      <c r="O3" s="17"/>
    </row>
    <row r="4" spans="1:15" ht="12.75">
      <c r="A4" s="51" t="s">
        <v>111</v>
      </c>
      <c r="B4" s="51"/>
      <c r="C4" s="51" t="s">
        <v>110</v>
      </c>
      <c r="D4" s="51"/>
      <c r="E4" s="51" t="s">
        <v>107</v>
      </c>
      <c r="F4" s="51"/>
      <c r="G4" s="52" t="s">
        <v>68</v>
      </c>
      <c r="H4" s="52"/>
      <c r="I4" s="52"/>
      <c r="J4" s="52"/>
      <c r="K4" s="48" t="s">
        <v>101</v>
      </c>
      <c r="L4" s="53"/>
      <c r="M4" s="53"/>
      <c r="N4" s="53"/>
      <c r="O4" s="49"/>
    </row>
    <row r="5" spans="1:15" ht="25.5" customHeight="1">
      <c r="A5" s="51"/>
      <c r="B5" s="51"/>
      <c r="C5" s="51"/>
      <c r="D5" s="51"/>
      <c r="E5" s="51"/>
      <c r="F5" s="51"/>
      <c r="G5" s="51" t="s">
        <v>69</v>
      </c>
      <c r="H5" s="51"/>
      <c r="I5" s="51" t="s">
        <v>70</v>
      </c>
      <c r="J5" s="51" t="s">
        <v>71</v>
      </c>
      <c r="K5" s="53" t="s">
        <v>102</v>
      </c>
      <c r="L5" s="49"/>
      <c r="M5" s="54" t="s">
        <v>103</v>
      </c>
      <c r="N5" s="48" t="s">
        <v>104</v>
      </c>
      <c r="O5" s="49"/>
    </row>
    <row r="6" spans="1:15" ht="21" customHeight="1">
      <c r="A6" s="51"/>
      <c r="B6" s="51"/>
      <c r="C6" s="51"/>
      <c r="D6" s="51"/>
      <c r="E6" s="51"/>
      <c r="F6" s="51"/>
      <c r="G6" s="51"/>
      <c r="H6" s="51"/>
      <c r="I6" s="51"/>
      <c r="J6" s="51"/>
      <c r="K6" s="49">
        <v>2020</v>
      </c>
      <c r="L6" s="50"/>
      <c r="M6" s="55"/>
      <c r="N6" s="5" t="s">
        <v>105</v>
      </c>
      <c r="O6" s="5" t="s">
        <v>106</v>
      </c>
    </row>
    <row r="7" spans="1:15" ht="55.5" customHeight="1">
      <c r="A7" s="51"/>
      <c r="B7" s="51"/>
      <c r="C7" s="51"/>
      <c r="D7" s="51"/>
      <c r="E7" s="2" t="s">
        <v>108</v>
      </c>
      <c r="F7" s="2" t="s">
        <v>109</v>
      </c>
      <c r="G7" s="51"/>
      <c r="H7" s="51"/>
      <c r="I7" s="51"/>
      <c r="J7" s="51"/>
      <c r="K7" s="6" t="s">
        <v>64</v>
      </c>
      <c r="L7" s="2" t="s">
        <v>65</v>
      </c>
      <c r="M7" s="2" t="s">
        <v>66</v>
      </c>
      <c r="N7" s="2" t="s">
        <v>67</v>
      </c>
      <c r="O7" s="2" t="s">
        <v>202</v>
      </c>
    </row>
    <row r="8" spans="1:15" ht="12.75" customHeight="1">
      <c r="A8" s="30">
        <v>1</v>
      </c>
      <c r="B8" s="2" t="s">
        <v>91</v>
      </c>
      <c r="C8" s="2" t="s">
        <v>92</v>
      </c>
      <c r="D8" s="2" t="s">
        <v>93</v>
      </c>
      <c r="E8" s="2" t="s">
        <v>94</v>
      </c>
      <c r="F8" s="2" t="s">
        <v>95</v>
      </c>
      <c r="G8" s="31">
        <v>7</v>
      </c>
      <c r="H8" s="31">
        <v>8</v>
      </c>
      <c r="I8" s="32">
        <v>9</v>
      </c>
      <c r="J8" s="31">
        <v>10</v>
      </c>
      <c r="K8" s="2" t="s">
        <v>96</v>
      </c>
      <c r="L8" s="2" t="s">
        <v>97</v>
      </c>
      <c r="M8" s="2" t="s">
        <v>98</v>
      </c>
      <c r="N8" s="2" t="s">
        <v>99</v>
      </c>
      <c r="O8" s="2" t="s">
        <v>100</v>
      </c>
    </row>
    <row r="9" spans="1:15" ht="25.5" customHeight="1">
      <c r="A9" s="7" t="s">
        <v>1</v>
      </c>
      <c r="B9" s="36" t="s">
        <v>112</v>
      </c>
      <c r="C9" s="37"/>
      <c r="D9" s="38"/>
      <c r="E9" s="7"/>
      <c r="F9" s="7"/>
      <c r="G9" s="7"/>
      <c r="H9" s="7"/>
      <c r="I9" s="7"/>
      <c r="J9" s="7"/>
      <c r="K9" s="9">
        <f>K10+K15+K18</f>
        <v>58063980</v>
      </c>
      <c r="L9" s="9">
        <f>L10+L15+L18</f>
        <v>56945373.43000001</v>
      </c>
      <c r="M9" s="9">
        <f>M10+M15+M18</f>
        <v>58033600</v>
      </c>
      <c r="N9" s="9">
        <f>N10+N15+N18</f>
        <v>57935900</v>
      </c>
      <c r="O9" s="9">
        <f>O10+O15+O18</f>
        <v>58038400</v>
      </c>
    </row>
    <row r="10" spans="1:15" ht="25.5">
      <c r="A10" s="7" t="s">
        <v>1</v>
      </c>
      <c r="B10" s="7"/>
      <c r="C10" s="8" t="s">
        <v>2</v>
      </c>
      <c r="D10" s="4" t="s">
        <v>234</v>
      </c>
      <c r="E10" s="7"/>
      <c r="F10" s="7"/>
      <c r="G10" s="7"/>
      <c r="H10" s="7"/>
      <c r="I10" s="7"/>
      <c r="J10" s="7"/>
      <c r="K10" s="9">
        <f>K11+K12+K13+K14</f>
        <v>14541888</v>
      </c>
      <c r="L10" s="9">
        <f aca="true" t="shared" si="0" ref="L10:O10">L11+L12+L13+L14</f>
        <v>13429033.96</v>
      </c>
      <c r="M10" s="9">
        <f t="shared" si="0"/>
        <v>14649300</v>
      </c>
      <c r="N10" s="9">
        <f t="shared" si="0"/>
        <v>14626700</v>
      </c>
      <c r="O10" s="9">
        <f t="shared" si="0"/>
        <v>14654100</v>
      </c>
    </row>
    <row r="11" spans="1:15" ht="256.5" customHeight="1">
      <c r="A11" s="2" t="s">
        <v>1</v>
      </c>
      <c r="B11" s="2"/>
      <c r="C11" s="4" t="s">
        <v>2</v>
      </c>
      <c r="D11" s="4"/>
      <c r="E11" s="2" t="s">
        <v>123</v>
      </c>
      <c r="F11" s="2" t="s">
        <v>120</v>
      </c>
      <c r="G11" s="41" t="s">
        <v>269</v>
      </c>
      <c r="H11" s="41" t="s">
        <v>270</v>
      </c>
      <c r="I11" s="41" t="s">
        <v>271</v>
      </c>
      <c r="J11" s="41" t="s">
        <v>272</v>
      </c>
      <c r="K11" s="3">
        <v>7325555</v>
      </c>
      <c r="L11" s="3">
        <v>6731728</v>
      </c>
      <c r="M11" s="3">
        <v>7791800</v>
      </c>
      <c r="N11" s="3">
        <v>7835400</v>
      </c>
      <c r="O11" s="3">
        <v>7792900</v>
      </c>
    </row>
    <row r="12" spans="1:15" ht="256.5" customHeight="1">
      <c r="A12" s="2" t="s">
        <v>1</v>
      </c>
      <c r="B12" s="2"/>
      <c r="C12" s="4" t="s">
        <v>2</v>
      </c>
      <c r="D12" s="4"/>
      <c r="E12" s="2" t="s">
        <v>123</v>
      </c>
      <c r="F12" s="2" t="s">
        <v>121</v>
      </c>
      <c r="G12" s="41"/>
      <c r="H12" s="41"/>
      <c r="I12" s="41"/>
      <c r="J12" s="41"/>
      <c r="K12" s="3">
        <v>6206273</v>
      </c>
      <c r="L12" s="3">
        <v>5754958.96</v>
      </c>
      <c r="M12" s="3">
        <v>6697500</v>
      </c>
      <c r="N12" s="3">
        <v>6631300</v>
      </c>
      <c r="O12" s="3">
        <v>6701200</v>
      </c>
    </row>
    <row r="13" spans="1:15" ht="256.5" customHeight="1">
      <c r="A13" s="2" t="s">
        <v>1</v>
      </c>
      <c r="B13" s="2"/>
      <c r="C13" s="4" t="s">
        <v>2</v>
      </c>
      <c r="D13" s="4"/>
      <c r="E13" s="2" t="s">
        <v>123</v>
      </c>
      <c r="F13" s="2" t="s">
        <v>98</v>
      </c>
      <c r="G13" s="41"/>
      <c r="H13" s="41"/>
      <c r="I13" s="41"/>
      <c r="J13" s="41"/>
      <c r="K13" s="3">
        <v>160000</v>
      </c>
      <c r="L13" s="3">
        <v>128000</v>
      </c>
      <c r="M13" s="3">
        <v>160000</v>
      </c>
      <c r="N13" s="3">
        <v>160000</v>
      </c>
      <c r="O13" s="3">
        <v>160000</v>
      </c>
    </row>
    <row r="14" spans="1:15" ht="256.5" customHeight="1">
      <c r="A14" s="2" t="s">
        <v>1</v>
      </c>
      <c r="B14" s="2"/>
      <c r="C14" s="4" t="s">
        <v>2</v>
      </c>
      <c r="D14" s="4"/>
      <c r="E14" s="2" t="s">
        <v>124</v>
      </c>
      <c r="F14" s="2" t="s">
        <v>122</v>
      </c>
      <c r="G14" s="41"/>
      <c r="H14" s="41"/>
      <c r="I14" s="41"/>
      <c r="J14" s="41"/>
      <c r="K14" s="3">
        <v>850060</v>
      </c>
      <c r="L14" s="3">
        <v>814347</v>
      </c>
      <c r="M14" s="3"/>
      <c r="N14" s="3"/>
      <c r="O14" s="3"/>
    </row>
    <row r="15" spans="1:15" ht="25.5">
      <c r="A15" s="7" t="s">
        <v>1</v>
      </c>
      <c r="B15" s="7"/>
      <c r="C15" s="8" t="s">
        <v>3</v>
      </c>
      <c r="D15" s="4" t="s">
        <v>235</v>
      </c>
      <c r="E15" s="7"/>
      <c r="F15" s="7"/>
      <c r="G15" s="7"/>
      <c r="H15" s="7"/>
      <c r="I15" s="7"/>
      <c r="J15" s="7"/>
      <c r="K15" s="9">
        <f>K16+K17</f>
        <v>43162318</v>
      </c>
      <c r="L15" s="9">
        <f aca="true" t="shared" si="1" ref="L15:O15">L16+L17</f>
        <v>43156566.760000005</v>
      </c>
      <c r="M15" s="9">
        <f t="shared" si="1"/>
        <v>42401300</v>
      </c>
      <c r="N15" s="9">
        <f t="shared" si="1"/>
        <v>42401300</v>
      </c>
      <c r="O15" s="9">
        <f t="shared" si="1"/>
        <v>42401300</v>
      </c>
    </row>
    <row r="16" spans="1:15" ht="111" customHeight="1">
      <c r="A16" s="2" t="s">
        <v>1</v>
      </c>
      <c r="B16" s="2"/>
      <c r="C16" s="4" t="s">
        <v>3</v>
      </c>
      <c r="D16" s="4"/>
      <c r="E16" s="2" t="s">
        <v>123</v>
      </c>
      <c r="F16" s="2" t="s">
        <v>120</v>
      </c>
      <c r="G16" s="41" t="s">
        <v>273</v>
      </c>
      <c r="H16" s="41" t="s">
        <v>274</v>
      </c>
      <c r="I16" s="41" t="s">
        <v>275</v>
      </c>
      <c r="J16" s="41" t="s">
        <v>276</v>
      </c>
      <c r="K16" s="3">
        <v>24738118</v>
      </c>
      <c r="L16" s="3">
        <v>24734285.1</v>
      </c>
      <c r="M16" s="3">
        <v>23977100</v>
      </c>
      <c r="N16" s="3">
        <v>23977100</v>
      </c>
      <c r="O16" s="3">
        <v>23977100</v>
      </c>
    </row>
    <row r="17" spans="1:15" ht="111" customHeight="1">
      <c r="A17" s="2" t="s">
        <v>1</v>
      </c>
      <c r="B17" s="2"/>
      <c r="C17" s="4" t="s">
        <v>3</v>
      </c>
      <c r="D17" s="4"/>
      <c r="E17" s="2" t="s">
        <v>123</v>
      </c>
      <c r="F17" s="2" t="s">
        <v>121</v>
      </c>
      <c r="G17" s="41"/>
      <c r="H17" s="41"/>
      <c r="I17" s="41"/>
      <c r="J17" s="41"/>
      <c r="K17" s="3">
        <v>18424200</v>
      </c>
      <c r="L17" s="3">
        <v>18422281.66</v>
      </c>
      <c r="M17" s="3">
        <v>18424200</v>
      </c>
      <c r="N17" s="3">
        <v>18424200</v>
      </c>
      <c r="O17" s="3">
        <v>18424200</v>
      </c>
    </row>
    <row r="18" spans="1:15" ht="63.75">
      <c r="A18" s="7" t="s">
        <v>1</v>
      </c>
      <c r="B18" s="7"/>
      <c r="C18" s="8" t="s">
        <v>4</v>
      </c>
      <c r="D18" s="10" t="s">
        <v>241</v>
      </c>
      <c r="E18" s="7"/>
      <c r="F18" s="7"/>
      <c r="G18" s="7"/>
      <c r="H18" s="7"/>
      <c r="I18" s="7"/>
      <c r="J18" s="7"/>
      <c r="K18" s="9">
        <f>K19+K20</f>
        <v>359774</v>
      </c>
      <c r="L18" s="9">
        <f aca="true" t="shared" si="2" ref="L18:O18">L19+L20</f>
        <v>359772.70999999996</v>
      </c>
      <c r="M18" s="9">
        <f t="shared" si="2"/>
        <v>983000</v>
      </c>
      <c r="N18" s="9">
        <f t="shared" si="2"/>
        <v>907900</v>
      </c>
      <c r="O18" s="9">
        <f t="shared" si="2"/>
        <v>983000</v>
      </c>
    </row>
    <row r="19" spans="1:15" ht="108" customHeight="1">
      <c r="A19" s="2" t="s">
        <v>1</v>
      </c>
      <c r="B19" s="2"/>
      <c r="C19" s="4" t="s">
        <v>4</v>
      </c>
      <c r="D19" s="10"/>
      <c r="E19" s="2" t="s">
        <v>123</v>
      </c>
      <c r="F19" s="2" t="s">
        <v>120</v>
      </c>
      <c r="G19" s="41" t="s">
        <v>277</v>
      </c>
      <c r="H19" s="41" t="s">
        <v>278</v>
      </c>
      <c r="I19" s="41" t="s">
        <v>279</v>
      </c>
      <c r="J19" s="41" t="s">
        <v>280</v>
      </c>
      <c r="K19" s="3">
        <v>239162</v>
      </c>
      <c r="L19" s="3">
        <v>239161.31</v>
      </c>
      <c r="M19" s="3">
        <v>288600</v>
      </c>
      <c r="N19" s="3">
        <v>577200</v>
      </c>
      <c r="O19" s="3">
        <v>288600</v>
      </c>
    </row>
    <row r="20" spans="1:15" ht="108" customHeight="1">
      <c r="A20" s="2" t="s">
        <v>1</v>
      </c>
      <c r="B20" s="2"/>
      <c r="C20" s="4" t="s">
        <v>4</v>
      </c>
      <c r="D20" s="10"/>
      <c r="E20" s="2" t="s">
        <v>123</v>
      </c>
      <c r="F20" s="2" t="s">
        <v>121</v>
      </c>
      <c r="G20" s="41"/>
      <c r="H20" s="41"/>
      <c r="I20" s="41"/>
      <c r="J20" s="41"/>
      <c r="K20" s="3">
        <v>120612</v>
      </c>
      <c r="L20" s="3">
        <v>120611.4</v>
      </c>
      <c r="M20" s="3">
        <v>694400</v>
      </c>
      <c r="N20" s="3">
        <v>330700</v>
      </c>
      <c r="O20" s="3">
        <v>694400</v>
      </c>
    </row>
    <row r="21" spans="1:15" ht="26.25" customHeight="1">
      <c r="A21" s="7" t="s">
        <v>5</v>
      </c>
      <c r="B21" s="36" t="s">
        <v>113</v>
      </c>
      <c r="C21" s="37"/>
      <c r="D21" s="38"/>
      <c r="E21" s="7"/>
      <c r="F21" s="7"/>
      <c r="G21" s="7"/>
      <c r="H21" s="7"/>
      <c r="I21" s="7"/>
      <c r="J21" s="7"/>
      <c r="K21" s="9">
        <f>K22+K24+K26+K28+K30+K33+K35+K37+K39+K46+K50+K52+K56+K58+K60+K64+K66+K69+K71+K73+K75+K81+K85+K87+K89+K91</f>
        <v>536845219.7</v>
      </c>
      <c r="L21" s="9">
        <f>L22+L24+L26+L28+L30+L33+L35+L37+L39+L46+L50+L52+L56+L58+L60+L64+L66+L69+L71+L73+L75+L81+L85+L87+L89+L91</f>
        <v>525353569.2299999</v>
      </c>
      <c r="M21" s="9">
        <f>M22+M24+M26+M28+M30+M33+M35+M37+M39+M46+M50+M52+M56+M58+M60+M64+M66+M69+M71+M73+M75+M81+M85+M87+M89+M91</f>
        <v>506322003</v>
      </c>
      <c r="N21" s="9">
        <f>N22+N24+N26+N28+N30+N33+N35+N37+N39+N46+N50+N52+N56+N58+N60+N64+N66+N69+N71+N73+N75+N81+N85+N87+N89+N91</f>
        <v>477096300</v>
      </c>
      <c r="O21" s="9">
        <f>O22+O24+O26+O28+O30+O33+O35+O37+O39+O46+O50+O52+O56+O58+O60+O64+O66+O69+O71+O73+O75+O81+O85+O87+O89+O91</f>
        <v>468012300</v>
      </c>
    </row>
    <row r="22" spans="1:15" ht="38.25">
      <c r="A22" s="7" t="s">
        <v>5</v>
      </c>
      <c r="B22" s="7"/>
      <c r="C22" s="8" t="s">
        <v>6</v>
      </c>
      <c r="D22" s="4" t="s">
        <v>216</v>
      </c>
      <c r="E22" s="7"/>
      <c r="F22" s="7"/>
      <c r="G22" s="7"/>
      <c r="H22" s="7"/>
      <c r="I22" s="7"/>
      <c r="J22" s="7"/>
      <c r="K22" s="9">
        <f>K23</f>
        <v>104500</v>
      </c>
      <c r="L22" s="9">
        <f aca="true" t="shared" si="3" ref="L22:O24">L23</f>
        <v>104494</v>
      </c>
      <c r="M22" s="9">
        <f t="shared" si="3"/>
        <v>0</v>
      </c>
      <c r="N22" s="9">
        <f t="shared" si="3"/>
        <v>0</v>
      </c>
      <c r="O22" s="9">
        <f t="shared" si="3"/>
        <v>0</v>
      </c>
    </row>
    <row r="23" spans="1:15" ht="63.75">
      <c r="A23" s="2" t="s">
        <v>5</v>
      </c>
      <c r="B23" s="2"/>
      <c r="C23" s="4" t="s">
        <v>6</v>
      </c>
      <c r="D23" s="4"/>
      <c r="E23" s="2" t="s">
        <v>120</v>
      </c>
      <c r="F23" s="2" t="s">
        <v>99</v>
      </c>
      <c r="G23" s="21" t="s">
        <v>182</v>
      </c>
      <c r="H23" s="21" t="s">
        <v>136</v>
      </c>
      <c r="I23" s="21" t="s">
        <v>75</v>
      </c>
      <c r="J23" s="21" t="s">
        <v>334</v>
      </c>
      <c r="K23" s="3">
        <v>104500</v>
      </c>
      <c r="L23" s="3">
        <v>104494</v>
      </c>
      <c r="M23" s="3"/>
      <c r="N23" s="3"/>
      <c r="O23" s="3"/>
    </row>
    <row r="24" spans="1:15" ht="63.75">
      <c r="A24" s="7" t="s">
        <v>5</v>
      </c>
      <c r="B24" s="7"/>
      <c r="C24" s="8" t="s">
        <v>208</v>
      </c>
      <c r="D24" s="16" t="s">
        <v>217</v>
      </c>
      <c r="E24" s="7"/>
      <c r="F24" s="7"/>
      <c r="G24" s="7"/>
      <c r="H24" s="7"/>
      <c r="I24" s="7"/>
      <c r="J24" s="7"/>
      <c r="K24" s="9">
        <f>K25</f>
        <v>0</v>
      </c>
      <c r="L24" s="9">
        <f t="shared" si="3"/>
        <v>0</v>
      </c>
      <c r="M24" s="9">
        <f t="shared" si="3"/>
        <v>104500</v>
      </c>
      <c r="N24" s="9">
        <f t="shared" si="3"/>
        <v>104500</v>
      </c>
      <c r="O24" s="9">
        <f t="shared" si="3"/>
        <v>104500</v>
      </c>
    </row>
    <row r="25" spans="1:15" ht="63.75">
      <c r="A25" s="2" t="s">
        <v>5</v>
      </c>
      <c r="B25" s="2"/>
      <c r="C25" s="16" t="s">
        <v>208</v>
      </c>
      <c r="D25" s="16"/>
      <c r="E25" s="2" t="s">
        <v>120</v>
      </c>
      <c r="F25" s="2" t="s">
        <v>99</v>
      </c>
      <c r="G25" s="21" t="s">
        <v>182</v>
      </c>
      <c r="H25" s="21" t="s">
        <v>378</v>
      </c>
      <c r="I25" s="21" t="s">
        <v>379</v>
      </c>
      <c r="J25" s="21" t="s">
        <v>334</v>
      </c>
      <c r="K25" s="3"/>
      <c r="L25" s="3"/>
      <c r="M25" s="3">
        <v>104500</v>
      </c>
      <c r="N25" s="3">
        <v>104500</v>
      </c>
      <c r="O25" s="3">
        <v>104500</v>
      </c>
    </row>
    <row r="26" spans="1:15" ht="25.5">
      <c r="A26" s="7" t="s">
        <v>5</v>
      </c>
      <c r="B26" s="7"/>
      <c r="C26" s="8" t="s">
        <v>7</v>
      </c>
      <c r="D26" s="16" t="s">
        <v>218</v>
      </c>
      <c r="E26" s="7"/>
      <c r="F26" s="7"/>
      <c r="G26" s="7"/>
      <c r="H26" s="7"/>
      <c r="I26" s="7"/>
      <c r="J26" s="7"/>
      <c r="K26" s="9">
        <f>K27</f>
        <v>54204</v>
      </c>
      <c r="L26" s="9">
        <f aca="true" t="shared" si="4" ref="L26:O26">L27</f>
        <v>54201.84</v>
      </c>
      <c r="M26" s="9">
        <f t="shared" si="4"/>
        <v>151300</v>
      </c>
      <c r="N26" s="9">
        <f t="shared" si="4"/>
        <v>151300</v>
      </c>
      <c r="O26" s="9">
        <f t="shared" si="4"/>
        <v>151300</v>
      </c>
    </row>
    <row r="27" spans="1:15" ht="89.25" customHeight="1">
      <c r="A27" s="2" t="s">
        <v>5</v>
      </c>
      <c r="B27" s="2"/>
      <c r="C27" s="4" t="s">
        <v>7</v>
      </c>
      <c r="D27" s="4"/>
      <c r="E27" s="2" t="s">
        <v>123</v>
      </c>
      <c r="F27" s="2" t="s">
        <v>124</v>
      </c>
      <c r="G27" s="21" t="s">
        <v>181</v>
      </c>
      <c r="H27" s="21" t="s">
        <v>138</v>
      </c>
      <c r="I27" s="21" t="s">
        <v>137</v>
      </c>
      <c r="J27" s="21" t="s">
        <v>335</v>
      </c>
      <c r="K27" s="3">
        <v>54204</v>
      </c>
      <c r="L27" s="3">
        <v>54201.84</v>
      </c>
      <c r="M27" s="3">
        <v>151300</v>
      </c>
      <c r="N27" s="3">
        <v>151300</v>
      </c>
      <c r="O27" s="3">
        <v>151300</v>
      </c>
    </row>
    <row r="28" spans="1:15" ht="25.5">
      <c r="A28" s="7" t="s">
        <v>5</v>
      </c>
      <c r="B28" s="7"/>
      <c r="C28" s="8" t="s">
        <v>46</v>
      </c>
      <c r="D28" s="16" t="s">
        <v>224</v>
      </c>
      <c r="E28" s="7"/>
      <c r="F28" s="7"/>
      <c r="G28" s="7"/>
      <c r="H28" s="7"/>
      <c r="I28" s="7"/>
      <c r="J28" s="7"/>
      <c r="K28" s="9">
        <f>K29</f>
        <v>592663</v>
      </c>
      <c r="L28" s="9">
        <f aca="true" t="shared" si="5" ref="L28:O28">L29</f>
        <v>488663</v>
      </c>
      <c r="M28" s="9">
        <f t="shared" si="5"/>
        <v>0</v>
      </c>
      <c r="N28" s="9">
        <f t="shared" si="5"/>
        <v>0</v>
      </c>
      <c r="O28" s="9">
        <f t="shared" si="5"/>
        <v>0</v>
      </c>
    </row>
    <row r="29" spans="1:15" ht="114" customHeight="1">
      <c r="A29" s="2" t="s">
        <v>5</v>
      </c>
      <c r="B29" s="2"/>
      <c r="C29" s="4" t="s">
        <v>46</v>
      </c>
      <c r="D29" s="4"/>
      <c r="E29" s="2" t="s">
        <v>125</v>
      </c>
      <c r="F29" s="2" t="s">
        <v>124</v>
      </c>
      <c r="G29" s="20" t="s">
        <v>193</v>
      </c>
      <c r="H29" s="21" t="s">
        <v>194</v>
      </c>
      <c r="I29" s="21" t="s">
        <v>77</v>
      </c>
      <c r="J29" s="21" t="s">
        <v>380</v>
      </c>
      <c r="K29" s="3">
        <v>592663</v>
      </c>
      <c r="L29" s="3">
        <v>488663</v>
      </c>
      <c r="M29" s="3"/>
      <c r="N29" s="3"/>
      <c r="O29" s="3"/>
    </row>
    <row r="30" spans="1:15" ht="76.5">
      <c r="A30" s="7" t="s">
        <v>5</v>
      </c>
      <c r="B30" s="7"/>
      <c r="C30" s="8" t="s">
        <v>8</v>
      </c>
      <c r="D30" s="10" t="s">
        <v>229</v>
      </c>
      <c r="E30" s="7"/>
      <c r="F30" s="7"/>
      <c r="G30" s="7"/>
      <c r="H30" s="7"/>
      <c r="I30" s="7"/>
      <c r="J30" s="7"/>
      <c r="K30" s="9">
        <f>K31+K32</f>
        <v>200077</v>
      </c>
      <c r="L30" s="9">
        <f aca="true" t="shared" si="6" ref="L30:O30">L31+L32</f>
        <v>200073.5</v>
      </c>
      <c r="M30" s="9">
        <f t="shared" si="6"/>
        <v>259400</v>
      </c>
      <c r="N30" s="9">
        <f t="shared" si="6"/>
        <v>259400</v>
      </c>
      <c r="O30" s="9">
        <f t="shared" si="6"/>
        <v>259400</v>
      </c>
    </row>
    <row r="31" spans="1:15" ht="152.25" customHeight="1">
      <c r="A31" s="2" t="s">
        <v>5</v>
      </c>
      <c r="B31" s="2"/>
      <c r="C31" s="4" t="s">
        <v>8</v>
      </c>
      <c r="D31" s="10"/>
      <c r="E31" s="2" t="s">
        <v>120</v>
      </c>
      <c r="F31" s="2" t="s">
        <v>129</v>
      </c>
      <c r="G31" s="42" t="s">
        <v>562</v>
      </c>
      <c r="H31" s="42" t="s">
        <v>143</v>
      </c>
      <c r="I31" s="42" t="s">
        <v>381</v>
      </c>
      <c r="J31" s="42" t="s">
        <v>382</v>
      </c>
      <c r="K31" s="3">
        <v>200077</v>
      </c>
      <c r="L31" s="3">
        <v>200073.5</v>
      </c>
      <c r="M31" s="3"/>
      <c r="N31" s="3"/>
      <c r="O31" s="3"/>
    </row>
    <row r="32" spans="1:15" ht="32.25" customHeight="1">
      <c r="A32" s="2" t="s">
        <v>5</v>
      </c>
      <c r="B32" s="2"/>
      <c r="C32" s="16" t="s">
        <v>8</v>
      </c>
      <c r="D32" s="10"/>
      <c r="E32" s="2" t="s">
        <v>120</v>
      </c>
      <c r="F32" s="2" t="s">
        <v>122</v>
      </c>
      <c r="G32" s="43"/>
      <c r="H32" s="43"/>
      <c r="I32" s="43"/>
      <c r="J32" s="43"/>
      <c r="K32" s="3"/>
      <c r="L32" s="3"/>
      <c r="M32" s="3">
        <v>259400</v>
      </c>
      <c r="N32" s="3">
        <v>259400</v>
      </c>
      <c r="O32" s="3">
        <v>259400</v>
      </c>
    </row>
    <row r="33" spans="1:15" ht="25.5">
      <c r="A33" s="7" t="s">
        <v>5</v>
      </c>
      <c r="B33" s="7"/>
      <c r="C33" s="8" t="s">
        <v>9</v>
      </c>
      <c r="D33" s="16" t="s">
        <v>230</v>
      </c>
      <c r="E33" s="7"/>
      <c r="F33" s="7"/>
      <c r="G33" s="7"/>
      <c r="H33" s="7"/>
      <c r="I33" s="7"/>
      <c r="J33" s="7"/>
      <c r="K33" s="9">
        <f>K34</f>
        <v>7923457</v>
      </c>
      <c r="L33" s="9">
        <f aca="true" t="shared" si="7" ref="L33:O33">L34</f>
        <v>7923392</v>
      </c>
      <c r="M33" s="9">
        <f t="shared" si="7"/>
        <v>6423200</v>
      </c>
      <c r="N33" s="9">
        <f t="shared" si="7"/>
        <v>6423200</v>
      </c>
      <c r="O33" s="9">
        <f t="shared" si="7"/>
        <v>6423200</v>
      </c>
    </row>
    <row r="34" spans="1:15" ht="76.5">
      <c r="A34" s="2" t="s">
        <v>5</v>
      </c>
      <c r="B34" s="2"/>
      <c r="C34" s="4" t="s">
        <v>9</v>
      </c>
      <c r="D34" s="4"/>
      <c r="E34" s="2" t="s">
        <v>124</v>
      </c>
      <c r="F34" s="2" t="s">
        <v>97</v>
      </c>
      <c r="G34" s="21" t="s">
        <v>145</v>
      </c>
      <c r="H34" s="21" t="s">
        <v>144</v>
      </c>
      <c r="I34" s="21" t="s">
        <v>383</v>
      </c>
      <c r="J34" s="21" t="s">
        <v>384</v>
      </c>
      <c r="K34" s="3">
        <v>7923457</v>
      </c>
      <c r="L34" s="3">
        <v>7923392</v>
      </c>
      <c r="M34" s="3">
        <v>6423200</v>
      </c>
      <c r="N34" s="3">
        <v>6423200</v>
      </c>
      <c r="O34" s="3">
        <v>6423200</v>
      </c>
    </row>
    <row r="35" spans="1:15" ht="25.5">
      <c r="A35" s="7" t="s">
        <v>5</v>
      </c>
      <c r="B35" s="7"/>
      <c r="C35" s="8" t="s">
        <v>10</v>
      </c>
      <c r="D35" s="16" t="s">
        <v>231</v>
      </c>
      <c r="E35" s="7"/>
      <c r="F35" s="7"/>
      <c r="G35" s="7"/>
      <c r="H35" s="7"/>
      <c r="I35" s="7"/>
      <c r="J35" s="7"/>
      <c r="K35" s="9">
        <f>K36</f>
        <v>3143940</v>
      </c>
      <c r="L35" s="9">
        <f aca="true" t="shared" si="8" ref="L35:O35">L36</f>
        <v>3143939.4</v>
      </c>
      <c r="M35" s="9">
        <f t="shared" si="8"/>
        <v>2950000</v>
      </c>
      <c r="N35" s="9">
        <f t="shared" si="8"/>
        <v>950000</v>
      </c>
      <c r="O35" s="9">
        <f t="shared" si="8"/>
        <v>950000</v>
      </c>
    </row>
    <row r="36" spans="1:15" ht="63.75">
      <c r="A36" s="2" t="s">
        <v>5</v>
      </c>
      <c r="B36" s="2"/>
      <c r="C36" s="4" t="s">
        <v>10</v>
      </c>
      <c r="D36" s="4"/>
      <c r="E36" s="2" t="s">
        <v>123</v>
      </c>
      <c r="F36" s="2" t="s">
        <v>98</v>
      </c>
      <c r="G36" s="21" t="s">
        <v>147</v>
      </c>
      <c r="H36" s="21" t="s">
        <v>146</v>
      </c>
      <c r="I36" s="21" t="s">
        <v>385</v>
      </c>
      <c r="J36" s="21" t="s">
        <v>89</v>
      </c>
      <c r="K36" s="3">
        <v>3143940</v>
      </c>
      <c r="L36" s="3">
        <v>3143939.4</v>
      </c>
      <c r="M36" s="3">
        <v>2950000</v>
      </c>
      <c r="N36" s="3">
        <v>950000</v>
      </c>
      <c r="O36" s="3">
        <v>950000</v>
      </c>
    </row>
    <row r="37" spans="1:15" ht="25.5">
      <c r="A37" s="7" t="s">
        <v>5</v>
      </c>
      <c r="B37" s="7"/>
      <c r="C37" s="8" t="s">
        <v>11</v>
      </c>
      <c r="D37" s="16" t="s">
        <v>233</v>
      </c>
      <c r="E37" s="7"/>
      <c r="F37" s="7"/>
      <c r="G37" s="7"/>
      <c r="H37" s="7"/>
      <c r="I37" s="7"/>
      <c r="J37" s="7"/>
      <c r="K37" s="9">
        <f>K38</f>
        <v>137800</v>
      </c>
      <c r="L37" s="9">
        <f aca="true" t="shared" si="9" ref="L37:O37">L38</f>
        <v>137238.33</v>
      </c>
      <c r="M37" s="9">
        <f t="shared" si="9"/>
        <v>137800</v>
      </c>
      <c r="N37" s="9">
        <f t="shared" si="9"/>
        <v>137800</v>
      </c>
      <c r="O37" s="9">
        <f t="shared" si="9"/>
        <v>137800</v>
      </c>
    </row>
    <row r="38" spans="1:15" ht="76.5">
      <c r="A38" s="2" t="s">
        <v>5</v>
      </c>
      <c r="B38" s="2"/>
      <c r="C38" s="4" t="s">
        <v>11</v>
      </c>
      <c r="D38" s="4"/>
      <c r="E38" s="2" t="s">
        <v>120</v>
      </c>
      <c r="F38" s="2" t="s">
        <v>99</v>
      </c>
      <c r="G38" s="21" t="s">
        <v>149</v>
      </c>
      <c r="H38" s="21" t="s">
        <v>148</v>
      </c>
      <c r="I38" s="21" t="s">
        <v>386</v>
      </c>
      <c r="J38" s="21" t="s">
        <v>387</v>
      </c>
      <c r="K38" s="3">
        <v>137800</v>
      </c>
      <c r="L38" s="3">
        <v>137238.33</v>
      </c>
      <c r="M38" s="3">
        <v>137800</v>
      </c>
      <c r="N38" s="3">
        <v>137800</v>
      </c>
      <c r="O38" s="3">
        <v>137800</v>
      </c>
    </row>
    <row r="39" spans="1:15" ht="25.5">
      <c r="A39" s="7" t="s">
        <v>5</v>
      </c>
      <c r="B39" s="7"/>
      <c r="C39" s="8" t="s">
        <v>2</v>
      </c>
      <c r="D39" s="16" t="s">
        <v>234</v>
      </c>
      <c r="E39" s="7"/>
      <c r="F39" s="7"/>
      <c r="G39" s="7"/>
      <c r="H39" s="7"/>
      <c r="I39" s="7"/>
      <c r="J39" s="7"/>
      <c r="K39" s="9">
        <f>K40+K41+K42+K43+K44+K45</f>
        <v>123727195</v>
      </c>
      <c r="L39" s="9">
        <f aca="true" t="shared" si="10" ref="L39:O39">L40+L41+L42+L43+L44+L45</f>
        <v>119106442.22</v>
      </c>
      <c r="M39" s="9">
        <f t="shared" si="10"/>
        <v>71943500</v>
      </c>
      <c r="N39" s="9">
        <f t="shared" si="10"/>
        <v>71900800</v>
      </c>
      <c r="O39" s="9">
        <f t="shared" si="10"/>
        <v>71859800</v>
      </c>
    </row>
    <row r="40" spans="1:15" ht="32.25" customHeight="1">
      <c r="A40" s="2" t="s">
        <v>5</v>
      </c>
      <c r="B40" s="2"/>
      <c r="C40" s="4" t="s">
        <v>2</v>
      </c>
      <c r="D40" s="4"/>
      <c r="E40" s="2" t="s">
        <v>123</v>
      </c>
      <c r="F40" s="2" t="s">
        <v>126</v>
      </c>
      <c r="G40" s="41" t="s">
        <v>133</v>
      </c>
      <c r="H40" s="41" t="s">
        <v>132</v>
      </c>
      <c r="I40" s="41" t="s">
        <v>388</v>
      </c>
      <c r="J40" s="41" t="s">
        <v>563</v>
      </c>
      <c r="K40" s="3">
        <v>950705</v>
      </c>
      <c r="L40" s="3">
        <v>950703.23</v>
      </c>
      <c r="M40" s="3">
        <v>943800</v>
      </c>
      <c r="N40" s="3">
        <v>943800</v>
      </c>
      <c r="O40" s="3">
        <v>943800</v>
      </c>
    </row>
    <row r="41" spans="1:15" ht="32.25" customHeight="1">
      <c r="A41" s="2" t="s">
        <v>5</v>
      </c>
      <c r="B41" s="2"/>
      <c r="C41" s="4" t="s">
        <v>2</v>
      </c>
      <c r="D41" s="4"/>
      <c r="E41" s="2" t="s">
        <v>123</v>
      </c>
      <c r="F41" s="2" t="s">
        <v>124</v>
      </c>
      <c r="G41" s="41"/>
      <c r="H41" s="41"/>
      <c r="I41" s="41"/>
      <c r="J41" s="41"/>
      <c r="K41" s="3">
        <v>62417037</v>
      </c>
      <c r="L41" s="3">
        <v>58955756.42</v>
      </c>
      <c r="M41" s="3">
        <v>61446100</v>
      </c>
      <c r="N41" s="3">
        <v>61403400</v>
      </c>
      <c r="O41" s="3">
        <v>61362400</v>
      </c>
    </row>
    <row r="42" spans="1:15" ht="32.25" customHeight="1">
      <c r="A42" s="2" t="s">
        <v>5</v>
      </c>
      <c r="B42" s="2"/>
      <c r="C42" s="4" t="s">
        <v>2</v>
      </c>
      <c r="D42" s="4"/>
      <c r="E42" s="2" t="s">
        <v>123</v>
      </c>
      <c r="F42" s="2" t="s">
        <v>98</v>
      </c>
      <c r="G42" s="41"/>
      <c r="H42" s="41"/>
      <c r="I42" s="41"/>
      <c r="J42" s="41"/>
      <c r="K42" s="3">
        <v>54456824</v>
      </c>
      <c r="L42" s="3">
        <v>54025416.54</v>
      </c>
      <c r="M42" s="3">
        <v>9553600</v>
      </c>
      <c r="N42" s="3">
        <v>9553600</v>
      </c>
      <c r="O42" s="3">
        <v>9553600</v>
      </c>
    </row>
    <row r="43" spans="1:15" ht="32.25" customHeight="1">
      <c r="A43" s="2" t="s">
        <v>5</v>
      </c>
      <c r="B43" s="2"/>
      <c r="C43" s="4" t="s">
        <v>2</v>
      </c>
      <c r="D43" s="4"/>
      <c r="E43" s="2" t="s">
        <v>120</v>
      </c>
      <c r="F43" s="2" t="s">
        <v>124</v>
      </c>
      <c r="G43" s="41"/>
      <c r="H43" s="41"/>
      <c r="I43" s="41"/>
      <c r="J43" s="41"/>
      <c r="K43" s="3">
        <v>74487</v>
      </c>
      <c r="L43" s="3">
        <v>74487</v>
      </c>
      <c r="M43" s="3"/>
      <c r="N43" s="3"/>
      <c r="O43" s="3"/>
    </row>
    <row r="44" spans="1:15" ht="32.25" customHeight="1">
      <c r="A44" s="2" t="s">
        <v>5</v>
      </c>
      <c r="B44" s="2"/>
      <c r="C44" s="4" t="s">
        <v>2</v>
      </c>
      <c r="D44" s="4"/>
      <c r="E44" s="2" t="s">
        <v>124</v>
      </c>
      <c r="F44" s="2" t="s">
        <v>122</v>
      </c>
      <c r="G44" s="41"/>
      <c r="H44" s="41"/>
      <c r="I44" s="41"/>
      <c r="J44" s="41"/>
      <c r="K44" s="3">
        <v>5633100</v>
      </c>
      <c r="L44" s="3">
        <v>4905037.35</v>
      </c>
      <c r="M44" s="3"/>
      <c r="N44" s="3"/>
      <c r="O44" s="3"/>
    </row>
    <row r="45" spans="1:15" ht="32.25" customHeight="1">
      <c r="A45" s="2" t="s">
        <v>5</v>
      </c>
      <c r="B45" s="2"/>
      <c r="C45" s="4" t="s">
        <v>2</v>
      </c>
      <c r="D45" s="4"/>
      <c r="E45" s="2" t="s">
        <v>122</v>
      </c>
      <c r="F45" s="2" t="s">
        <v>121</v>
      </c>
      <c r="G45" s="41"/>
      <c r="H45" s="41"/>
      <c r="I45" s="41"/>
      <c r="J45" s="41"/>
      <c r="K45" s="3">
        <v>195042</v>
      </c>
      <c r="L45" s="3">
        <v>195041.68</v>
      </c>
      <c r="M45" s="3"/>
      <c r="N45" s="3"/>
      <c r="O45" s="3"/>
    </row>
    <row r="46" spans="1:15" ht="25.5">
      <c r="A46" s="7" t="s">
        <v>5</v>
      </c>
      <c r="B46" s="7"/>
      <c r="C46" s="8" t="s">
        <v>3</v>
      </c>
      <c r="D46" s="16" t="s">
        <v>235</v>
      </c>
      <c r="E46" s="7"/>
      <c r="F46" s="7"/>
      <c r="G46" s="7"/>
      <c r="H46" s="7"/>
      <c r="I46" s="7"/>
      <c r="J46" s="7"/>
      <c r="K46" s="9">
        <f>K47+K48+K49</f>
        <v>153537963</v>
      </c>
      <c r="L46" s="9">
        <f aca="true" t="shared" si="11" ref="L46:O46">L47+L48+L49</f>
        <v>153533485.81</v>
      </c>
      <c r="M46" s="9">
        <f t="shared" si="11"/>
        <v>151771300</v>
      </c>
      <c r="N46" s="9">
        <f t="shared" si="11"/>
        <v>151771300</v>
      </c>
      <c r="O46" s="9">
        <f t="shared" si="11"/>
        <v>151771300</v>
      </c>
    </row>
    <row r="47" spans="1:15" ht="63" customHeight="1">
      <c r="A47" s="2" t="s">
        <v>5</v>
      </c>
      <c r="B47" s="2"/>
      <c r="C47" s="4" t="s">
        <v>3</v>
      </c>
      <c r="D47" s="4"/>
      <c r="E47" s="2" t="s">
        <v>123</v>
      </c>
      <c r="F47" s="2" t="s">
        <v>126</v>
      </c>
      <c r="G47" s="42" t="s">
        <v>133</v>
      </c>
      <c r="H47" s="42" t="s">
        <v>132</v>
      </c>
      <c r="I47" s="42" t="s">
        <v>389</v>
      </c>
      <c r="J47" s="42" t="s">
        <v>564</v>
      </c>
      <c r="K47" s="3">
        <v>4949495</v>
      </c>
      <c r="L47" s="3">
        <v>4949488.65</v>
      </c>
      <c r="M47" s="3">
        <v>4956400</v>
      </c>
      <c r="N47" s="3">
        <v>4956400</v>
      </c>
      <c r="O47" s="3">
        <v>4956400</v>
      </c>
    </row>
    <row r="48" spans="1:15" ht="63" customHeight="1">
      <c r="A48" s="2" t="s">
        <v>5</v>
      </c>
      <c r="B48" s="2"/>
      <c r="C48" s="4" t="s">
        <v>3</v>
      </c>
      <c r="D48" s="4"/>
      <c r="E48" s="2" t="s">
        <v>123</v>
      </c>
      <c r="F48" s="2" t="s">
        <v>124</v>
      </c>
      <c r="G48" s="44"/>
      <c r="H48" s="44"/>
      <c r="I48" s="44"/>
      <c r="J48" s="44"/>
      <c r="K48" s="3">
        <v>148510746</v>
      </c>
      <c r="L48" s="3">
        <v>148506275.16</v>
      </c>
      <c r="M48" s="3">
        <v>146814900</v>
      </c>
      <c r="N48" s="3">
        <v>146814900</v>
      </c>
      <c r="O48" s="3">
        <v>146814900</v>
      </c>
    </row>
    <row r="49" spans="1:15" ht="54" customHeight="1">
      <c r="A49" s="2" t="s">
        <v>5</v>
      </c>
      <c r="B49" s="2"/>
      <c r="C49" s="15" t="s">
        <v>3</v>
      </c>
      <c r="D49" s="15"/>
      <c r="E49" s="2" t="s">
        <v>120</v>
      </c>
      <c r="F49" s="2" t="s">
        <v>124</v>
      </c>
      <c r="G49" s="43"/>
      <c r="H49" s="43"/>
      <c r="I49" s="43"/>
      <c r="J49" s="43"/>
      <c r="K49" s="3">
        <v>77722</v>
      </c>
      <c r="L49" s="3">
        <v>77722</v>
      </c>
      <c r="M49" s="3"/>
      <c r="N49" s="3"/>
      <c r="O49" s="3"/>
    </row>
    <row r="50" spans="1:15" ht="51">
      <c r="A50" s="7" t="s">
        <v>5</v>
      </c>
      <c r="B50" s="7"/>
      <c r="C50" s="8" t="s">
        <v>12</v>
      </c>
      <c r="D50" s="10" t="s">
        <v>237</v>
      </c>
      <c r="E50" s="7"/>
      <c r="F50" s="7"/>
      <c r="G50" s="7"/>
      <c r="H50" s="7"/>
      <c r="I50" s="7"/>
      <c r="J50" s="7"/>
      <c r="K50" s="9">
        <f>K51</f>
        <v>83478485</v>
      </c>
      <c r="L50" s="9">
        <f aca="true" t="shared" si="12" ref="L50:O50">L51</f>
        <v>82550558.46000001</v>
      </c>
      <c r="M50" s="9">
        <f t="shared" si="12"/>
        <v>83909200</v>
      </c>
      <c r="N50" s="9">
        <f t="shared" si="12"/>
        <v>83746300</v>
      </c>
      <c r="O50" s="9">
        <f t="shared" si="12"/>
        <v>83909200</v>
      </c>
    </row>
    <row r="51" spans="1:15" ht="216.75">
      <c r="A51" s="2" t="s">
        <v>5</v>
      </c>
      <c r="B51" s="2"/>
      <c r="C51" s="4" t="s">
        <v>12</v>
      </c>
      <c r="D51" s="10"/>
      <c r="E51" s="2" t="s">
        <v>123</v>
      </c>
      <c r="F51" s="2" t="s">
        <v>98</v>
      </c>
      <c r="G51" s="21" t="s">
        <v>390</v>
      </c>
      <c r="H51" s="21" t="s">
        <v>150</v>
      </c>
      <c r="I51" s="21" t="s">
        <v>391</v>
      </c>
      <c r="J51" s="21" t="s">
        <v>151</v>
      </c>
      <c r="K51" s="3">
        <v>83478485</v>
      </c>
      <c r="L51" s="3">
        <v>82550558.46000001</v>
      </c>
      <c r="M51" s="3">
        <v>83909200</v>
      </c>
      <c r="N51" s="3">
        <v>83746300</v>
      </c>
      <c r="O51" s="3">
        <v>83909200</v>
      </c>
    </row>
    <row r="52" spans="1:15" ht="51">
      <c r="A52" s="2" t="s">
        <v>5</v>
      </c>
      <c r="B52" s="2"/>
      <c r="C52" s="8" t="s">
        <v>203</v>
      </c>
      <c r="D52" s="10" t="s">
        <v>238</v>
      </c>
      <c r="E52" s="2"/>
      <c r="F52" s="2"/>
      <c r="G52" s="16"/>
      <c r="H52" s="16"/>
      <c r="I52" s="16"/>
      <c r="J52" s="16"/>
      <c r="K52" s="3">
        <f>K53+K54+K55</f>
        <v>4018885.7</v>
      </c>
      <c r="L52" s="3">
        <f aca="true" t="shared" si="13" ref="L52:O52">L53+L54+L55</f>
        <v>4018885.7</v>
      </c>
      <c r="M52" s="3">
        <f t="shared" si="13"/>
        <v>24909803</v>
      </c>
      <c r="N52" s="3">
        <f t="shared" si="13"/>
        <v>0</v>
      </c>
      <c r="O52" s="3">
        <f t="shared" si="13"/>
        <v>0</v>
      </c>
    </row>
    <row r="53" spans="1:15" ht="45" customHeight="1">
      <c r="A53" s="2" t="s">
        <v>5</v>
      </c>
      <c r="B53" s="2"/>
      <c r="C53" s="8" t="s">
        <v>203</v>
      </c>
      <c r="D53" s="10"/>
      <c r="E53" s="2" t="s">
        <v>123</v>
      </c>
      <c r="F53" s="2" t="s">
        <v>128</v>
      </c>
      <c r="G53" s="42" t="s">
        <v>392</v>
      </c>
      <c r="H53" s="42" t="s">
        <v>393</v>
      </c>
      <c r="I53" s="42" t="s">
        <v>394</v>
      </c>
      <c r="J53" s="42" t="s">
        <v>395</v>
      </c>
      <c r="K53" s="3">
        <v>2385487</v>
      </c>
      <c r="L53" s="3">
        <v>2385487</v>
      </c>
      <c r="M53" s="3">
        <v>24909803</v>
      </c>
      <c r="N53" s="3"/>
      <c r="O53" s="3"/>
    </row>
    <row r="54" spans="1:15" ht="45" customHeight="1">
      <c r="A54" s="2" t="s">
        <v>5</v>
      </c>
      <c r="B54" s="2"/>
      <c r="C54" s="8" t="s">
        <v>203</v>
      </c>
      <c r="D54" s="10"/>
      <c r="E54" s="2" t="s">
        <v>123</v>
      </c>
      <c r="F54" s="2" t="s">
        <v>98</v>
      </c>
      <c r="G54" s="44"/>
      <c r="H54" s="44"/>
      <c r="I54" s="44"/>
      <c r="J54" s="44"/>
      <c r="K54" s="3">
        <v>1150500</v>
      </c>
      <c r="L54" s="3">
        <v>1150500</v>
      </c>
      <c r="M54" s="3"/>
      <c r="N54" s="3"/>
      <c r="O54" s="3"/>
    </row>
    <row r="55" spans="1:15" ht="45" customHeight="1">
      <c r="A55" s="2" t="s">
        <v>5</v>
      </c>
      <c r="B55" s="2"/>
      <c r="C55" s="8" t="s">
        <v>203</v>
      </c>
      <c r="D55" s="10"/>
      <c r="E55" s="2" t="s">
        <v>129</v>
      </c>
      <c r="F55" s="2" t="s">
        <v>128</v>
      </c>
      <c r="G55" s="43"/>
      <c r="H55" s="43"/>
      <c r="I55" s="43"/>
      <c r="J55" s="43"/>
      <c r="K55" s="3">
        <v>482898.7</v>
      </c>
      <c r="L55" s="3">
        <v>482898.7</v>
      </c>
      <c r="M55" s="3"/>
      <c r="N55" s="3"/>
      <c r="O55" s="3"/>
    </row>
    <row r="56" spans="1:15" ht="63.75">
      <c r="A56" s="7" t="s">
        <v>5</v>
      </c>
      <c r="B56" s="7"/>
      <c r="C56" s="8" t="s">
        <v>13</v>
      </c>
      <c r="D56" s="10" t="s">
        <v>239</v>
      </c>
      <c r="E56" s="7"/>
      <c r="F56" s="7"/>
      <c r="G56" s="7"/>
      <c r="H56" s="7"/>
      <c r="I56" s="7"/>
      <c r="J56" s="7"/>
      <c r="K56" s="9">
        <f>K57</f>
        <v>15503100</v>
      </c>
      <c r="L56" s="9">
        <f aca="true" t="shared" si="14" ref="L56:O56">L57</f>
        <v>15190816.78</v>
      </c>
      <c r="M56" s="9">
        <f t="shared" si="14"/>
        <v>15521200</v>
      </c>
      <c r="N56" s="9">
        <f t="shared" si="14"/>
        <v>15408200</v>
      </c>
      <c r="O56" s="9">
        <f t="shared" si="14"/>
        <v>15521200</v>
      </c>
    </row>
    <row r="57" spans="1:15" ht="97.5" customHeight="1">
      <c r="A57" s="2" t="s">
        <v>5</v>
      </c>
      <c r="B57" s="2"/>
      <c r="C57" s="4" t="s">
        <v>13</v>
      </c>
      <c r="D57" s="10"/>
      <c r="E57" s="2" t="s">
        <v>97</v>
      </c>
      <c r="F57" s="2" t="s">
        <v>126</v>
      </c>
      <c r="G57" s="21" t="s">
        <v>188</v>
      </c>
      <c r="H57" s="21" t="s">
        <v>154</v>
      </c>
      <c r="I57" s="21" t="s">
        <v>396</v>
      </c>
      <c r="J57" s="21" t="s">
        <v>152</v>
      </c>
      <c r="K57" s="3">
        <v>15503100</v>
      </c>
      <c r="L57" s="3">
        <v>15190816.78</v>
      </c>
      <c r="M57" s="3">
        <v>15521200</v>
      </c>
      <c r="N57" s="3">
        <v>15408200</v>
      </c>
      <c r="O57" s="3">
        <v>15521200</v>
      </c>
    </row>
    <row r="58" spans="1:15" ht="63.75">
      <c r="A58" s="7" t="s">
        <v>5</v>
      </c>
      <c r="B58" s="7"/>
      <c r="C58" s="8" t="s">
        <v>14</v>
      </c>
      <c r="D58" s="10" t="s">
        <v>240</v>
      </c>
      <c r="E58" s="7"/>
      <c r="F58" s="7"/>
      <c r="G58" s="7"/>
      <c r="H58" s="7"/>
      <c r="I58" s="7"/>
      <c r="J58" s="7"/>
      <c r="K58" s="9">
        <f>K59</f>
        <v>404970</v>
      </c>
      <c r="L58" s="9">
        <f aca="true" t="shared" si="15" ref="L58:O58">L59</f>
        <v>404747.53</v>
      </c>
      <c r="M58" s="9">
        <f t="shared" si="15"/>
        <v>285000</v>
      </c>
      <c r="N58" s="9">
        <f t="shared" si="15"/>
        <v>285000</v>
      </c>
      <c r="O58" s="9">
        <f t="shared" si="15"/>
        <v>285000</v>
      </c>
    </row>
    <row r="59" spans="1:15" ht="89.25">
      <c r="A59" s="2" t="s">
        <v>5</v>
      </c>
      <c r="B59" s="2"/>
      <c r="C59" s="4" t="s">
        <v>14</v>
      </c>
      <c r="D59" s="10"/>
      <c r="E59" s="2" t="s">
        <v>123</v>
      </c>
      <c r="F59" s="2" t="s">
        <v>124</v>
      </c>
      <c r="G59" s="21" t="s">
        <v>189</v>
      </c>
      <c r="H59" s="21" t="s">
        <v>155</v>
      </c>
      <c r="I59" s="21" t="s">
        <v>397</v>
      </c>
      <c r="J59" s="21" t="s">
        <v>398</v>
      </c>
      <c r="K59" s="3">
        <v>404970</v>
      </c>
      <c r="L59" s="3">
        <v>404747.53</v>
      </c>
      <c r="M59" s="3">
        <v>285000</v>
      </c>
      <c r="N59" s="3">
        <v>285000</v>
      </c>
      <c r="O59" s="3">
        <v>285000</v>
      </c>
    </row>
    <row r="60" spans="1:15" ht="63.75">
      <c r="A60" s="7" t="s">
        <v>5</v>
      </c>
      <c r="B60" s="7"/>
      <c r="C60" s="8" t="s">
        <v>4</v>
      </c>
      <c r="D60" s="10" t="s">
        <v>241</v>
      </c>
      <c r="E60" s="7"/>
      <c r="F60" s="7"/>
      <c r="G60" s="7"/>
      <c r="H60" s="7"/>
      <c r="I60" s="7"/>
      <c r="J60" s="7"/>
      <c r="K60" s="9">
        <f>K61+K62+K63</f>
        <v>3196747</v>
      </c>
      <c r="L60" s="9">
        <f aca="true" t="shared" si="16" ref="L60:O60">L61+L62+L63</f>
        <v>2049529.33</v>
      </c>
      <c r="M60" s="9">
        <f t="shared" si="16"/>
        <v>7329800</v>
      </c>
      <c r="N60" s="9">
        <f t="shared" si="16"/>
        <v>6244000</v>
      </c>
      <c r="O60" s="9">
        <f t="shared" si="16"/>
        <v>7329800</v>
      </c>
    </row>
    <row r="61" spans="1:15" ht="45" customHeight="1">
      <c r="A61" s="2" t="s">
        <v>5</v>
      </c>
      <c r="B61" s="2"/>
      <c r="C61" s="4" t="s">
        <v>4</v>
      </c>
      <c r="D61" s="10"/>
      <c r="E61" s="2" t="s">
        <v>123</v>
      </c>
      <c r="F61" s="2" t="s">
        <v>124</v>
      </c>
      <c r="G61" s="41" t="s">
        <v>399</v>
      </c>
      <c r="H61" s="41" t="s">
        <v>135</v>
      </c>
      <c r="I61" s="41" t="s">
        <v>400</v>
      </c>
      <c r="J61" s="41" t="s">
        <v>565</v>
      </c>
      <c r="K61" s="3">
        <v>1331983</v>
      </c>
      <c r="L61" s="3">
        <v>1186759.75</v>
      </c>
      <c r="M61" s="3">
        <v>3960900</v>
      </c>
      <c r="N61" s="3">
        <v>3608800</v>
      </c>
      <c r="O61" s="3">
        <v>3960900</v>
      </c>
    </row>
    <row r="62" spans="1:15" ht="45" customHeight="1">
      <c r="A62" s="2" t="s">
        <v>5</v>
      </c>
      <c r="B62" s="2"/>
      <c r="C62" s="4" t="s">
        <v>4</v>
      </c>
      <c r="D62" s="10"/>
      <c r="E62" s="2" t="s">
        <v>123</v>
      </c>
      <c r="F62" s="2" t="s">
        <v>98</v>
      </c>
      <c r="G62" s="41"/>
      <c r="H62" s="41"/>
      <c r="I62" s="41"/>
      <c r="J62" s="41"/>
      <c r="K62" s="3">
        <v>1006764</v>
      </c>
      <c r="L62" s="3">
        <v>781753.98</v>
      </c>
      <c r="M62" s="3">
        <v>2764700</v>
      </c>
      <c r="N62" s="3">
        <v>2405000</v>
      </c>
      <c r="O62" s="3">
        <v>2764700</v>
      </c>
    </row>
    <row r="63" spans="1:15" ht="45" customHeight="1">
      <c r="A63" s="2" t="s">
        <v>5</v>
      </c>
      <c r="B63" s="2"/>
      <c r="C63" s="4" t="s">
        <v>4</v>
      </c>
      <c r="D63" s="10"/>
      <c r="E63" s="2" t="s">
        <v>97</v>
      </c>
      <c r="F63" s="2" t="s">
        <v>126</v>
      </c>
      <c r="G63" s="41"/>
      <c r="H63" s="41"/>
      <c r="I63" s="41"/>
      <c r="J63" s="41"/>
      <c r="K63" s="3">
        <v>858000</v>
      </c>
      <c r="L63" s="3">
        <v>81015.6</v>
      </c>
      <c r="M63" s="3">
        <v>604200</v>
      </c>
      <c r="N63" s="3">
        <v>230200</v>
      </c>
      <c r="O63" s="3">
        <v>604200</v>
      </c>
    </row>
    <row r="64" spans="1:15" ht="25.5">
      <c r="A64" s="7" t="s">
        <v>5</v>
      </c>
      <c r="B64" s="7"/>
      <c r="C64" s="8" t="s">
        <v>15</v>
      </c>
      <c r="D64" s="16" t="s">
        <v>242</v>
      </c>
      <c r="E64" s="7"/>
      <c r="F64" s="7"/>
      <c r="G64" s="7"/>
      <c r="H64" s="7"/>
      <c r="I64" s="7"/>
      <c r="J64" s="7"/>
      <c r="K64" s="9">
        <f>K65</f>
        <v>8352000</v>
      </c>
      <c r="L64" s="9">
        <f aca="true" t="shared" si="17" ref="L64:O64">L65</f>
        <v>8344704.07</v>
      </c>
      <c r="M64" s="9">
        <f t="shared" si="17"/>
        <v>8717400</v>
      </c>
      <c r="N64" s="9">
        <f t="shared" si="17"/>
        <v>8717400</v>
      </c>
      <c r="O64" s="9">
        <f t="shared" si="17"/>
        <v>8717400</v>
      </c>
    </row>
    <row r="65" spans="1:15" ht="164.25" customHeight="1">
      <c r="A65" s="2" t="s">
        <v>5</v>
      </c>
      <c r="B65" s="2"/>
      <c r="C65" s="16" t="s">
        <v>15</v>
      </c>
      <c r="D65" s="4"/>
      <c r="E65" s="2" t="s">
        <v>122</v>
      </c>
      <c r="F65" s="2" t="s">
        <v>123</v>
      </c>
      <c r="G65" s="21" t="s">
        <v>401</v>
      </c>
      <c r="H65" s="21" t="s">
        <v>402</v>
      </c>
      <c r="I65" s="21" t="s">
        <v>403</v>
      </c>
      <c r="J65" s="21" t="s">
        <v>404</v>
      </c>
      <c r="K65" s="3">
        <v>8352000</v>
      </c>
      <c r="L65" s="3">
        <v>8344704.07</v>
      </c>
      <c r="M65" s="3">
        <v>8717400</v>
      </c>
      <c r="N65" s="3">
        <v>8717400</v>
      </c>
      <c r="O65" s="3">
        <v>8717400</v>
      </c>
    </row>
    <row r="66" spans="1:15" ht="25.5">
      <c r="A66" s="7" t="s">
        <v>5</v>
      </c>
      <c r="B66" s="7"/>
      <c r="C66" s="8" t="s">
        <v>204</v>
      </c>
      <c r="D66" s="16" t="s">
        <v>268</v>
      </c>
      <c r="E66" s="7"/>
      <c r="F66" s="7"/>
      <c r="G66" s="7"/>
      <c r="H66" s="7"/>
      <c r="I66" s="7"/>
      <c r="J66" s="7"/>
      <c r="K66" s="9">
        <f>K67+K68</f>
        <v>6897733</v>
      </c>
      <c r="L66" s="9">
        <f aca="true" t="shared" si="18" ref="L66:O66">L67+L68</f>
        <v>6896931.5600000005</v>
      </c>
      <c r="M66" s="9">
        <f t="shared" si="18"/>
        <v>0</v>
      </c>
      <c r="N66" s="9">
        <f t="shared" si="18"/>
        <v>0</v>
      </c>
      <c r="O66" s="9">
        <f t="shared" si="18"/>
        <v>0</v>
      </c>
    </row>
    <row r="67" spans="1:15" ht="81" customHeight="1">
      <c r="A67" s="2" t="s">
        <v>5</v>
      </c>
      <c r="B67" s="2"/>
      <c r="C67" s="4" t="s">
        <v>204</v>
      </c>
      <c r="D67" s="4"/>
      <c r="E67" s="2" t="s">
        <v>123</v>
      </c>
      <c r="F67" s="2" t="s">
        <v>98</v>
      </c>
      <c r="G67" s="42" t="s">
        <v>405</v>
      </c>
      <c r="H67" s="42" t="s">
        <v>406</v>
      </c>
      <c r="I67" s="42"/>
      <c r="J67" s="42" t="s">
        <v>407</v>
      </c>
      <c r="K67" s="3">
        <v>2540290</v>
      </c>
      <c r="L67" s="3">
        <v>2540289.2</v>
      </c>
      <c r="M67" s="3"/>
      <c r="N67" s="3"/>
      <c r="O67" s="3"/>
    </row>
    <row r="68" spans="1:15" ht="81" customHeight="1">
      <c r="A68" s="2" t="s">
        <v>5</v>
      </c>
      <c r="B68" s="2"/>
      <c r="C68" s="15" t="s">
        <v>204</v>
      </c>
      <c r="D68" s="15"/>
      <c r="E68" s="2" t="s">
        <v>124</v>
      </c>
      <c r="F68" s="2" t="s">
        <v>97</v>
      </c>
      <c r="G68" s="43"/>
      <c r="H68" s="43"/>
      <c r="I68" s="43"/>
      <c r="J68" s="43"/>
      <c r="K68" s="3">
        <v>4357443</v>
      </c>
      <c r="L68" s="3">
        <v>4356642.36</v>
      </c>
      <c r="M68" s="3"/>
      <c r="N68" s="3"/>
      <c r="O68" s="3"/>
    </row>
    <row r="69" spans="1:15" ht="25.5">
      <c r="A69" s="7" t="s">
        <v>5</v>
      </c>
      <c r="B69" s="7"/>
      <c r="C69" s="8" t="s">
        <v>17</v>
      </c>
      <c r="D69" s="16" t="s">
        <v>245</v>
      </c>
      <c r="E69" s="7"/>
      <c r="F69" s="7"/>
      <c r="G69" s="7"/>
      <c r="H69" s="7"/>
      <c r="I69" s="7"/>
      <c r="J69" s="7"/>
      <c r="K69" s="9">
        <f>K70</f>
        <v>9041600</v>
      </c>
      <c r="L69" s="9">
        <f aca="true" t="shared" si="19" ref="L69:O69">L70</f>
        <v>9041451.28</v>
      </c>
      <c r="M69" s="9">
        <f t="shared" si="19"/>
        <v>7878000</v>
      </c>
      <c r="N69" s="9">
        <f t="shared" si="19"/>
        <v>7956800</v>
      </c>
      <c r="O69" s="9">
        <f t="shared" si="19"/>
        <v>7904000</v>
      </c>
    </row>
    <row r="70" spans="1:15" ht="45" customHeight="1">
      <c r="A70" s="2" t="s">
        <v>5</v>
      </c>
      <c r="B70" s="2"/>
      <c r="C70" s="4" t="s">
        <v>17</v>
      </c>
      <c r="D70" s="4"/>
      <c r="E70" s="2" t="s">
        <v>120</v>
      </c>
      <c r="F70" s="2" t="s">
        <v>124</v>
      </c>
      <c r="G70" s="23" t="s">
        <v>160</v>
      </c>
      <c r="H70" s="23" t="s">
        <v>159</v>
      </c>
      <c r="I70" s="23" t="s">
        <v>84</v>
      </c>
      <c r="J70" s="23" t="s">
        <v>85</v>
      </c>
      <c r="K70" s="3">
        <v>9041600</v>
      </c>
      <c r="L70" s="3">
        <v>9041451.28</v>
      </c>
      <c r="M70" s="3">
        <v>7878000</v>
      </c>
      <c r="N70" s="3">
        <v>7956800</v>
      </c>
      <c r="O70" s="3">
        <v>7904000</v>
      </c>
    </row>
    <row r="71" spans="1:15" ht="25.5">
      <c r="A71" s="7" t="s">
        <v>5</v>
      </c>
      <c r="B71" s="7"/>
      <c r="C71" s="8" t="s">
        <v>18</v>
      </c>
      <c r="D71" s="16" t="s">
        <v>246</v>
      </c>
      <c r="E71" s="7"/>
      <c r="F71" s="7"/>
      <c r="G71" s="7"/>
      <c r="H71" s="7"/>
      <c r="I71" s="7"/>
      <c r="J71" s="7"/>
      <c r="K71" s="9">
        <f>K72</f>
        <v>107000</v>
      </c>
      <c r="L71" s="9">
        <f aca="true" t="shared" si="20" ref="L71:O71">L72</f>
        <v>107000</v>
      </c>
      <c r="M71" s="9">
        <f t="shared" si="20"/>
        <v>12900</v>
      </c>
      <c r="N71" s="9">
        <f t="shared" si="20"/>
        <v>7600</v>
      </c>
      <c r="O71" s="9">
        <f t="shared" si="20"/>
        <v>19800</v>
      </c>
    </row>
    <row r="72" spans="1:15" ht="38.25">
      <c r="A72" s="2" t="s">
        <v>5</v>
      </c>
      <c r="B72" s="2"/>
      <c r="C72" s="4" t="s">
        <v>18</v>
      </c>
      <c r="D72" s="4"/>
      <c r="E72" s="2" t="s">
        <v>123</v>
      </c>
      <c r="F72" s="2" t="s">
        <v>127</v>
      </c>
      <c r="G72" s="23" t="s">
        <v>162</v>
      </c>
      <c r="H72" s="23" t="s">
        <v>161</v>
      </c>
      <c r="I72" s="23" t="s">
        <v>84</v>
      </c>
      <c r="J72" s="23" t="s">
        <v>86</v>
      </c>
      <c r="K72" s="3">
        <v>107000</v>
      </c>
      <c r="L72" s="3">
        <v>107000</v>
      </c>
      <c r="M72" s="3">
        <v>12900</v>
      </c>
      <c r="N72" s="3">
        <v>7600</v>
      </c>
      <c r="O72" s="3">
        <v>19800</v>
      </c>
    </row>
    <row r="73" spans="1:15" ht="25.5">
      <c r="A73" s="7" t="s">
        <v>5</v>
      </c>
      <c r="B73" s="7"/>
      <c r="C73" s="8" t="s">
        <v>209</v>
      </c>
      <c r="D73" s="16" t="s">
        <v>248</v>
      </c>
      <c r="E73" s="7"/>
      <c r="F73" s="7"/>
      <c r="G73" s="7"/>
      <c r="H73" s="7"/>
      <c r="I73" s="7"/>
      <c r="J73" s="7"/>
      <c r="K73" s="9">
        <f>K74</f>
        <v>0</v>
      </c>
      <c r="L73" s="9">
        <f aca="true" t="shared" si="21" ref="L73:O73">L74</f>
        <v>0</v>
      </c>
      <c r="M73" s="9">
        <f t="shared" si="21"/>
        <v>1946100</v>
      </c>
      <c r="N73" s="9">
        <f t="shared" si="21"/>
        <v>0</v>
      </c>
      <c r="O73" s="9">
        <f t="shared" si="21"/>
        <v>0</v>
      </c>
    </row>
    <row r="74" spans="1:15" ht="25.5">
      <c r="A74" s="2" t="s">
        <v>5</v>
      </c>
      <c r="B74" s="2"/>
      <c r="C74" s="8" t="s">
        <v>209</v>
      </c>
      <c r="D74" s="4"/>
      <c r="E74" s="2" t="s">
        <v>123</v>
      </c>
      <c r="F74" s="2" t="s">
        <v>98</v>
      </c>
      <c r="G74" s="23" t="s">
        <v>164</v>
      </c>
      <c r="H74" s="23" t="s">
        <v>163</v>
      </c>
      <c r="I74" s="23" t="s">
        <v>87</v>
      </c>
      <c r="J74" s="23" t="s">
        <v>88</v>
      </c>
      <c r="K74" s="3"/>
      <c r="L74" s="3"/>
      <c r="M74" s="3">
        <v>1946100</v>
      </c>
      <c r="N74" s="3"/>
      <c r="O74" s="3"/>
    </row>
    <row r="75" spans="1:15" ht="25.5">
      <c r="A75" s="7" t="s">
        <v>5</v>
      </c>
      <c r="B75" s="7"/>
      <c r="C75" s="8" t="s">
        <v>19</v>
      </c>
      <c r="D75" s="16" t="s">
        <v>249</v>
      </c>
      <c r="E75" s="7"/>
      <c r="F75" s="7"/>
      <c r="G75" s="7"/>
      <c r="H75" s="7"/>
      <c r="I75" s="7"/>
      <c r="J75" s="7"/>
      <c r="K75" s="9">
        <f>K76+K77+K78+K79+K80</f>
        <v>20656993</v>
      </c>
      <c r="L75" s="9">
        <f aca="true" t="shared" si="22" ref="L75:O75">L76+L77+L78+L79+L80</f>
        <v>18791402.75</v>
      </c>
      <c r="M75" s="9">
        <f t="shared" si="22"/>
        <v>22576800</v>
      </c>
      <c r="N75" s="9">
        <f t="shared" si="22"/>
        <v>22583400</v>
      </c>
      <c r="O75" s="9">
        <f t="shared" si="22"/>
        <v>22618300</v>
      </c>
    </row>
    <row r="76" spans="1:15" ht="36" customHeight="1">
      <c r="A76" s="2" t="s">
        <v>5</v>
      </c>
      <c r="B76" s="2"/>
      <c r="C76" s="4" t="s">
        <v>19</v>
      </c>
      <c r="D76" s="4"/>
      <c r="E76" s="2" t="s">
        <v>123</v>
      </c>
      <c r="F76" s="2" t="s">
        <v>98</v>
      </c>
      <c r="G76" s="41" t="s">
        <v>133</v>
      </c>
      <c r="H76" s="41" t="s">
        <v>132</v>
      </c>
      <c r="I76" s="41" t="s">
        <v>389</v>
      </c>
      <c r="J76" s="41" t="s">
        <v>564</v>
      </c>
      <c r="K76" s="3">
        <v>4759300</v>
      </c>
      <c r="L76" s="3">
        <v>4478858.91</v>
      </c>
      <c r="M76" s="3">
        <v>5756400</v>
      </c>
      <c r="N76" s="3">
        <v>5756400</v>
      </c>
      <c r="O76" s="3">
        <v>5756400</v>
      </c>
    </row>
    <row r="77" spans="1:15" ht="36" customHeight="1">
      <c r="A77" s="2" t="s">
        <v>5</v>
      </c>
      <c r="B77" s="2"/>
      <c r="C77" s="4" t="s">
        <v>19</v>
      </c>
      <c r="D77" s="4"/>
      <c r="E77" s="2" t="s">
        <v>120</v>
      </c>
      <c r="F77" s="2" t="s">
        <v>124</v>
      </c>
      <c r="G77" s="41"/>
      <c r="H77" s="41"/>
      <c r="I77" s="41"/>
      <c r="J77" s="41"/>
      <c r="K77" s="3">
        <v>2115344</v>
      </c>
      <c r="L77" s="3">
        <v>1937003.05</v>
      </c>
      <c r="M77" s="3">
        <v>2286700</v>
      </c>
      <c r="N77" s="3">
        <v>2258300</v>
      </c>
      <c r="O77" s="3">
        <v>2258300</v>
      </c>
    </row>
    <row r="78" spans="1:15" ht="36" customHeight="1">
      <c r="A78" s="2" t="s">
        <v>5</v>
      </c>
      <c r="B78" s="2"/>
      <c r="C78" s="4" t="s">
        <v>19</v>
      </c>
      <c r="D78" s="4"/>
      <c r="E78" s="2" t="s">
        <v>124</v>
      </c>
      <c r="F78" s="2" t="s">
        <v>97</v>
      </c>
      <c r="G78" s="41"/>
      <c r="H78" s="41"/>
      <c r="I78" s="41"/>
      <c r="J78" s="41"/>
      <c r="K78" s="3">
        <v>1041788</v>
      </c>
      <c r="L78" s="3">
        <v>1021062.48</v>
      </c>
      <c r="M78" s="3">
        <v>1010100</v>
      </c>
      <c r="N78" s="3">
        <v>1010100</v>
      </c>
      <c r="O78" s="3">
        <v>1010100</v>
      </c>
    </row>
    <row r="79" spans="1:15" ht="36" customHeight="1">
      <c r="A79" s="2" t="s">
        <v>5</v>
      </c>
      <c r="B79" s="2"/>
      <c r="C79" s="4" t="s">
        <v>19</v>
      </c>
      <c r="D79" s="4"/>
      <c r="E79" s="2" t="s">
        <v>125</v>
      </c>
      <c r="F79" s="2" t="s">
        <v>124</v>
      </c>
      <c r="G79" s="41"/>
      <c r="H79" s="41"/>
      <c r="I79" s="41"/>
      <c r="J79" s="41"/>
      <c r="K79" s="3">
        <v>628300</v>
      </c>
      <c r="L79" s="3">
        <v>628299.44</v>
      </c>
      <c r="M79" s="3">
        <v>689200</v>
      </c>
      <c r="N79" s="3">
        <v>724200</v>
      </c>
      <c r="O79" s="3">
        <v>759100</v>
      </c>
    </row>
    <row r="80" spans="1:15" ht="40.5" customHeight="1">
      <c r="A80" s="2" t="s">
        <v>5</v>
      </c>
      <c r="B80" s="2"/>
      <c r="C80" s="4" t="s">
        <v>19</v>
      </c>
      <c r="D80" s="4"/>
      <c r="E80" s="2" t="s">
        <v>122</v>
      </c>
      <c r="F80" s="2" t="s">
        <v>121</v>
      </c>
      <c r="G80" s="41"/>
      <c r="H80" s="41"/>
      <c r="I80" s="41"/>
      <c r="J80" s="41"/>
      <c r="K80" s="3">
        <v>12112261</v>
      </c>
      <c r="L80" s="3">
        <v>10726178.87</v>
      </c>
      <c r="M80" s="3">
        <v>12834400</v>
      </c>
      <c r="N80" s="3">
        <v>12834400</v>
      </c>
      <c r="O80" s="3">
        <v>12834400</v>
      </c>
    </row>
    <row r="81" spans="1:15" ht="25.5">
      <c r="A81" s="7" t="s">
        <v>5</v>
      </c>
      <c r="B81" s="7"/>
      <c r="C81" s="8" t="s">
        <v>20</v>
      </c>
      <c r="D81" s="16" t="s">
        <v>250</v>
      </c>
      <c r="E81" s="7"/>
      <c r="F81" s="7"/>
      <c r="G81" s="7"/>
      <c r="H81" s="7"/>
      <c r="I81" s="7"/>
      <c r="J81" s="7"/>
      <c r="K81" s="9">
        <f>K82+K83+K84</f>
        <v>37448051</v>
      </c>
      <c r="L81" s="9">
        <f aca="true" t="shared" si="23" ref="L81:O81">L82+L83+L84</f>
        <v>37446100.21</v>
      </c>
      <c r="M81" s="9">
        <f t="shared" si="23"/>
        <v>40903200</v>
      </c>
      <c r="N81" s="9">
        <f t="shared" si="23"/>
        <v>40903200</v>
      </c>
      <c r="O81" s="9">
        <f t="shared" si="23"/>
        <v>40903200</v>
      </c>
    </row>
    <row r="82" spans="1:15" ht="63.75" customHeight="1">
      <c r="A82" s="2" t="s">
        <v>5</v>
      </c>
      <c r="B82" s="2"/>
      <c r="C82" s="4" t="s">
        <v>20</v>
      </c>
      <c r="D82" s="4"/>
      <c r="E82" s="2" t="s">
        <v>123</v>
      </c>
      <c r="F82" s="2" t="s">
        <v>98</v>
      </c>
      <c r="G82" s="41" t="s">
        <v>133</v>
      </c>
      <c r="H82" s="41" t="s">
        <v>132</v>
      </c>
      <c r="I82" s="41" t="s">
        <v>389</v>
      </c>
      <c r="J82" s="41" t="s">
        <v>131</v>
      </c>
      <c r="K82" s="3">
        <v>10708200</v>
      </c>
      <c r="L82" s="3">
        <v>10707793.91</v>
      </c>
      <c r="M82" s="3">
        <v>13602100</v>
      </c>
      <c r="N82" s="3">
        <v>13602100</v>
      </c>
      <c r="O82" s="3">
        <v>13602100</v>
      </c>
    </row>
    <row r="83" spans="1:15" ht="63.75" customHeight="1">
      <c r="A83" s="2" t="s">
        <v>5</v>
      </c>
      <c r="B83" s="2"/>
      <c r="C83" s="4" t="s">
        <v>20</v>
      </c>
      <c r="D83" s="4"/>
      <c r="E83" s="2" t="s">
        <v>124</v>
      </c>
      <c r="F83" s="2" t="s">
        <v>97</v>
      </c>
      <c r="G83" s="41"/>
      <c r="H83" s="41"/>
      <c r="I83" s="41"/>
      <c r="J83" s="41"/>
      <c r="K83" s="3">
        <v>2536112</v>
      </c>
      <c r="L83" s="3">
        <v>2536016.93</v>
      </c>
      <c r="M83" s="3">
        <v>2538500</v>
      </c>
      <c r="N83" s="3">
        <v>2538500</v>
      </c>
      <c r="O83" s="3">
        <v>2538500</v>
      </c>
    </row>
    <row r="84" spans="1:15" ht="63.75" customHeight="1">
      <c r="A84" s="2" t="s">
        <v>5</v>
      </c>
      <c r="B84" s="2"/>
      <c r="C84" s="4" t="s">
        <v>20</v>
      </c>
      <c r="D84" s="4"/>
      <c r="E84" s="2" t="s">
        <v>122</v>
      </c>
      <c r="F84" s="2" t="s">
        <v>121</v>
      </c>
      <c r="G84" s="41"/>
      <c r="H84" s="41"/>
      <c r="I84" s="41"/>
      <c r="J84" s="41"/>
      <c r="K84" s="3">
        <v>24203739</v>
      </c>
      <c r="L84" s="3">
        <v>24202289.37</v>
      </c>
      <c r="M84" s="3">
        <v>24762600</v>
      </c>
      <c r="N84" s="3">
        <v>24762600</v>
      </c>
      <c r="O84" s="3">
        <v>24762600</v>
      </c>
    </row>
    <row r="85" spans="1:15" ht="76.5">
      <c r="A85" s="7" t="s">
        <v>5</v>
      </c>
      <c r="B85" s="7"/>
      <c r="C85" s="8" t="s">
        <v>21</v>
      </c>
      <c r="D85" s="10" t="s">
        <v>251</v>
      </c>
      <c r="E85" s="7"/>
      <c r="F85" s="7"/>
      <c r="G85" s="7"/>
      <c r="H85" s="7"/>
      <c r="I85" s="7"/>
      <c r="J85" s="7"/>
      <c r="K85" s="9">
        <f>K86</f>
        <v>36564800</v>
      </c>
      <c r="L85" s="9">
        <f aca="true" t="shared" si="24" ref="L85:O85">L86</f>
        <v>34715314.99</v>
      </c>
      <c r="M85" s="9">
        <f t="shared" si="24"/>
        <v>34158300</v>
      </c>
      <c r="N85" s="9">
        <f t="shared" si="24"/>
        <v>35286300</v>
      </c>
      <c r="O85" s="9">
        <f t="shared" si="24"/>
        <v>29286300</v>
      </c>
    </row>
    <row r="86" spans="1:15" ht="76.5">
      <c r="A86" s="2" t="s">
        <v>5</v>
      </c>
      <c r="B86" s="2"/>
      <c r="C86" s="4" t="s">
        <v>21</v>
      </c>
      <c r="D86" s="10"/>
      <c r="E86" s="2" t="s">
        <v>124</v>
      </c>
      <c r="F86" s="2" t="s">
        <v>127</v>
      </c>
      <c r="G86" s="23" t="s">
        <v>167</v>
      </c>
      <c r="H86" s="23" t="s">
        <v>166</v>
      </c>
      <c r="I86" s="23" t="s">
        <v>165</v>
      </c>
      <c r="J86" s="23" t="s">
        <v>168</v>
      </c>
      <c r="K86" s="3">
        <v>36564800</v>
      </c>
      <c r="L86" s="3">
        <v>34715314.99</v>
      </c>
      <c r="M86" s="3">
        <v>34158300</v>
      </c>
      <c r="N86" s="3">
        <v>35286300</v>
      </c>
      <c r="O86" s="3">
        <v>29286300</v>
      </c>
    </row>
    <row r="87" spans="1:15" ht="63.75">
      <c r="A87" s="7" t="s">
        <v>5</v>
      </c>
      <c r="B87" s="7"/>
      <c r="C87" s="8" t="s">
        <v>22</v>
      </c>
      <c r="D87" s="10" t="s">
        <v>252</v>
      </c>
      <c r="E87" s="7"/>
      <c r="F87" s="7"/>
      <c r="G87" s="7"/>
      <c r="H87" s="7"/>
      <c r="I87" s="7"/>
      <c r="J87" s="7"/>
      <c r="K87" s="9">
        <f>K88</f>
        <v>60400</v>
      </c>
      <c r="L87" s="9">
        <f aca="true" t="shared" si="25" ref="L87:O87">L88</f>
        <v>30000</v>
      </c>
      <c r="M87" s="9">
        <f t="shared" si="25"/>
        <v>33300</v>
      </c>
      <c r="N87" s="9">
        <f t="shared" si="25"/>
        <v>33300</v>
      </c>
      <c r="O87" s="9">
        <f t="shared" si="25"/>
        <v>33300</v>
      </c>
    </row>
    <row r="88" spans="1:15" ht="76.5">
      <c r="A88" s="2" t="s">
        <v>5</v>
      </c>
      <c r="B88" s="2"/>
      <c r="C88" s="4" t="s">
        <v>22</v>
      </c>
      <c r="D88" s="10"/>
      <c r="E88" s="2" t="s">
        <v>124</v>
      </c>
      <c r="F88" s="2" t="s">
        <v>127</v>
      </c>
      <c r="G88" s="23" t="s">
        <v>167</v>
      </c>
      <c r="H88" s="23" t="s">
        <v>166</v>
      </c>
      <c r="I88" s="23" t="s">
        <v>165</v>
      </c>
      <c r="J88" s="23" t="s">
        <v>168</v>
      </c>
      <c r="K88" s="3">
        <v>60400</v>
      </c>
      <c r="L88" s="3">
        <v>30000</v>
      </c>
      <c r="M88" s="3">
        <v>33300</v>
      </c>
      <c r="N88" s="3">
        <v>33300</v>
      </c>
      <c r="O88" s="3">
        <v>33300</v>
      </c>
    </row>
    <row r="89" spans="1:15" ht="165.75">
      <c r="A89" s="7" t="s">
        <v>5</v>
      </c>
      <c r="B89" s="7"/>
      <c r="C89" s="8" t="s">
        <v>23</v>
      </c>
      <c r="D89" s="10" t="s">
        <v>257</v>
      </c>
      <c r="E89" s="7"/>
      <c r="F89" s="7"/>
      <c r="G89" s="7"/>
      <c r="H89" s="7"/>
      <c r="I89" s="7"/>
      <c r="J89" s="7"/>
      <c r="K89" s="9">
        <f>K90</f>
        <v>21166500</v>
      </c>
      <c r="L89" s="9">
        <f aca="true" t="shared" si="26" ref="L89:O89">L90</f>
        <v>20792084.82</v>
      </c>
      <c r="M89" s="9">
        <f t="shared" si="26"/>
        <v>22742800</v>
      </c>
      <c r="N89" s="9">
        <f t="shared" si="26"/>
        <v>22569300</v>
      </c>
      <c r="O89" s="9">
        <f t="shared" si="26"/>
        <v>18170300</v>
      </c>
    </row>
    <row r="90" spans="1:15" ht="205.5" customHeight="1">
      <c r="A90" s="2" t="s">
        <v>5</v>
      </c>
      <c r="B90" s="2"/>
      <c r="C90" s="4" t="s">
        <v>23</v>
      </c>
      <c r="D90" s="10"/>
      <c r="E90" s="2" t="s">
        <v>122</v>
      </c>
      <c r="F90" s="2" t="s">
        <v>124</v>
      </c>
      <c r="G90" s="23" t="s">
        <v>177</v>
      </c>
      <c r="H90" s="23" t="s">
        <v>176</v>
      </c>
      <c r="I90" s="23" t="s">
        <v>90</v>
      </c>
      <c r="J90" s="23" t="s">
        <v>175</v>
      </c>
      <c r="K90" s="3">
        <v>21166500</v>
      </c>
      <c r="L90" s="3">
        <v>20792084.82</v>
      </c>
      <c r="M90" s="3">
        <v>22742800</v>
      </c>
      <c r="N90" s="3">
        <v>22569300</v>
      </c>
      <c r="O90" s="3">
        <v>18170300</v>
      </c>
    </row>
    <row r="91" spans="1:15" ht="63.75">
      <c r="A91" s="7" t="s">
        <v>5</v>
      </c>
      <c r="B91" s="7"/>
      <c r="C91" s="8" t="s">
        <v>24</v>
      </c>
      <c r="D91" s="10" t="s">
        <v>261</v>
      </c>
      <c r="E91" s="7"/>
      <c r="F91" s="7"/>
      <c r="G91" s="7"/>
      <c r="H91" s="7"/>
      <c r="I91" s="7"/>
      <c r="J91" s="7"/>
      <c r="K91" s="9">
        <f>K92+K93+K94+K95</f>
        <v>526156</v>
      </c>
      <c r="L91" s="9">
        <f aca="true" t="shared" si="27" ref="L91:O91">L92+L93+L94+L95</f>
        <v>282111.65</v>
      </c>
      <c r="M91" s="9">
        <f t="shared" si="27"/>
        <v>1657200</v>
      </c>
      <c r="N91" s="9">
        <f t="shared" si="27"/>
        <v>1657200</v>
      </c>
      <c r="O91" s="9">
        <f t="shared" si="27"/>
        <v>1657200</v>
      </c>
    </row>
    <row r="92" spans="1:15" ht="31.5" customHeight="1">
      <c r="A92" s="2" t="s">
        <v>5</v>
      </c>
      <c r="B92" s="2"/>
      <c r="C92" s="4" t="s">
        <v>24</v>
      </c>
      <c r="D92" s="10"/>
      <c r="E92" s="2" t="s">
        <v>123</v>
      </c>
      <c r="F92" s="2" t="s">
        <v>98</v>
      </c>
      <c r="G92" s="41" t="s">
        <v>192</v>
      </c>
      <c r="H92" s="41" t="s">
        <v>135</v>
      </c>
      <c r="I92" s="41" t="s">
        <v>400</v>
      </c>
      <c r="J92" s="41" t="s">
        <v>82</v>
      </c>
      <c r="K92" s="3">
        <v>128700</v>
      </c>
      <c r="L92" s="3">
        <v>56024</v>
      </c>
      <c r="M92" s="3">
        <v>557200</v>
      </c>
      <c r="N92" s="3">
        <v>557200</v>
      </c>
      <c r="O92" s="3">
        <v>557200</v>
      </c>
    </row>
    <row r="93" spans="1:15" ht="31.5" customHeight="1">
      <c r="A93" s="2" t="s">
        <v>5</v>
      </c>
      <c r="B93" s="2"/>
      <c r="C93" s="4" t="s">
        <v>24</v>
      </c>
      <c r="D93" s="10"/>
      <c r="E93" s="2" t="s">
        <v>120</v>
      </c>
      <c r="F93" s="2" t="s">
        <v>124</v>
      </c>
      <c r="G93" s="41"/>
      <c r="H93" s="41"/>
      <c r="I93" s="41"/>
      <c r="J93" s="41"/>
      <c r="K93" s="3">
        <v>36356</v>
      </c>
      <c r="L93" s="3">
        <v>36355.15</v>
      </c>
      <c r="M93" s="3">
        <v>100000</v>
      </c>
      <c r="N93" s="3">
        <v>100000</v>
      </c>
      <c r="O93" s="3">
        <v>100000</v>
      </c>
    </row>
    <row r="94" spans="1:15" ht="31.5" customHeight="1">
      <c r="A94" s="2" t="s">
        <v>5</v>
      </c>
      <c r="B94" s="2"/>
      <c r="C94" s="4" t="s">
        <v>24</v>
      </c>
      <c r="D94" s="10"/>
      <c r="E94" s="2" t="s">
        <v>124</v>
      </c>
      <c r="F94" s="2" t="s">
        <v>97</v>
      </c>
      <c r="G94" s="41"/>
      <c r="H94" s="41"/>
      <c r="I94" s="41"/>
      <c r="J94" s="41"/>
      <c r="K94" s="3">
        <v>47100</v>
      </c>
      <c r="L94" s="3">
        <v>47071</v>
      </c>
      <c r="M94" s="3">
        <v>120000</v>
      </c>
      <c r="N94" s="3">
        <v>120000</v>
      </c>
      <c r="O94" s="3">
        <v>120000</v>
      </c>
    </row>
    <row r="95" spans="1:15" ht="31.5" customHeight="1">
      <c r="A95" s="2" t="s">
        <v>5</v>
      </c>
      <c r="B95" s="2"/>
      <c r="C95" s="4" t="s">
        <v>24</v>
      </c>
      <c r="D95" s="10"/>
      <c r="E95" s="2" t="s">
        <v>122</v>
      </c>
      <c r="F95" s="2" t="s">
        <v>121</v>
      </c>
      <c r="G95" s="41"/>
      <c r="H95" s="41"/>
      <c r="I95" s="41"/>
      <c r="J95" s="41"/>
      <c r="K95" s="3">
        <v>314000</v>
      </c>
      <c r="L95" s="3">
        <v>142661.5</v>
      </c>
      <c r="M95" s="3">
        <v>880000</v>
      </c>
      <c r="N95" s="3">
        <v>880000</v>
      </c>
      <c r="O95" s="3">
        <v>880000</v>
      </c>
    </row>
    <row r="96" spans="1:15" ht="30" customHeight="1">
      <c r="A96" s="7" t="s">
        <v>25</v>
      </c>
      <c r="B96" s="36" t="s">
        <v>0</v>
      </c>
      <c r="C96" s="37"/>
      <c r="D96" s="38"/>
      <c r="E96" s="7"/>
      <c r="F96" s="7"/>
      <c r="G96" s="7"/>
      <c r="H96" s="7"/>
      <c r="I96" s="7"/>
      <c r="J96" s="7"/>
      <c r="K96" s="9">
        <f>K97+K100+K104+K106+K108</f>
        <v>129504621</v>
      </c>
      <c r="L96" s="9">
        <f>L97+L100+L104+L106+L108</f>
        <v>68883313.49</v>
      </c>
      <c r="M96" s="9">
        <f>M97+M100+M104+M106+M108</f>
        <v>90062400</v>
      </c>
      <c r="N96" s="9">
        <f>N97+N100+N104+N106+N108</f>
        <v>183137000</v>
      </c>
      <c r="O96" s="9">
        <f>O97+O100+O104+O106+O108</f>
        <v>303252600</v>
      </c>
    </row>
    <row r="97" spans="1:15" ht="51">
      <c r="A97" s="7" t="s">
        <v>25</v>
      </c>
      <c r="B97" s="7"/>
      <c r="C97" s="8" t="s">
        <v>26</v>
      </c>
      <c r="D97" s="4" t="s">
        <v>210</v>
      </c>
      <c r="E97" s="7"/>
      <c r="F97" s="7"/>
      <c r="G97" s="7"/>
      <c r="H97" s="7"/>
      <c r="I97" s="7"/>
      <c r="J97" s="7"/>
      <c r="K97" s="9">
        <f>K98+K99</f>
        <v>60298726</v>
      </c>
      <c r="L97" s="9">
        <f aca="true" t="shared" si="28" ref="L97:O97">L98+L99</f>
        <v>0</v>
      </c>
      <c r="M97" s="9">
        <f t="shared" si="28"/>
        <v>19297400</v>
      </c>
      <c r="N97" s="9">
        <f t="shared" si="28"/>
        <v>115000000</v>
      </c>
      <c r="O97" s="9">
        <f t="shared" si="28"/>
        <v>225000000</v>
      </c>
    </row>
    <row r="98" spans="1:15" ht="57.75" customHeight="1">
      <c r="A98" s="2" t="s">
        <v>25</v>
      </c>
      <c r="B98" s="2"/>
      <c r="C98" s="4" t="s">
        <v>26</v>
      </c>
      <c r="D98" s="11"/>
      <c r="E98" s="2" t="s">
        <v>123</v>
      </c>
      <c r="F98" s="2" t="s">
        <v>96</v>
      </c>
      <c r="G98" s="41" t="s">
        <v>281</v>
      </c>
      <c r="H98" s="42" t="s">
        <v>282</v>
      </c>
      <c r="I98" s="41" t="s">
        <v>283</v>
      </c>
      <c r="J98" s="41" t="s">
        <v>284</v>
      </c>
      <c r="K98" s="3">
        <v>55532926</v>
      </c>
      <c r="L98" s="3"/>
      <c r="M98" s="3">
        <v>5000000</v>
      </c>
      <c r="N98" s="3">
        <v>5000000</v>
      </c>
      <c r="O98" s="3">
        <v>5000000</v>
      </c>
    </row>
    <row r="99" spans="1:15" ht="57.75" customHeight="1">
      <c r="A99" s="2" t="s">
        <v>25</v>
      </c>
      <c r="B99" s="2"/>
      <c r="C99" s="4" t="s">
        <v>26</v>
      </c>
      <c r="D99" s="4"/>
      <c r="E99" s="2" t="s">
        <v>123</v>
      </c>
      <c r="F99" s="2" t="s">
        <v>98</v>
      </c>
      <c r="G99" s="41"/>
      <c r="H99" s="43"/>
      <c r="I99" s="41"/>
      <c r="J99" s="41"/>
      <c r="K99" s="3">
        <v>4765800</v>
      </c>
      <c r="L99" s="3"/>
      <c r="M99" s="3">
        <v>14297400</v>
      </c>
      <c r="N99" s="3">
        <v>110000000</v>
      </c>
      <c r="O99" s="3">
        <v>220000000</v>
      </c>
    </row>
    <row r="100" spans="1:15" ht="25.5">
      <c r="A100" s="7" t="s">
        <v>25</v>
      </c>
      <c r="B100" s="7"/>
      <c r="C100" s="8" t="s">
        <v>2</v>
      </c>
      <c r="D100" s="4" t="s">
        <v>234</v>
      </c>
      <c r="E100" s="7"/>
      <c r="F100" s="7"/>
      <c r="G100" s="7"/>
      <c r="H100" s="7"/>
      <c r="I100" s="7"/>
      <c r="J100" s="7"/>
      <c r="K100" s="9">
        <f>K101+K102+K103</f>
        <v>21646739</v>
      </c>
      <c r="L100" s="9">
        <f aca="true" t="shared" si="29" ref="L100:O100">L101+L102+L103</f>
        <v>21344974.869999997</v>
      </c>
      <c r="M100" s="9">
        <f t="shared" si="29"/>
        <v>23852400</v>
      </c>
      <c r="N100" s="9">
        <f t="shared" si="29"/>
        <v>20461600</v>
      </c>
      <c r="O100" s="9">
        <f t="shared" si="29"/>
        <v>20482000</v>
      </c>
    </row>
    <row r="101" spans="1:15" ht="125.25" customHeight="1">
      <c r="A101" s="2" t="s">
        <v>25</v>
      </c>
      <c r="B101" s="2"/>
      <c r="C101" s="4" t="s">
        <v>2</v>
      </c>
      <c r="D101" s="4"/>
      <c r="E101" s="2" t="s">
        <v>123</v>
      </c>
      <c r="F101" s="2" t="s">
        <v>121</v>
      </c>
      <c r="G101" s="41" t="s">
        <v>285</v>
      </c>
      <c r="H101" s="41" t="s">
        <v>286</v>
      </c>
      <c r="I101" s="41" t="s">
        <v>287</v>
      </c>
      <c r="J101" s="41" t="s">
        <v>288</v>
      </c>
      <c r="K101" s="3">
        <v>14780839</v>
      </c>
      <c r="L101" s="3">
        <v>14652413.62</v>
      </c>
      <c r="M101" s="3">
        <v>23852400</v>
      </c>
      <c r="N101" s="3">
        <v>20461600</v>
      </c>
      <c r="O101" s="3">
        <v>20482000</v>
      </c>
    </row>
    <row r="102" spans="1:15" ht="125.25" customHeight="1">
      <c r="A102" s="2" t="s">
        <v>25</v>
      </c>
      <c r="B102" s="2"/>
      <c r="C102" s="15" t="s">
        <v>2</v>
      </c>
      <c r="D102" s="15"/>
      <c r="E102" s="2" t="s">
        <v>123</v>
      </c>
      <c r="F102" s="2" t="s">
        <v>98</v>
      </c>
      <c r="G102" s="41"/>
      <c r="H102" s="41"/>
      <c r="I102" s="41"/>
      <c r="J102" s="41"/>
      <c r="K102" s="3">
        <v>60000</v>
      </c>
      <c r="L102" s="3">
        <v>60000</v>
      </c>
      <c r="M102" s="3"/>
      <c r="N102" s="3"/>
      <c r="O102" s="3"/>
    </row>
    <row r="103" spans="1:15" ht="125.25" customHeight="1">
      <c r="A103" s="2" t="s">
        <v>25</v>
      </c>
      <c r="B103" s="2"/>
      <c r="C103" s="4" t="s">
        <v>2</v>
      </c>
      <c r="D103" s="4"/>
      <c r="E103" s="2" t="s">
        <v>124</v>
      </c>
      <c r="F103" s="2" t="s">
        <v>122</v>
      </c>
      <c r="G103" s="41"/>
      <c r="H103" s="41"/>
      <c r="I103" s="41"/>
      <c r="J103" s="41"/>
      <c r="K103" s="3">
        <v>6805900</v>
      </c>
      <c r="L103" s="3">
        <v>6632561.25</v>
      </c>
      <c r="M103" s="3"/>
      <c r="N103" s="3"/>
      <c r="O103" s="3"/>
    </row>
    <row r="104" spans="1:15" ht="25.5">
      <c r="A104" s="7" t="s">
        <v>25</v>
      </c>
      <c r="B104" s="7"/>
      <c r="C104" s="8" t="s">
        <v>3</v>
      </c>
      <c r="D104" s="4" t="s">
        <v>235</v>
      </c>
      <c r="E104" s="7"/>
      <c r="F104" s="7"/>
      <c r="G104" s="7"/>
      <c r="H104" s="7"/>
      <c r="I104" s="7"/>
      <c r="J104" s="7"/>
      <c r="K104" s="9">
        <f>K105</f>
        <v>45553595</v>
      </c>
      <c r="L104" s="9">
        <f aca="true" t="shared" si="30" ref="L104:O104">L105</f>
        <v>45553595</v>
      </c>
      <c r="M104" s="9">
        <f t="shared" si="30"/>
        <v>44054800</v>
      </c>
      <c r="N104" s="9">
        <f t="shared" si="30"/>
        <v>44054800</v>
      </c>
      <c r="O104" s="9">
        <f t="shared" si="30"/>
        <v>44054800</v>
      </c>
    </row>
    <row r="105" spans="1:15" ht="165.75">
      <c r="A105" s="2" t="s">
        <v>25</v>
      </c>
      <c r="B105" s="2"/>
      <c r="C105" s="4" t="s">
        <v>3</v>
      </c>
      <c r="D105" s="4"/>
      <c r="E105" s="2" t="s">
        <v>123</v>
      </c>
      <c r="F105" s="2" t="s">
        <v>121</v>
      </c>
      <c r="G105" s="16" t="s">
        <v>289</v>
      </c>
      <c r="H105" s="16" t="s">
        <v>290</v>
      </c>
      <c r="I105" s="16" t="s">
        <v>291</v>
      </c>
      <c r="J105" s="16" t="s">
        <v>292</v>
      </c>
      <c r="K105" s="3">
        <v>45553595</v>
      </c>
      <c r="L105" s="3">
        <v>45553595</v>
      </c>
      <c r="M105" s="3">
        <v>44054800</v>
      </c>
      <c r="N105" s="3">
        <v>44054800</v>
      </c>
      <c r="O105" s="3">
        <v>44054800</v>
      </c>
    </row>
    <row r="106" spans="1:15" ht="25.5">
      <c r="A106" s="2" t="s">
        <v>25</v>
      </c>
      <c r="B106" s="2"/>
      <c r="C106" s="16" t="s">
        <v>205</v>
      </c>
      <c r="D106" s="16" t="s">
        <v>236</v>
      </c>
      <c r="E106" s="2"/>
      <c r="F106" s="2"/>
      <c r="G106" s="16"/>
      <c r="H106" s="16"/>
      <c r="I106" s="16"/>
      <c r="J106" s="16"/>
      <c r="K106" s="3">
        <f>K107</f>
        <v>1756261</v>
      </c>
      <c r="L106" s="3">
        <f aca="true" t="shared" si="31" ref="L106:O106">L107</f>
        <v>1741736.03</v>
      </c>
      <c r="M106" s="3">
        <f t="shared" si="31"/>
        <v>1142000</v>
      </c>
      <c r="N106" s="3">
        <f t="shared" si="31"/>
        <v>3000000</v>
      </c>
      <c r="O106" s="3">
        <f t="shared" si="31"/>
        <v>12000000</v>
      </c>
    </row>
    <row r="107" spans="1:15" ht="102">
      <c r="A107" s="2" t="s">
        <v>25</v>
      </c>
      <c r="B107" s="2"/>
      <c r="C107" s="15" t="s">
        <v>205</v>
      </c>
      <c r="D107" s="15"/>
      <c r="E107" s="2" t="s">
        <v>98</v>
      </c>
      <c r="F107" s="2" t="s">
        <v>123</v>
      </c>
      <c r="G107" s="19" t="s">
        <v>293</v>
      </c>
      <c r="H107" s="19" t="s">
        <v>294</v>
      </c>
      <c r="I107" s="19" t="s">
        <v>295</v>
      </c>
      <c r="J107" s="19" t="s">
        <v>296</v>
      </c>
      <c r="K107" s="3">
        <v>1756261</v>
      </c>
      <c r="L107" s="3">
        <v>1741736.03</v>
      </c>
      <c r="M107" s="3">
        <v>1142000</v>
      </c>
      <c r="N107" s="3">
        <v>3000000</v>
      </c>
      <c r="O107" s="3">
        <v>12000000</v>
      </c>
    </row>
    <row r="108" spans="1:15" ht="63.75">
      <c r="A108" s="7" t="s">
        <v>25</v>
      </c>
      <c r="B108" s="7"/>
      <c r="C108" s="8" t="s">
        <v>4</v>
      </c>
      <c r="D108" s="10" t="s">
        <v>241</v>
      </c>
      <c r="E108" s="7"/>
      <c r="F108" s="7"/>
      <c r="G108" s="7"/>
      <c r="H108" s="7"/>
      <c r="I108" s="7"/>
      <c r="J108" s="7"/>
      <c r="K108" s="9">
        <f>K109</f>
        <v>249300</v>
      </c>
      <c r="L108" s="9">
        <f aca="true" t="shared" si="32" ref="L108:O108">L109</f>
        <v>243007.59</v>
      </c>
      <c r="M108" s="9">
        <f t="shared" si="32"/>
        <v>1715800</v>
      </c>
      <c r="N108" s="9">
        <f t="shared" si="32"/>
        <v>620600</v>
      </c>
      <c r="O108" s="9">
        <f t="shared" si="32"/>
        <v>1715800</v>
      </c>
    </row>
    <row r="109" spans="1:15" ht="117.75" customHeight="1">
      <c r="A109" s="2" t="s">
        <v>25</v>
      </c>
      <c r="B109" s="2"/>
      <c r="C109" s="4" t="s">
        <v>4</v>
      </c>
      <c r="D109" s="10"/>
      <c r="E109" s="2" t="s">
        <v>123</v>
      </c>
      <c r="F109" s="2" t="s">
        <v>121</v>
      </c>
      <c r="G109" s="20" t="s">
        <v>297</v>
      </c>
      <c r="H109" s="20" t="s">
        <v>298</v>
      </c>
      <c r="I109" s="20" t="s">
        <v>299</v>
      </c>
      <c r="J109" s="20" t="s">
        <v>300</v>
      </c>
      <c r="K109" s="3">
        <v>249300</v>
      </c>
      <c r="L109" s="3">
        <v>243007.59</v>
      </c>
      <c r="M109" s="3">
        <v>1715800</v>
      </c>
      <c r="N109" s="3">
        <v>620600</v>
      </c>
      <c r="O109" s="3">
        <v>1715800</v>
      </c>
    </row>
    <row r="110" spans="1:15" ht="31.5" customHeight="1">
      <c r="A110" s="7" t="s">
        <v>27</v>
      </c>
      <c r="B110" s="36" t="s">
        <v>114</v>
      </c>
      <c r="C110" s="37"/>
      <c r="D110" s="38"/>
      <c r="E110" s="7"/>
      <c r="F110" s="7"/>
      <c r="G110" s="7"/>
      <c r="H110" s="7"/>
      <c r="I110" s="7"/>
      <c r="J110" s="7"/>
      <c r="K110" s="9">
        <f>K111+K113+K115+K117+K120+K122+K124+K127</f>
        <v>1663501850</v>
      </c>
      <c r="L110" s="9">
        <f aca="true" t="shared" si="33" ref="L110:O110">L111+L113+L115+L117+L120+L122+L124+L127</f>
        <v>1500797382.27</v>
      </c>
      <c r="M110" s="9">
        <f t="shared" si="33"/>
        <v>1566364900</v>
      </c>
      <c r="N110" s="9">
        <f t="shared" si="33"/>
        <v>1011746100</v>
      </c>
      <c r="O110" s="9">
        <f t="shared" si="33"/>
        <v>1312239800</v>
      </c>
    </row>
    <row r="111" spans="1:15" ht="25.5">
      <c r="A111" s="7" t="s">
        <v>27</v>
      </c>
      <c r="B111" s="7"/>
      <c r="C111" s="8" t="s">
        <v>28</v>
      </c>
      <c r="D111" s="4" t="s">
        <v>211</v>
      </c>
      <c r="E111" s="7"/>
      <c r="F111" s="7"/>
      <c r="G111" s="7"/>
      <c r="H111" s="7"/>
      <c r="I111" s="7"/>
      <c r="J111" s="7"/>
      <c r="K111" s="9">
        <f>K112</f>
        <v>29788496</v>
      </c>
      <c r="L111" s="9">
        <f aca="true" t="shared" si="34" ref="L111:O111">L112</f>
        <v>29573124.98</v>
      </c>
      <c r="M111" s="9">
        <f t="shared" si="34"/>
        <v>3420400</v>
      </c>
      <c r="N111" s="9">
        <f t="shared" si="34"/>
        <v>3420400</v>
      </c>
      <c r="O111" s="9">
        <f t="shared" si="34"/>
        <v>3420400</v>
      </c>
    </row>
    <row r="112" spans="1:15" ht="280.5">
      <c r="A112" s="2" t="s">
        <v>27</v>
      </c>
      <c r="B112" s="2"/>
      <c r="C112" s="4" t="s">
        <v>28</v>
      </c>
      <c r="D112" s="4"/>
      <c r="E112" s="2" t="s">
        <v>123</v>
      </c>
      <c r="F112" s="2" t="s">
        <v>98</v>
      </c>
      <c r="G112" s="34" t="s">
        <v>541</v>
      </c>
      <c r="H112" s="34" t="s">
        <v>542</v>
      </c>
      <c r="I112" s="34" t="s">
        <v>73</v>
      </c>
      <c r="J112" s="34" t="s">
        <v>543</v>
      </c>
      <c r="K112" s="3">
        <v>29788496</v>
      </c>
      <c r="L112" s="3">
        <v>29573124.98</v>
      </c>
      <c r="M112" s="3">
        <v>3420400</v>
      </c>
      <c r="N112" s="3">
        <v>3420400</v>
      </c>
      <c r="O112" s="3">
        <v>3420400</v>
      </c>
    </row>
    <row r="113" spans="1:15" ht="63.75">
      <c r="A113" s="7" t="s">
        <v>27</v>
      </c>
      <c r="B113" s="7"/>
      <c r="C113" s="8" t="s">
        <v>29</v>
      </c>
      <c r="D113" s="10" t="s">
        <v>214</v>
      </c>
      <c r="E113" s="7"/>
      <c r="F113" s="7"/>
      <c r="G113" s="7"/>
      <c r="H113" s="7"/>
      <c r="I113" s="7"/>
      <c r="J113" s="7"/>
      <c r="K113" s="9">
        <f>K114</f>
        <v>1429403551</v>
      </c>
      <c r="L113" s="9">
        <f aca="true" t="shared" si="35" ref="L113:O113">L114</f>
        <v>1360162958.33</v>
      </c>
      <c r="M113" s="9">
        <f t="shared" si="35"/>
        <v>1447615400</v>
      </c>
      <c r="N113" s="9">
        <f t="shared" si="35"/>
        <v>892685200</v>
      </c>
      <c r="O113" s="9">
        <f t="shared" si="35"/>
        <v>1189717800</v>
      </c>
    </row>
    <row r="114" spans="1:15" ht="165.75">
      <c r="A114" s="2" t="s">
        <v>27</v>
      </c>
      <c r="B114" s="2"/>
      <c r="C114" s="4" t="s">
        <v>29</v>
      </c>
      <c r="D114" s="10"/>
      <c r="E114" s="2" t="s">
        <v>127</v>
      </c>
      <c r="F114" s="2" t="s">
        <v>123</v>
      </c>
      <c r="G114" s="33" t="s">
        <v>544</v>
      </c>
      <c r="H114" s="33" t="s">
        <v>545</v>
      </c>
      <c r="I114" s="33" t="s">
        <v>74</v>
      </c>
      <c r="J114" s="33" t="s">
        <v>546</v>
      </c>
      <c r="K114" s="3">
        <v>1429403551</v>
      </c>
      <c r="L114" s="3">
        <v>1360162958.33</v>
      </c>
      <c r="M114" s="3">
        <v>1447615400</v>
      </c>
      <c r="N114" s="3">
        <v>892685200</v>
      </c>
      <c r="O114" s="3">
        <v>1189717800</v>
      </c>
    </row>
    <row r="115" spans="1:15" ht="25.5">
      <c r="A115" s="7" t="s">
        <v>27</v>
      </c>
      <c r="B115" s="7"/>
      <c r="C115" s="8" t="s">
        <v>7</v>
      </c>
      <c r="D115" s="4" t="s">
        <v>218</v>
      </c>
      <c r="E115" s="7"/>
      <c r="F115" s="7"/>
      <c r="G115" s="7"/>
      <c r="H115" s="7"/>
      <c r="I115" s="7"/>
      <c r="J115" s="7"/>
      <c r="K115" s="9">
        <f>K116</f>
        <v>43036</v>
      </c>
      <c r="L115" s="9">
        <f aca="true" t="shared" si="36" ref="L115:O115">L116</f>
        <v>43035.33</v>
      </c>
      <c r="M115" s="9">
        <f t="shared" si="36"/>
        <v>132900</v>
      </c>
      <c r="N115" s="9">
        <f t="shared" si="36"/>
        <v>132900</v>
      </c>
      <c r="O115" s="9">
        <f t="shared" si="36"/>
        <v>132900</v>
      </c>
    </row>
    <row r="116" spans="1:15" ht="160.5" customHeight="1">
      <c r="A116" s="2" t="s">
        <v>27</v>
      </c>
      <c r="B116" s="2"/>
      <c r="C116" s="4" t="s">
        <v>7</v>
      </c>
      <c r="D116" s="4"/>
      <c r="E116" s="2" t="s">
        <v>123</v>
      </c>
      <c r="F116" s="2" t="s">
        <v>98</v>
      </c>
      <c r="G116" s="34" t="s">
        <v>547</v>
      </c>
      <c r="H116" s="34" t="s">
        <v>548</v>
      </c>
      <c r="I116" s="34" t="s">
        <v>137</v>
      </c>
      <c r="J116" s="34" t="s">
        <v>549</v>
      </c>
      <c r="K116" s="3">
        <v>43036</v>
      </c>
      <c r="L116" s="3">
        <v>43035.33</v>
      </c>
      <c r="M116" s="3">
        <v>132900</v>
      </c>
      <c r="N116" s="3">
        <v>132900</v>
      </c>
      <c r="O116" s="3">
        <v>132900</v>
      </c>
    </row>
    <row r="117" spans="1:15" ht="25.5">
      <c r="A117" s="7" t="s">
        <v>27</v>
      </c>
      <c r="B117" s="7"/>
      <c r="C117" s="8" t="s">
        <v>2</v>
      </c>
      <c r="D117" s="4" t="s">
        <v>234</v>
      </c>
      <c r="E117" s="7"/>
      <c r="F117" s="7"/>
      <c r="G117" s="7"/>
      <c r="H117" s="7"/>
      <c r="I117" s="7"/>
      <c r="J117" s="7"/>
      <c r="K117" s="9">
        <f>K118+K119</f>
        <v>15439081</v>
      </c>
      <c r="L117" s="9">
        <f aca="true" t="shared" si="37" ref="L117:O117">L118+L119</f>
        <v>14733231.76</v>
      </c>
      <c r="M117" s="9">
        <f t="shared" si="37"/>
        <v>14804500</v>
      </c>
      <c r="N117" s="9">
        <f t="shared" si="37"/>
        <v>14718400</v>
      </c>
      <c r="O117" s="9">
        <f t="shared" si="37"/>
        <v>14805300</v>
      </c>
    </row>
    <row r="118" spans="1:15" ht="125.25" customHeight="1">
      <c r="A118" s="2" t="s">
        <v>27</v>
      </c>
      <c r="B118" s="2"/>
      <c r="C118" s="4" t="s">
        <v>2</v>
      </c>
      <c r="D118" s="4"/>
      <c r="E118" s="2" t="s">
        <v>123</v>
      </c>
      <c r="F118" s="2" t="s">
        <v>98</v>
      </c>
      <c r="G118" s="47" t="s">
        <v>550</v>
      </c>
      <c r="H118" s="47" t="s">
        <v>551</v>
      </c>
      <c r="I118" s="47" t="s">
        <v>134</v>
      </c>
      <c r="J118" s="47" t="s">
        <v>552</v>
      </c>
      <c r="K118" s="3">
        <v>13496781</v>
      </c>
      <c r="L118" s="3">
        <v>12810101.09</v>
      </c>
      <c r="M118" s="3">
        <v>14804500</v>
      </c>
      <c r="N118" s="3">
        <v>14718400</v>
      </c>
      <c r="O118" s="3">
        <v>14805300</v>
      </c>
    </row>
    <row r="119" spans="1:15" ht="125.25" customHeight="1">
      <c r="A119" s="2" t="s">
        <v>27</v>
      </c>
      <c r="B119" s="2"/>
      <c r="C119" s="4" t="s">
        <v>2</v>
      </c>
      <c r="D119" s="4"/>
      <c r="E119" s="2" t="s">
        <v>124</v>
      </c>
      <c r="F119" s="2" t="s">
        <v>122</v>
      </c>
      <c r="G119" s="47"/>
      <c r="H119" s="47"/>
      <c r="I119" s="47"/>
      <c r="J119" s="47"/>
      <c r="K119" s="3">
        <v>1942300</v>
      </c>
      <c r="L119" s="3">
        <v>1923130.67</v>
      </c>
      <c r="M119" s="3">
        <v>0</v>
      </c>
      <c r="N119" s="3">
        <v>0</v>
      </c>
      <c r="O119" s="3">
        <v>0</v>
      </c>
    </row>
    <row r="120" spans="1:15" ht="25.5">
      <c r="A120" s="7" t="s">
        <v>27</v>
      </c>
      <c r="B120" s="7"/>
      <c r="C120" s="8" t="s">
        <v>3</v>
      </c>
      <c r="D120" s="4" t="s">
        <v>235</v>
      </c>
      <c r="E120" s="7"/>
      <c r="F120" s="7"/>
      <c r="G120" s="7"/>
      <c r="H120" s="7"/>
      <c r="I120" s="7"/>
      <c r="J120" s="7"/>
      <c r="K120" s="9">
        <f>K121</f>
        <v>34630293</v>
      </c>
      <c r="L120" s="9">
        <f aca="true" t="shared" si="38" ref="L120:O120">L121</f>
        <v>34629589.46</v>
      </c>
      <c r="M120" s="9">
        <f t="shared" si="38"/>
        <v>34111000</v>
      </c>
      <c r="N120" s="9">
        <f t="shared" si="38"/>
        <v>34111000</v>
      </c>
      <c r="O120" s="9">
        <f t="shared" si="38"/>
        <v>34111000</v>
      </c>
    </row>
    <row r="121" spans="1:15" ht="183" customHeight="1">
      <c r="A121" s="2" t="s">
        <v>27</v>
      </c>
      <c r="B121" s="2"/>
      <c r="C121" s="4" t="s">
        <v>3</v>
      </c>
      <c r="D121" s="4"/>
      <c r="E121" s="2" t="s">
        <v>123</v>
      </c>
      <c r="F121" s="2" t="s">
        <v>98</v>
      </c>
      <c r="G121" s="34" t="s">
        <v>130</v>
      </c>
      <c r="H121" s="34" t="s">
        <v>553</v>
      </c>
      <c r="I121" s="34" t="s">
        <v>134</v>
      </c>
      <c r="J121" s="34" t="s">
        <v>554</v>
      </c>
      <c r="K121" s="3">
        <v>34630293</v>
      </c>
      <c r="L121" s="3">
        <v>34629589.46</v>
      </c>
      <c r="M121" s="3">
        <v>34111000</v>
      </c>
      <c r="N121" s="3">
        <v>34111000</v>
      </c>
      <c r="O121" s="3">
        <v>34111000</v>
      </c>
    </row>
    <row r="122" spans="1:15" ht="63.75">
      <c r="A122" s="7" t="s">
        <v>27</v>
      </c>
      <c r="B122" s="7"/>
      <c r="C122" s="8" t="s">
        <v>13</v>
      </c>
      <c r="D122" s="10" t="s">
        <v>239</v>
      </c>
      <c r="E122" s="7"/>
      <c r="F122" s="7"/>
      <c r="G122" s="7"/>
      <c r="H122" s="7"/>
      <c r="I122" s="7"/>
      <c r="J122" s="7"/>
      <c r="K122" s="9">
        <f>K123</f>
        <v>22505000</v>
      </c>
      <c r="L122" s="9">
        <f aca="true" t="shared" si="39" ref="L122:O122">L123</f>
        <v>22500703</v>
      </c>
      <c r="M122" s="9">
        <f t="shared" si="39"/>
        <v>22532500</v>
      </c>
      <c r="N122" s="9">
        <f t="shared" si="39"/>
        <v>22524000</v>
      </c>
      <c r="O122" s="9">
        <f t="shared" si="39"/>
        <v>22515500</v>
      </c>
    </row>
    <row r="123" spans="1:15" ht="255">
      <c r="A123" s="2" t="s">
        <v>27</v>
      </c>
      <c r="B123" s="2"/>
      <c r="C123" s="4" t="s">
        <v>13</v>
      </c>
      <c r="D123" s="10"/>
      <c r="E123" s="2" t="s">
        <v>97</v>
      </c>
      <c r="F123" s="2" t="s">
        <v>123</v>
      </c>
      <c r="G123" s="34" t="s">
        <v>555</v>
      </c>
      <c r="H123" s="34" t="s">
        <v>556</v>
      </c>
      <c r="I123" s="34" t="s">
        <v>153</v>
      </c>
      <c r="J123" s="34" t="s">
        <v>557</v>
      </c>
      <c r="K123" s="3">
        <v>22505000</v>
      </c>
      <c r="L123" s="3">
        <v>22500703</v>
      </c>
      <c r="M123" s="3">
        <v>22532500</v>
      </c>
      <c r="N123" s="3">
        <v>22524000</v>
      </c>
      <c r="O123" s="3">
        <v>22515500</v>
      </c>
    </row>
    <row r="124" spans="1:15" ht="63.75">
      <c r="A124" s="7" t="s">
        <v>27</v>
      </c>
      <c r="B124" s="7"/>
      <c r="C124" s="8" t="s">
        <v>4</v>
      </c>
      <c r="D124" s="10" t="s">
        <v>241</v>
      </c>
      <c r="E124" s="7"/>
      <c r="F124" s="7"/>
      <c r="G124" s="7"/>
      <c r="H124" s="7"/>
      <c r="I124" s="7"/>
      <c r="J124" s="7"/>
      <c r="K124" s="9">
        <f>K125+K126</f>
        <v>1128831</v>
      </c>
      <c r="L124" s="9">
        <f aca="true" t="shared" si="40" ref="L124:O124">L125+L126</f>
        <v>539635.4099999999</v>
      </c>
      <c r="M124" s="9">
        <f t="shared" si="40"/>
        <v>2072900</v>
      </c>
      <c r="N124" s="9">
        <f t="shared" si="40"/>
        <v>584600</v>
      </c>
      <c r="O124" s="9">
        <f t="shared" si="40"/>
        <v>2072900</v>
      </c>
    </row>
    <row r="125" spans="1:15" ht="75.75" customHeight="1">
      <c r="A125" s="2" t="s">
        <v>27</v>
      </c>
      <c r="B125" s="2"/>
      <c r="C125" s="4" t="s">
        <v>4</v>
      </c>
      <c r="D125" s="10"/>
      <c r="E125" s="2" t="s">
        <v>123</v>
      </c>
      <c r="F125" s="2" t="s">
        <v>98</v>
      </c>
      <c r="G125" s="41" t="s">
        <v>183</v>
      </c>
      <c r="H125" s="41" t="s">
        <v>558</v>
      </c>
      <c r="I125" s="41" t="s">
        <v>81</v>
      </c>
      <c r="J125" s="41" t="s">
        <v>342</v>
      </c>
      <c r="K125" s="3">
        <v>396931</v>
      </c>
      <c r="L125" s="3">
        <v>396930.41</v>
      </c>
      <c r="M125" s="3">
        <v>973100</v>
      </c>
      <c r="N125" s="3">
        <v>447100</v>
      </c>
      <c r="O125" s="3">
        <v>973100</v>
      </c>
    </row>
    <row r="126" spans="1:15" ht="75.75" customHeight="1">
      <c r="A126" s="2" t="s">
        <v>27</v>
      </c>
      <c r="B126" s="2"/>
      <c r="C126" s="4" t="s">
        <v>4</v>
      </c>
      <c r="D126" s="10"/>
      <c r="E126" s="2" t="s">
        <v>97</v>
      </c>
      <c r="F126" s="2" t="s">
        <v>123</v>
      </c>
      <c r="G126" s="41"/>
      <c r="H126" s="41"/>
      <c r="I126" s="41"/>
      <c r="J126" s="41"/>
      <c r="K126" s="3">
        <v>731900</v>
      </c>
      <c r="L126" s="3">
        <v>142705</v>
      </c>
      <c r="M126" s="3">
        <v>1099800</v>
      </c>
      <c r="N126" s="3">
        <v>137500</v>
      </c>
      <c r="O126" s="3">
        <v>1099800</v>
      </c>
    </row>
    <row r="127" spans="1:15" ht="76.5">
      <c r="A127" s="7" t="s">
        <v>27</v>
      </c>
      <c r="B127" s="7"/>
      <c r="C127" s="8" t="s">
        <v>30</v>
      </c>
      <c r="D127" s="4" t="s">
        <v>255</v>
      </c>
      <c r="E127" s="7"/>
      <c r="F127" s="7"/>
      <c r="G127" s="7"/>
      <c r="H127" s="7"/>
      <c r="I127" s="7"/>
      <c r="J127" s="7"/>
      <c r="K127" s="9">
        <f>K128</f>
        <v>130563562</v>
      </c>
      <c r="L127" s="9">
        <f aca="true" t="shared" si="41" ref="L127:O127">L128</f>
        <v>38615104</v>
      </c>
      <c r="M127" s="9">
        <f t="shared" si="41"/>
        <v>41675300</v>
      </c>
      <c r="N127" s="9">
        <f t="shared" si="41"/>
        <v>43569600</v>
      </c>
      <c r="O127" s="9">
        <f t="shared" si="41"/>
        <v>45464000</v>
      </c>
    </row>
    <row r="128" spans="1:15" ht="318.75">
      <c r="A128" s="2" t="s">
        <v>27</v>
      </c>
      <c r="B128" s="2"/>
      <c r="C128" s="4" t="s">
        <v>30</v>
      </c>
      <c r="D128" s="4"/>
      <c r="E128" s="2" t="s">
        <v>122</v>
      </c>
      <c r="F128" s="2" t="s">
        <v>124</v>
      </c>
      <c r="G128" s="35" t="s">
        <v>559</v>
      </c>
      <c r="H128" s="34" t="s">
        <v>560</v>
      </c>
      <c r="I128" s="34" t="s">
        <v>178</v>
      </c>
      <c r="J128" s="34" t="s">
        <v>561</v>
      </c>
      <c r="K128" s="3">
        <v>130563562</v>
      </c>
      <c r="L128" s="3">
        <v>38615104</v>
      </c>
      <c r="M128" s="3">
        <v>41675300</v>
      </c>
      <c r="N128" s="3">
        <v>43569600</v>
      </c>
      <c r="O128" s="3">
        <v>45464000</v>
      </c>
    </row>
    <row r="129" spans="1:15" ht="21.75" customHeight="1">
      <c r="A129" s="7" t="s">
        <v>31</v>
      </c>
      <c r="B129" s="36" t="s">
        <v>115</v>
      </c>
      <c r="C129" s="37"/>
      <c r="D129" s="38"/>
      <c r="E129" s="7"/>
      <c r="F129" s="7"/>
      <c r="G129" s="7"/>
      <c r="H129" s="7"/>
      <c r="I129" s="7"/>
      <c r="J129" s="7"/>
      <c r="K129" s="9">
        <f>K130+K132+K138+K144+K146+K149+K151+K153+K155+K159+K163+K165+K167+K172+K178+K180+K182+K185+K187+K189+K191+K193+K198+K200+K202</f>
        <v>4316481387</v>
      </c>
      <c r="L129" s="9">
        <f>L130+L132+L138+L144+L146+L149+L151+L153+L155+L159+L163+L165+L167+L172+L178+L180+L182+L185+L187+L189+L191+L193+L198+L200+L202</f>
        <v>4119095137.62</v>
      </c>
      <c r="M129" s="9">
        <f>M130+M132+M138+M144+M146+M149+M151+M153+M155+M159+M163+M165+M167+M172+M178+M180+M182+M185+M187+M189+M191+M193+M198+M200+M202</f>
        <v>4540288441</v>
      </c>
      <c r="N129" s="9">
        <f>N130+N132+N138+N144+N146+N149+N151+N153+N155+N159+N163+N165+N167+N172+N178+N180+N182+N185+N187+N189+N191+N193+N198+N200+N202</f>
        <v>4507443341</v>
      </c>
      <c r="O129" s="9">
        <f>O130+O132+O138+O144+O146+O149+O151+O153+O155+O159+O163+O165+O167+O172+O178+O180+O182+O185+O187+O189+O191+O193+O198+O200+O202</f>
        <v>4530736271</v>
      </c>
    </row>
    <row r="130" spans="1:15" ht="63.75">
      <c r="A130" s="7" t="s">
        <v>31</v>
      </c>
      <c r="B130" s="7"/>
      <c r="C130" s="8" t="s">
        <v>29</v>
      </c>
      <c r="D130" s="10" t="s">
        <v>214</v>
      </c>
      <c r="E130" s="7"/>
      <c r="F130" s="7"/>
      <c r="G130" s="7"/>
      <c r="H130" s="7"/>
      <c r="I130" s="7"/>
      <c r="J130" s="7"/>
      <c r="K130" s="9">
        <f>K131</f>
        <v>6504924</v>
      </c>
      <c r="L130" s="9">
        <f aca="true" t="shared" si="42" ref="L130:O130">L131</f>
        <v>6504873.9</v>
      </c>
      <c r="M130" s="9">
        <f t="shared" si="42"/>
        <v>13493700</v>
      </c>
      <c r="N130" s="9">
        <f t="shared" si="42"/>
        <v>13713400</v>
      </c>
      <c r="O130" s="9">
        <f t="shared" si="42"/>
        <v>13686100</v>
      </c>
    </row>
    <row r="131" spans="1:15" ht="76.5">
      <c r="A131" s="2" t="s">
        <v>31</v>
      </c>
      <c r="B131" s="2"/>
      <c r="C131" s="4" t="s">
        <v>29</v>
      </c>
      <c r="D131" s="10"/>
      <c r="E131" s="2" t="s">
        <v>122</v>
      </c>
      <c r="F131" s="2" t="s">
        <v>124</v>
      </c>
      <c r="G131" s="20" t="s">
        <v>180</v>
      </c>
      <c r="H131" s="20" t="s">
        <v>179</v>
      </c>
      <c r="I131" s="20" t="s">
        <v>74</v>
      </c>
      <c r="J131" s="20" t="s">
        <v>333</v>
      </c>
      <c r="K131" s="3">
        <v>6504924</v>
      </c>
      <c r="L131" s="3">
        <v>6504873.9</v>
      </c>
      <c r="M131" s="3">
        <v>13493700</v>
      </c>
      <c r="N131" s="3">
        <v>13713400</v>
      </c>
      <c r="O131" s="3">
        <v>13686100</v>
      </c>
    </row>
    <row r="132" spans="1:15" ht="38.25">
      <c r="A132" s="7" t="s">
        <v>31</v>
      </c>
      <c r="B132" s="7"/>
      <c r="C132" s="8" t="s">
        <v>6</v>
      </c>
      <c r="D132" s="4" t="s">
        <v>216</v>
      </c>
      <c r="E132" s="7"/>
      <c r="F132" s="7"/>
      <c r="G132" s="8"/>
      <c r="H132" s="8"/>
      <c r="I132" s="8"/>
      <c r="J132" s="8"/>
      <c r="K132" s="9">
        <f>K133+K134+K135+K136+K137</f>
        <v>4394804</v>
      </c>
      <c r="L132" s="9">
        <f aca="true" t="shared" si="43" ref="L132:O132">L133+L134+L135+L136+L137</f>
        <v>4393803.6</v>
      </c>
      <c r="M132" s="9">
        <f t="shared" si="43"/>
        <v>966700</v>
      </c>
      <c r="N132" s="9">
        <f t="shared" si="43"/>
        <v>860000</v>
      </c>
      <c r="O132" s="9">
        <f t="shared" si="43"/>
        <v>860000</v>
      </c>
    </row>
    <row r="133" spans="1:15" ht="24" customHeight="1">
      <c r="A133" s="2" t="s">
        <v>31</v>
      </c>
      <c r="B133" s="2"/>
      <c r="C133" s="15" t="s">
        <v>6</v>
      </c>
      <c r="D133" s="15"/>
      <c r="E133" s="2" t="s">
        <v>128</v>
      </c>
      <c r="F133" s="2" t="s">
        <v>123</v>
      </c>
      <c r="G133" s="42" t="s">
        <v>182</v>
      </c>
      <c r="H133" s="42" t="s">
        <v>136</v>
      </c>
      <c r="I133" s="42" t="s">
        <v>75</v>
      </c>
      <c r="J133" s="42" t="s">
        <v>334</v>
      </c>
      <c r="K133" s="3">
        <v>1678846</v>
      </c>
      <c r="L133" s="3">
        <v>1678846</v>
      </c>
      <c r="M133" s="3"/>
      <c r="N133" s="3"/>
      <c r="O133" s="3"/>
    </row>
    <row r="134" spans="1:15" ht="24" customHeight="1">
      <c r="A134" s="2" t="s">
        <v>31</v>
      </c>
      <c r="B134" s="2"/>
      <c r="C134" s="4" t="s">
        <v>6</v>
      </c>
      <c r="D134" s="4"/>
      <c r="E134" s="2" t="s">
        <v>128</v>
      </c>
      <c r="F134" s="2" t="s">
        <v>126</v>
      </c>
      <c r="G134" s="44"/>
      <c r="H134" s="44"/>
      <c r="I134" s="44"/>
      <c r="J134" s="44"/>
      <c r="K134" s="3">
        <v>1376453</v>
      </c>
      <c r="L134" s="3">
        <v>1376452.6</v>
      </c>
      <c r="M134" s="3">
        <v>580000</v>
      </c>
      <c r="N134" s="3">
        <v>560000</v>
      </c>
      <c r="O134" s="3">
        <v>90000</v>
      </c>
    </row>
    <row r="135" spans="1:15" ht="24" customHeight="1">
      <c r="A135" s="2" t="s">
        <v>31</v>
      </c>
      <c r="B135" s="2"/>
      <c r="C135" s="4" t="s">
        <v>6</v>
      </c>
      <c r="D135" s="4"/>
      <c r="E135" s="2" t="s">
        <v>128</v>
      </c>
      <c r="F135" s="2" t="s">
        <v>120</v>
      </c>
      <c r="G135" s="44"/>
      <c r="H135" s="44"/>
      <c r="I135" s="44"/>
      <c r="J135" s="44"/>
      <c r="K135" s="3">
        <v>726225</v>
      </c>
      <c r="L135" s="3">
        <v>726225</v>
      </c>
      <c r="M135" s="3">
        <v>100000</v>
      </c>
      <c r="N135" s="3">
        <v>30000</v>
      </c>
      <c r="O135" s="3">
        <v>510000</v>
      </c>
    </row>
    <row r="136" spans="1:15" ht="24" customHeight="1">
      <c r="A136" s="2" t="s">
        <v>31</v>
      </c>
      <c r="B136" s="2"/>
      <c r="C136" s="4" t="s">
        <v>6</v>
      </c>
      <c r="D136" s="4"/>
      <c r="E136" s="2" t="s">
        <v>128</v>
      </c>
      <c r="F136" s="2" t="s">
        <v>128</v>
      </c>
      <c r="G136" s="44"/>
      <c r="H136" s="44"/>
      <c r="I136" s="44"/>
      <c r="J136" s="44"/>
      <c r="K136" s="3">
        <v>593280</v>
      </c>
      <c r="L136" s="3">
        <v>593280</v>
      </c>
      <c r="M136" s="3">
        <v>266700</v>
      </c>
      <c r="N136" s="3">
        <v>240000</v>
      </c>
      <c r="O136" s="3">
        <v>240000</v>
      </c>
    </row>
    <row r="137" spans="1:15" ht="24" customHeight="1">
      <c r="A137" s="2" t="s">
        <v>31</v>
      </c>
      <c r="B137" s="2"/>
      <c r="C137" s="4" t="s">
        <v>6</v>
      </c>
      <c r="D137" s="4"/>
      <c r="E137" s="2" t="s">
        <v>128</v>
      </c>
      <c r="F137" s="2" t="s">
        <v>129</v>
      </c>
      <c r="G137" s="43"/>
      <c r="H137" s="43"/>
      <c r="I137" s="43"/>
      <c r="J137" s="43"/>
      <c r="K137" s="3">
        <v>20000</v>
      </c>
      <c r="L137" s="3">
        <v>19000</v>
      </c>
      <c r="M137" s="3">
        <v>20000</v>
      </c>
      <c r="N137" s="3">
        <v>30000</v>
      </c>
      <c r="O137" s="3">
        <v>20000</v>
      </c>
    </row>
    <row r="138" spans="1:15" ht="25.5">
      <c r="A138" s="7" t="s">
        <v>31</v>
      </c>
      <c r="B138" s="7"/>
      <c r="C138" s="8" t="s">
        <v>7</v>
      </c>
      <c r="D138" s="4" t="s">
        <v>218</v>
      </c>
      <c r="E138" s="7"/>
      <c r="F138" s="7"/>
      <c r="G138" s="7"/>
      <c r="H138" s="7"/>
      <c r="I138" s="7"/>
      <c r="J138" s="7"/>
      <c r="K138" s="9">
        <f>K139+K140+K141+K142+K143</f>
        <v>19516450</v>
      </c>
      <c r="L138" s="9">
        <f aca="true" t="shared" si="44" ref="L138:O138">L139+L140+L141+L142+L143</f>
        <v>19362194.700000003</v>
      </c>
      <c r="M138" s="9">
        <f t="shared" si="44"/>
        <v>9276000</v>
      </c>
      <c r="N138" s="9">
        <f t="shared" si="44"/>
        <v>9276000</v>
      </c>
      <c r="O138" s="9">
        <f t="shared" si="44"/>
        <v>9276000</v>
      </c>
    </row>
    <row r="139" spans="1:15" ht="19.5" customHeight="1">
      <c r="A139" s="2" t="s">
        <v>31</v>
      </c>
      <c r="B139" s="2"/>
      <c r="C139" s="4" t="s">
        <v>7</v>
      </c>
      <c r="D139" s="4"/>
      <c r="E139" s="2" t="s">
        <v>128</v>
      </c>
      <c r="F139" s="2" t="s">
        <v>123</v>
      </c>
      <c r="G139" s="41" t="s">
        <v>184</v>
      </c>
      <c r="H139" s="41" t="s">
        <v>138</v>
      </c>
      <c r="I139" s="41" t="s">
        <v>137</v>
      </c>
      <c r="J139" s="41" t="s">
        <v>335</v>
      </c>
      <c r="K139" s="3">
        <v>10176148</v>
      </c>
      <c r="L139" s="3">
        <v>10103780.21</v>
      </c>
      <c r="M139" s="3">
        <v>2685800</v>
      </c>
      <c r="N139" s="3">
        <v>3476800</v>
      </c>
      <c r="O139" s="3">
        <v>3295200</v>
      </c>
    </row>
    <row r="140" spans="1:15" ht="19.5" customHeight="1">
      <c r="A140" s="2" t="s">
        <v>31</v>
      </c>
      <c r="B140" s="2"/>
      <c r="C140" s="4" t="s">
        <v>7</v>
      </c>
      <c r="D140" s="4"/>
      <c r="E140" s="2" t="s">
        <v>128</v>
      </c>
      <c r="F140" s="2" t="s">
        <v>126</v>
      </c>
      <c r="G140" s="41"/>
      <c r="H140" s="41"/>
      <c r="I140" s="41"/>
      <c r="J140" s="41"/>
      <c r="K140" s="3">
        <v>8408290</v>
      </c>
      <c r="L140" s="3">
        <v>8350618.69</v>
      </c>
      <c r="M140" s="3">
        <v>6046000</v>
      </c>
      <c r="N140" s="3">
        <v>5255000</v>
      </c>
      <c r="O140" s="3">
        <v>5436600</v>
      </c>
    </row>
    <row r="141" spans="1:15" ht="19.5" customHeight="1">
      <c r="A141" s="2" t="s">
        <v>31</v>
      </c>
      <c r="B141" s="2"/>
      <c r="C141" s="4" t="s">
        <v>7</v>
      </c>
      <c r="D141" s="4"/>
      <c r="E141" s="2" t="s">
        <v>128</v>
      </c>
      <c r="F141" s="2" t="s">
        <v>120</v>
      </c>
      <c r="G141" s="41"/>
      <c r="H141" s="41"/>
      <c r="I141" s="41"/>
      <c r="J141" s="41"/>
      <c r="K141" s="3">
        <v>465500</v>
      </c>
      <c r="L141" s="3">
        <v>459296.8</v>
      </c>
      <c r="M141" s="3">
        <v>453000</v>
      </c>
      <c r="N141" s="3">
        <v>453000</v>
      </c>
      <c r="O141" s="3">
        <v>453000</v>
      </c>
    </row>
    <row r="142" spans="1:15" ht="19.5" customHeight="1">
      <c r="A142" s="2" t="s">
        <v>31</v>
      </c>
      <c r="B142" s="2"/>
      <c r="C142" s="4" t="s">
        <v>7</v>
      </c>
      <c r="D142" s="4"/>
      <c r="E142" s="2" t="s">
        <v>128</v>
      </c>
      <c r="F142" s="2" t="s">
        <v>128</v>
      </c>
      <c r="G142" s="41"/>
      <c r="H142" s="41"/>
      <c r="I142" s="41"/>
      <c r="J142" s="41"/>
      <c r="K142" s="3">
        <v>352712</v>
      </c>
      <c r="L142" s="3">
        <v>352712</v>
      </c>
      <c r="M142" s="3">
        <v>49200</v>
      </c>
      <c r="N142" s="3">
        <v>49200</v>
      </c>
      <c r="O142" s="3">
        <v>49200</v>
      </c>
    </row>
    <row r="143" spans="1:15" ht="19.5" customHeight="1">
      <c r="A143" s="2" t="s">
        <v>31</v>
      </c>
      <c r="B143" s="2"/>
      <c r="C143" s="4" t="s">
        <v>7</v>
      </c>
      <c r="D143" s="4"/>
      <c r="E143" s="2" t="s">
        <v>128</v>
      </c>
      <c r="F143" s="2" t="s">
        <v>129</v>
      </c>
      <c r="G143" s="41"/>
      <c r="H143" s="41"/>
      <c r="I143" s="41"/>
      <c r="J143" s="41"/>
      <c r="K143" s="3">
        <v>113800</v>
      </c>
      <c r="L143" s="3">
        <v>95787</v>
      </c>
      <c r="M143" s="3">
        <v>42000</v>
      </c>
      <c r="N143" s="3">
        <v>42000</v>
      </c>
      <c r="O143" s="3">
        <v>42000</v>
      </c>
    </row>
    <row r="144" spans="1:15" ht="76.5">
      <c r="A144" s="7" t="s">
        <v>31</v>
      </c>
      <c r="B144" s="7"/>
      <c r="C144" s="8" t="s">
        <v>32</v>
      </c>
      <c r="D144" s="10" t="s">
        <v>219</v>
      </c>
      <c r="E144" s="7"/>
      <c r="F144" s="7"/>
      <c r="G144" s="7"/>
      <c r="H144" s="7"/>
      <c r="I144" s="7"/>
      <c r="J144" s="7"/>
      <c r="K144" s="9">
        <f>K145</f>
        <v>230402355</v>
      </c>
      <c r="L144" s="9">
        <f aca="true" t="shared" si="45" ref="L144:O144">L145</f>
        <v>213927938.32</v>
      </c>
      <c r="M144" s="9">
        <f t="shared" si="45"/>
        <v>226452170</v>
      </c>
      <c r="N144" s="9">
        <f t="shared" si="45"/>
        <v>226107370</v>
      </c>
      <c r="O144" s="9">
        <f t="shared" si="45"/>
        <v>226082070</v>
      </c>
    </row>
    <row r="145" spans="1:15" ht="76.5">
      <c r="A145" s="2" t="s">
        <v>31</v>
      </c>
      <c r="B145" s="2"/>
      <c r="C145" s="4" t="s">
        <v>32</v>
      </c>
      <c r="D145" s="10"/>
      <c r="E145" s="2" t="s">
        <v>128</v>
      </c>
      <c r="F145" s="2" t="s">
        <v>123</v>
      </c>
      <c r="G145" s="18" t="s">
        <v>185</v>
      </c>
      <c r="H145" s="18" t="s">
        <v>139</v>
      </c>
      <c r="I145" s="18" t="s">
        <v>76</v>
      </c>
      <c r="J145" s="18" t="s">
        <v>336</v>
      </c>
      <c r="K145" s="3">
        <v>230402355</v>
      </c>
      <c r="L145" s="3">
        <v>213927938.32</v>
      </c>
      <c r="M145" s="3">
        <v>226452170</v>
      </c>
      <c r="N145" s="3">
        <v>226107370</v>
      </c>
      <c r="O145" s="3">
        <v>226082070</v>
      </c>
    </row>
    <row r="146" spans="1:15" ht="76.5">
      <c r="A146" s="7" t="s">
        <v>31</v>
      </c>
      <c r="B146" s="7"/>
      <c r="C146" s="8" t="s">
        <v>33</v>
      </c>
      <c r="D146" s="10" t="s">
        <v>220</v>
      </c>
      <c r="E146" s="7"/>
      <c r="F146" s="7"/>
      <c r="G146" s="7"/>
      <c r="H146" s="7"/>
      <c r="I146" s="7"/>
      <c r="J146" s="7"/>
      <c r="K146" s="9">
        <f>K147+K148</f>
        <v>354400387</v>
      </c>
      <c r="L146" s="9">
        <f aca="true" t="shared" si="46" ref="L146:O146">L147+L148</f>
        <v>323676099.3</v>
      </c>
      <c r="M146" s="9">
        <f t="shared" si="46"/>
        <v>490450990</v>
      </c>
      <c r="N146" s="9">
        <f t="shared" si="46"/>
        <v>494930290</v>
      </c>
      <c r="O146" s="9">
        <f t="shared" si="46"/>
        <v>488497230</v>
      </c>
    </row>
    <row r="147" spans="1:15" ht="39.75" customHeight="1">
      <c r="A147" s="2" t="s">
        <v>31</v>
      </c>
      <c r="B147" s="2"/>
      <c r="C147" s="4" t="s">
        <v>33</v>
      </c>
      <c r="D147" s="10"/>
      <c r="E147" s="2" t="s">
        <v>128</v>
      </c>
      <c r="F147" s="2" t="s">
        <v>126</v>
      </c>
      <c r="G147" s="41" t="s">
        <v>172</v>
      </c>
      <c r="H147" s="41" t="s">
        <v>139</v>
      </c>
      <c r="I147" s="41" t="s">
        <v>76</v>
      </c>
      <c r="J147" s="41" t="s">
        <v>337</v>
      </c>
      <c r="K147" s="3">
        <v>351616350</v>
      </c>
      <c r="L147" s="3">
        <v>320963375.31</v>
      </c>
      <c r="M147" s="3">
        <v>489026190</v>
      </c>
      <c r="N147" s="3">
        <v>493505490</v>
      </c>
      <c r="O147" s="3">
        <v>487072430</v>
      </c>
    </row>
    <row r="148" spans="1:15" ht="52.5" customHeight="1">
      <c r="A148" s="2" t="s">
        <v>31</v>
      </c>
      <c r="B148" s="2"/>
      <c r="C148" s="4" t="s">
        <v>33</v>
      </c>
      <c r="D148" s="10"/>
      <c r="E148" s="2" t="s">
        <v>128</v>
      </c>
      <c r="F148" s="2" t="s">
        <v>129</v>
      </c>
      <c r="G148" s="41"/>
      <c r="H148" s="41"/>
      <c r="I148" s="41"/>
      <c r="J148" s="41"/>
      <c r="K148" s="3">
        <v>2784037</v>
      </c>
      <c r="L148" s="3">
        <v>2712723.99</v>
      </c>
      <c r="M148" s="3">
        <v>1424800</v>
      </c>
      <c r="N148" s="3">
        <v>1424800</v>
      </c>
      <c r="O148" s="3">
        <v>1424800</v>
      </c>
    </row>
    <row r="149" spans="1:15" ht="38.25">
      <c r="A149" s="7" t="s">
        <v>31</v>
      </c>
      <c r="B149" s="7"/>
      <c r="C149" s="8" t="s">
        <v>34</v>
      </c>
      <c r="D149" s="10" t="s">
        <v>221</v>
      </c>
      <c r="E149" s="7"/>
      <c r="F149" s="7"/>
      <c r="G149" s="7"/>
      <c r="H149" s="7"/>
      <c r="I149" s="7"/>
      <c r="J149" s="7"/>
      <c r="K149" s="9">
        <f>K150</f>
        <v>158352135</v>
      </c>
      <c r="L149" s="9">
        <f aca="true" t="shared" si="47" ref="L149:O149">L150</f>
        <v>153731780.13</v>
      </c>
      <c r="M149" s="9">
        <f t="shared" si="47"/>
        <v>148263250</v>
      </c>
      <c r="N149" s="9">
        <f t="shared" si="47"/>
        <v>148231050</v>
      </c>
      <c r="O149" s="9">
        <f t="shared" si="47"/>
        <v>148197750</v>
      </c>
    </row>
    <row r="150" spans="1:15" ht="76.5">
      <c r="A150" s="2" t="s">
        <v>31</v>
      </c>
      <c r="B150" s="2"/>
      <c r="C150" s="4" t="s">
        <v>34</v>
      </c>
      <c r="D150" s="10"/>
      <c r="E150" s="2" t="s">
        <v>128</v>
      </c>
      <c r="F150" s="2" t="s">
        <v>120</v>
      </c>
      <c r="G150" s="18" t="s">
        <v>185</v>
      </c>
      <c r="H150" s="18" t="s">
        <v>139</v>
      </c>
      <c r="I150" s="18" t="s">
        <v>76</v>
      </c>
      <c r="J150" s="18" t="s">
        <v>170</v>
      </c>
      <c r="K150" s="3">
        <v>158352135</v>
      </c>
      <c r="L150" s="3">
        <v>153731780.13</v>
      </c>
      <c r="M150" s="3">
        <v>148263250</v>
      </c>
      <c r="N150" s="3">
        <v>148231050</v>
      </c>
      <c r="O150" s="3">
        <v>148197750</v>
      </c>
    </row>
    <row r="151" spans="1:15" ht="25.5">
      <c r="A151" s="7" t="s">
        <v>31</v>
      </c>
      <c r="B151" s="7"/>
      <c r="C151" s="8" t="s">
        <v>35</v>
      </c>
      <c r="D151" s="4" t="s">
        <v>222</v>
      </c>
      <c r="E151" s="7"/>
      <c r="F151" s="7"/>
      <c r="G151" s="7"/>
      <c r="H151" s="7"/>
      <c r="I151" s="7"/>
      <c r="J151" s="7"/>
      <c r="K151" s="9">
        <f>K152</f>
        <v>5169985</v>
      </c>
      <c r="L151" s="9">
        <f aca="true" t="shared" si="48" ref="L151:O151">L152</f>
        <v>3633292.82</v>
      </c>
      <c r="M151" s="9">
        <f t="shared" si="48"/>
        <v>34871261</v>
      </c>
      <c r="N151" s="9">
        <f t="shared" si="48"/>
        <v>34883261</v>
      </c>
      <c r="O151" s="9">
        <f t="shared" si="48"/>
        <v>34883261</v>
      </c>
    </row>
    <row r="152" spans="1:15" ht="114.75">
      <c r="A152" s="2" t="s">
        <v>31</v>
      </c>
      <c r="B152" s="2"/>
      <c r="C152" s="4" t="s">
        <v>35</v>
      </c>
      <c r="D152" s="4"/>
      <c r="E152" s="2" t="s">
        <v>128</v>
      </c>
      <c r="F152" s="2" t="s">
        <v>128</v>
      </c>
      <c r="G152" s="18" t="s">
        <v>186</v>
      </c>
      <c r="H152" s="18" t="s">
        <v>140</v>
      </c>
      <c r="I152" s="18" t="s">
        <v>141</v>
      </c>
      <c r="J152" s="18" t="s">
        <v>338</v>
      </c>
      <c r="K152" s="3">
        <v>5169985</v>
      </c>
      <c r="L152" s="3">
        <v>3633292.82</v>
      </c>
      <c r="M152" s="3">
        <v>34871261</v>
      </c>
      <c r="N152" s="3">
        <v>34883261</v>
      </c>
      <c r="O152" s="3">
        <v>34883261</v>
      </c>
    </row>
    <row r="153" spans="1:15" ht="25.5">
      <c r="A153" s="7" t="s">
        <v>31</v>
      </c>
      <c r="B153" s="7"/>
      <c r="C153" s="8" t="s">
        <v>36</v>
      </c>
      <c r="D153" s="4" t="s">
        <v>226</v>
      </c>
      <c r="E153" s="7"/>
      <c r="F153" s="7"/>
      <c r="G153" s="7"/>
      <c r="H153" s="7"/>
      <c r="I153" s="7"/>
      <c r="J153" s="7"/>
      <c r="K153" s="9">
        <f>K154</f>
        <v>299170</v>
      </c>
      <c r="L153" s="9">
        <f aca="true" t="shared" si="49" ref="L153:O153">L154</f>
        <v>299170</v>
      </c>
      <c r="M153" s="9">
        <f t="shared" si="49"/>
        <v>299170</v>
      </c>
      <c r="N153" s="9">
        <f t="shared" si="49"/>
        <v>299170</v>
      </c>
      <c r="O153" s="9">
        <f t="shared" si="49"/>
        <v>299170</v>
      </c>
    </row>
    <row r="154" spans="1:15" ht="92.25" customHeight="1">
      <c r="A154" s="2" t="s">
        <v>31</v>
      </c>
      <c r="B154" s="2"/>
      <c r="C154" s="4" t="s">
        <v>36</v>
      </c>
      <c r="D154" s="4"/>
      <c r="E154" s="2" t="s">
        <v>128</v>
      </c>
      <c r="F154" s="2" t="s">
        <v>120</v>
      </c>
      <c r="G154" s="20" t="s">
        <v>187</v>
      </c>
      <c r="H154" s="20" t="s">
        <v>142</v>
      </c>
      <c r="I154" s="20" t="s">
        <v>78</v>
      </c>
      <c r="J154" s="20" t="s">
        <v>339</v>
      </c>
      <c r="K154" s="3">
        <v>299170</v>
      </c>
      <c r="L154" s="3">
        <v>299170</v>
      </c>
      <c r="M154" s="3">
        <v>299170</v>
      </c>
      <c r="N154" s="3">
        <v>299170</v>
      </c>
      <c r="O154" s="3">
        <v>299170</v>
      </c>
    </row>
    <row r="155" spans="1:15" ht="25.5">
      <c r="A155" s="7" t="s">
        <v>31</v>
      </c>
      <c r="B155" s="7"/>
      <c r="C155" s="8" t="s">
        <v>37</v>
      </c>
      <c r="D155" s="4" t="s">
        <v>232</v>
      </c>
      <c r="E155" s="7"/>
      <c r="F155" s="7"/>
      <c r="G155" s="7"/>
      <c r="H155" s="7"/>
      <c r="I155" s="7"/>
      <c r="J155" s="7"/>
      <c r="K155" s="9">
        <f>K156+K157+K158</f>
        <v>46470154</v>
      </c>
      <c r="L155" s="9">
        <f aca="true" t="shared" si="50" ref="L155:O155">L156+L157+L158</f>
        <v>44636535.91</v>
      </c>
      <c r="M155" s="9">
        <f t="shared" si="50"/>
        <v>58384500</v>
      </c>
      <c r="N155" s="9">
        <f t="shared" si="50"/>
        <v>56852200</v>
      </c>
      <c r="O155" s="9">
        <f t="shared" si="50"/>
        <v>55046200</v>
      </c>
    </row>
    <row r="156" spans="1:15" ht="27.75" customHeight="1">
      <c r="A156" s="2" t="s">
        <v>31</v>
      </c>
      <c r="B156" s="2"/>
      <c r="C156" s="4" t="s">
        <v>37</v>
      </c>
      <c r="D156" s="4"/>
      <c r="E156" s="2" t="s">
        <v>128</v>
      </c>
      <c r="F156" s="2" t="s">
        <v>126</v>
      </c>
      <c r="G156" s="41" t="s">
        <v>172</v>
      </c>
      <c r="H156" s="41" t="s">
        <v>139</v>
      </c>
      <c r="I156" s="41" t="s">
        <v>76</v>
      </c>
      <c r="J156" s="41" t="s">
        <v>340</v>
      </c>
      <c r="K156" s="3"/>
      <c r="L156" s="3"/>
      <c r="M156" s="3"/>
      <c r="N156" s="3"/>
      <c r="O156" s="3"/>
    </row>
    <row r="157" spans="1:15" ht="27.75" customHeight="1">
      <c r="A157" s="2" t="s">
        <v>31</v>
      </c>
      <c r="B157" s="2"/>
      <c r="C157" s="4" t="s">
        <v>37</v>
      </c>
      <c r="D157" s="4"/>
      <c r="E157" s="2" t="s">
        <v>128</v>
      </c>
      <c r="F157" s="2" t="s">
        <v>128</v>
      </c>
      <c r="G157" s="41"/>
      <c r="H157" s="41"/>
      <c r="I157" s="41"/>
      <c r="J157" s="41"/>
      <c r="K157" s="3">
        <v>46305454</v>
      </c>
      <c r="L157" s="3">
        <v>44471835.91</v>
      </c>
      <c r="M157" s="3">
        <v>58384500</v>
      </c>
      <c r="N157" s="3">
        <v>56852200</v>
      </c>
      <c r="O157" s="3">
        <v>55046200</v>
      </c>
    </row>
    <row r="158" spans="1:15" ht="27.75" customHeight="1">
      <c r="A158" s="2" t="s">
        <v>31</v>
      </c>
      <c r="B158" s="2"/>
      <c r="C158" s="4" t="s">
        <v>37</v>
      </c>
      <c r="D158" s="4"/>
      <c r="E158" s="2" t="s">
        <v>128</v>
      </c>
      <c r="F158" s="2" t="s">
        <v>129</v>
      </c>
      <c r="G158" s="41"/>
      <c r="H158" s="41"/>
      <c r="I158" s="41"/>
      <c r="J158" s="41"/>
      <c r="K158" s="3">
        <v>164700</v>
      </c>
      <c r="L158" s="3">
        <v>164700</v>
      </c>
      <c r="M158" s="3"/>
      <c r="N158" s="3"/>
      <c r="O158" s="3"/>
    </row>
    <row r="159" spans="1:15" ht="25.5">
      <c r="A159" s="7" t="s">
        <v>31</v>
      </c>
      <c r="B159" s="7"/>
      <c r="C159" s="8" t="s">
        <v>2</v>
      </c>
      <c r="D159" s="4" t="s">
        <v>234</v>
      </c>
      <c r="E159" s="7"/>
      <c r="F159" s="7"/>
      <c r="G159" s="7"/>
      <c r="H159" s="7"/>
      <c r="I159" s="7"/>
      <c r="J159" s="7"/>
      <c r="K159" s="9">
        <f>K160+K161+K162</f>
        <v>14957825</v>
      </c>
      <c r="L159" s="9">
        <f aca="true" t="shared" si="51" ref="L159:O159">L160+L161+L162</f>
        <v>14390027.22</v>
      </c>
      <c r="M159" s="9">
        <f t="shared" si="51"/>
        <v>14807700</v>
      </c>
      <c r="N159" s="9">
        <f t="shared" si="51"/>
        <v>14719800</v>
      </c>
      <c r="O159" s="9">
        <f t="shared" si="51"/>
        <v>19559290</v>
      </c>
    </row>
    <row r="160" spans="1:15" ht="26.25" customHeight="1">
      <c r="A160" s="2" t="s">
        <v>31</v>
      </c>
      <c r="B160" s="2"/>
      <c r="C160" s="4" t="s">
        <v>2</v>
      </c>
      <c r="D160" s="4"/>
      <c r="E160" s="2" t="s">
        <v>124</v>
      </c>
      <c r="F160" s="2" t="s">
        <v>122</v>
      </c>
      <c r="G160" s="41" t="s">
        <v>195</v>
      </c>
      <c r="H160" s="41" t="s">
        <v>196</v>
      </c>
      <c r="I160" s="41" t="s">
        <v>79</v>
      </c>
      <c r="J160" s="41" t="s">
        <v>72</v>
      </c>
      <c r="K160" s="3">
        <v>699442</v>
      </c>
      <c r="L160" s="3">
        <v>621379.42</v>
      </c>
      <c r="M160" s="3"/>
      <c r="N160" s="3"/>
      <c r="O160" s="3"/>
    </row>
    <row r="161" spans="1:15" ht="26.25" customHeight="1">
      <c r="A161" s="2" t="s">
        <v>31</v>
      </c>
      <c r="B161" s="2"/>
      <c r="C161" s="16" t="s">
        <v>2</v>
      </c>
      <c r="D161" s="16"/>
      <c r="E161" s="2" t="s">
        <v>128</v>
      </c>
      <c r="F161" s="2" t="s">
        <v>126</v>
      </c>
      <c r="G161" s="41"/>
      <c r="H161" s="41"/>
      <c r="I161" s="41"/>
      <c r="J161" s="41"/>
      <c r="K161" s="3"/>
      <c r="L161" s="3"/>
      <c r="M161" s="3"/>
      <c r="N161" s="3"/>
      <c r="O161" s="3">
        <v>4771090</v>
      </c>
    </row>
    <row r="162" spans="1:15" ht="26.25" customHeight="1">
      <c r="A162" s="2" t="s">
        <v>31</v>
      </c>
      <c r="B162" s="2"/>
      <c r="C162" s="4" t="s">
        <v>2</v>
      </c>
      <c r="D162" s="4"/>
      <c r="E162" s="2" t="s">
        <v>128</v>
      </c>
      <c r="F162" s="2" t="s">
        <v>129</v>
      </c>
      <c r="G162" s="41"/>
      <c r="H162" s="41"/>
      <c r="I162" s="41"/>
      <c r="J162" s="41"/>
      <c r="K162" s="3">
        <v>14258383</v>
      </c>
      <c r="L162" s="3">
        <v>13768647.8</v>
      </c>
      <c r="M162" s="3">
        <v>14807700</v>
      </c>
      <c r="N162" s="3">
        <v>14719800</v>
      </c>
      <c r="O162" s="3">
        <v>14788200</v>
      </c>
    </row>
    <row r="163" spans="1:15" ht="25.5">
      <c r="A163" s="7" t="s">
        <v>31</v>
      </c>
      <c r="B163" s="7"/>
      <c r="C163" s="8" t="s">
        <v>3</v>
      </c>
      <c r="D163" s="4" t="s">
        <v>235</v>
      </c>
      <c r="E163" s="7"/>
      <c r="F163" s="7"/>
      <c r="G163" s="7"/>
      <c r="H163" s="7"/>
      <c r="I163" s="7"/>
      <c r="J163" s="7"/>
      <c r="K163" s="9">
        <f>K164</f>
        <v>42621000</v>
      </c>
      <c r="L163" s="9">
        <f aca="true" t="shared" si="52" ref="L163:O163">L164</f>
        <v>42621000</v>
      </c>
      <c r="M163" s="9">
        <f t="shared" si="52"/>
        <v>42731100</v>
      </c>
      <c r="N163" s="9">
        <f t="shared" si="52"/>
        <v>42731100</v>
      </c>
      <c r="O163" s="9">
        <f t="shared" si="52"/>
        <v>42731100</v>
      </c>
    </row>
    <row r="164" spans="1:15" ht="38.25">
      <c r="A164" s="2" t="s">
        <v>31</v>
      </c>
      <c r="B164" s="2"/>
      <c r="C164" s="4" t="s">
        <v>3</v>
      </c>
      <c r="D164" s="4"/>
      <c r="E164" s="2" t="s">
        <v>128</v>
      </c>
      <c r="F164" s="2" t="s">
        <v>129</v>
      </c>
      <c r="G164" s="18" t="s">
        <v>195</v>
      </c>
      <c r="H164" s="18" t="s">
        <v>196</v>
      </c>
      <c r="I164" s="18" t="s">
        <v>79</v>
      </c>
      <c r="J164" s="18" t="s">
        <v>72</v>
      </c>
      <c r="K164" s="3">
        <v>42621000</v>
      </c>
      <c r="L164" s="3">
        <v>42621000</v>
      </c>
      <c r="M164" s="3">
        <v>42731100</v>
      </c>
      <c r="N164" s="3">
        <v>42731100</v>
      </c>
      <c r="O164" s="3">
        <v>42731100</v>
      </c>
    </row>
    <row r="165" spans="1:15" ht="51">
      <c r="A165" s="7" t="s">
        <v>31</v>
      </c>
      <c r="B165" s="7"/>
      <c r="C165" s="8" t="s">
        <v>12</v>
      </c>
      <c r="D165" s="10" t="s">
        <v>237</v>
      </c>
      <c r="E165" s="7"/>
      <c r="F165" s="7"/>
      <c r="G165" s="7"/>
      <c r="H165" s="7"/>
      <c r="I165" s="7"/>
      <c r="J165" s="7"/>
      <c r="K165" s="9">
        <f>K166</f>
        <v>66152500</v>
      </c>
      <c r="L165" s="9">
        <f aca="true" t="shared" si="53" ref="L165:O165">L166</f>
        <v>65324303.8</v>
      </c>
      <c r="M165" s="9">
        <f t="shared" si="53"/>
        <v>65976300</v>
      </c>
      <c r="N165" s="9">
        <f t="shared" si="53"/>
        <v>65971800</v>
      </c>
      <c r="O165" s="9">
        <f t="shared" si="53"/>
        <v>65970800</v>
      </c>
    </row>
    <row r="166" spans="1:15" ht="38.25">
      <c r="A166" s="2" t="s">
        <v>31</v>
      </c>
      <c r="B166" s="2"/>
      <c r="C166" s="4" t="s">
        <v>12</v>
      </c>
      <c r="D166" s="10"/>
      <c r="E166" s="2" t="s">
        <v>128</v>
      </c>
      <c r="F166" s="2" t="s">
        <v>129</v>
      </c>
      <c r="G166" s="18" t="s">
        <v>195</v>
      </c>
      <c r="H166" s="18" t="s">
        <v>196</v>
      </c>
      <c r="I166" s="18" t="s">
        <v>79</v>
      </c>
      <c r="J166" s="18" t="s">
        <v>72</v>
      </c>
      <c r="K166" s="3">
        <v>66152500</v>
      </c>
      <c r="L166" s="3">
        <v>65324303.8</v>
      </c>
      <c r="M166" s="3">
        <v>65976300</v>
      </c>
      <c r="N166" s="3">
        <v>65971800</v>
      </c>
      <c r="O166" s="3">
        <v>65970800</v>
      </c>
    </row>
    <row r="167" spans="1:15" ht="63.75">
      <c r="A167" s="7" t="s">
        <v>31</v>
      </c>
      <c r="B167" s="7"/>
      <c r="C167" s="8" t="s">
        <v>14</v>
      </c>
      <c r="D167" s="10" t="s">
        <v>240</v>
      </c>
      <c r="E167" s="7"/>
      <c r="F167" s="7"/>
      <c r="G167" s="7"/>
      <c r="H167" s="7"/>
      <c r="I167" s="7"/>
      <c r="J167" s="7"/>
      <c r="K167" s="9">
        <f>K168+K169+K170+K171</f>
        <v>10444097</v>
      </c>
      <c r="L167" s="9">
        <f aca="true" t="shared" si="54" ref="L167:O167">L168+L169+L170+L171</f>
        <v>10371159</v>
      </c>
      <c r="M167" s="9">
        <f t="shared" si="54"/>
        <v>2755000</v>
      </c>
      <c r="N167" s="9">
        <f t="shared" si="54"/>
        <v>2755000</v>
      </c>
      <c r="O167" s="9">
        <f t="shared" si="54"/>
        <v>2755000</v>
      </c>
    </row>
    <row r="168" spans="1:15" ht="35.25" customHeight="1">
      <c r="A168" s="2" t="s">
        <v>31</v>
      </c>
      <c r="B168" s="2"/>
      <c r="C168" s="4" t="s">
        <v>14</v>
      </c>
      <c r="D168" s="10"/>
      <c r="E168" s="2" t="s">
        <v>128</v>
      </c>
      <c r="F168" s="2" t="s">
        <v>123</v>
      </c>
      <c r="G168" s="41" t="s">
        <v>189</v>
      </c>
      <c r="H168" s="41" t="s">
        <v>155</v>
      </c>
      <c r="I168" s="41" t="s">
        <v>80</v>
      </c>
      <c r="J168" s="41" t="s">
        <v>341</v>
      </c>
      <c r="K168" s="3">
        <v>3414400</v>
      </c>
      <c r="L168" s="3">
        <v>3357005</v>
      </c>
      <c r="M168" s="3">
        <v>1455000</v>
      </c>
      <c r="N168" s="3">
        <v>2755000</v>
      </c>
      <c r="O168" s="3">
        <v>580000</v>
      </c>
    </row>
    <row r="169" spans="1:15" ht="35.25" customHeight="1">
      <c r="A169" s="2" t="s">
        <v>31</v>
      </c>
      <c r="B169" s="2"/>
      <c r="C169" s="4" t="s">
        <v>14</v>
      </c>
      <c r="D169" s="10"/>
      <c r="E169" s="2" t="s">
        <v>128</v>
      </c>
      <c r="F169" s="2" t="s">
        <v>126</v>
      </c>
      <c r="G169" s="41"/>
      <c r="H169" s="41"/>
      <c r="I169" s="41"/>
      <c r="J169" s="41"/>
      <c r="K169" s="3">
        <v>6604697</v>
      </c>
      <c r="L169" s="3">
        <v>6589198</v>
      </c>
      <c r="M169" s="3">
        <v>1170000</v>
      </c>
      <c r="N169" s="3"/>
      <c r="O169" s="3">
        <v>2175000</v>
      </c>
    </row>
    <row r="170" spans="1:15" ht="35.25" customHeight="1">
      <c r="A170" s="2" t="s">
        <v>31</v>
      </c>
      <c r="B170" s="2"/>
      <c r="C170" s="4" t="s">
        <v>14</v>
      </c>
      <c r="D170" s="10"/>
      <c r="E170" s="2" t="s">
        <v>128</v>
      </c>
      <c r="F170" s="2" t="s">
        <v>120</v>
      </c>
      <c r="G170" s="41"/>
      <c r="H170" s="41"/>
      <c r="I170" s="41"/>
      <c r="J170" s="41"/>
      <c r="K170" s="3"/>
      <c r="L170" s="3"/>
      <c r="M170" s="3">
        <v>130000</v>
      </c>
      <c r="N170" s="3"/>
      <c r="O170" s="3"/>
    </row>
    <row r="171" spans="1:15" ht="35.25" customHeight="1">
      <c r="A171" s="2" t="s">
        <v>31</v>
      </c>
      <c r="B171" s="2"/>
      <c r="C171" s="4" t="s">
        <v>14</v>
      </c>
      <c r="D171" s="10"/>
      <c r="E171" s="2" t="s">
        <v>128</v>
      </c>
      <c r="F171" s="2" t="s">
        <v>129</v>
      </c>
      <c r="G171" s="41"/>
      <c r="H171" s="41"/>
      <c r="I171" s="41"/>
      <c r="J171" s="41"/>
      <c r="K171" s="3">
        <v>425000</v>
      </c>
      <c r="L171" s="3">
        <v>424956</v>
      </c>
      <c r="M171" s="3"/>
      <c r="N171" s="3"/>
      <c r="O171" s="3"/>
    </row>
    <row r="172" spans="1:15" ht="63.75">
      <c r="A172" s="7" t="s">
        <v>31</v>
      </c>
      <c r="B172" s="7"/>
      <c r="C172" s="8" t="s">
        <v>4</v>
      </c>
      <c r="D172" s="10" t="s">
        <v>241</v>
      </c>
      <c r="E172" s="7"/>
      <c r="F172" s="7"/>
      <c r="G172" s="7"/>
      <c r="H172" s="7"/>
      <c r="I172" s="7"/>
      <c r="J172" s="7"/>
      <c r="K172" s="9">
        <f>K173+K174+K175+K176+K177</f>
        <v>35780363</v>
      </c>
      <c r="L172" s="9">
        <f aca="true" t="shared" si="55" ref="L172:O172">L173+L174+L175+L176+L177</f>
        <v>17448194.09</v>
      </c>
      <c r="M172" s="9">
        <f t="shared" si="55"/>
        <v>69266800</v>
      </c>
      <c r="N172" s="9">
        <f t="shared" si="55"/>
        <v>67940500</v>
      </c>
      <c r="O172" s="9">
        <f t="shared" si="55"/>
        <v>68910900</v>
      </c>
    </row>
    <row r="173" spans="1:15" ht="18" customHeight="1">
      <c r="A173" s="2" t="s">
        <v>31</v>
      </c>
      <c r="B173" s="2"/>
      <c r="C173" s="4" t="s">
        <v>4</v>
      </c>
      <c r="D173" s="10"/>
      <c r="E173" s="2" t="s">
        <v>128</v>
      </c>
      <c r="F173" s="2" t="s">
        <v>123</v>
      </c>
      <c r="G173" s="41" t="s">
        <v>197</v>
      </c>
      <c r="H173" s="41" t="s">
        <v>198</v>
      </c>
      <c r="I173" s="41" t="s">
        <v>81</v>
      </c>
      <c r="J173" s="41" t="s">
        <v>342</v>
      </c>
      <c r="K173" s="3">
        <v>10450669</v>
      </c>
      <c r="L173" s="3">
        <v>6624780.41</v>
      </c>
      <c r="M173" s="3">
        <v>26358000</v>
      </c>
      <c r="N173" s="3">
        <v>26358000</v>
      </c>
      <c r="O173" s="3">
        <v>26358000</v>
      </c>
    </row>
    <row r="174" spans="1:15" ht="18" customHeight="1">
      <c r="A174" s="2" t="s">
        <v>31</v>
      </c>
      <c r="B174" s="2"/>
      <c r="C174" s="4" t="s">
        <v>4</v>
      </c>
      <c r="D174" s="10"/>
      <c r="E174" s="2" t="s">
        <v>128</v>
      </c>
      <c r="F174" s="2" t="s">
        <v>126</v>
      </c>
      <c r="G174" s="41"/>
      <c r="H174" s="41"/>
      <c r="I174" s="41"/>
      <c r="J174" s="41"/>
      <c r="K174" s="3">
        <v>20150001</v>
      </c>
      <c r="L174" s="3">
        <v>9304531.8</v>
      </c>
      <c r="M174" s="3">
        <v>34287700</v>
      </c>
      <c r="N174" s="3">
        <v>34287700</v>
      </c>
      <c r="O174" s="3">
        <v>34287700</v>
      </c>
    </row>
    <row r="175" spans="1:15" ht="18" customHeight="1">
      <c r="A175" s="2" t="s">
        <v>31</v>
      </c>
      <c r="B175" s="2"/>
      <c r="C175" s="4" t="s">
        <v>4</v>
      </c>
      <c r="D175" s="10"/>
      <c r="E175" s="2" t="s">
        <v>128</v>
      </c>
      <c r="F175" s="2" t="s">
        <v>120</v>
      </c>
      <c r="G175" s="41"/>
      <c r="H175" s="41"/>
      <c r="I175" s="41"/>
      <c r="J175" s="41"/>
      <c r="K175" s="3">
        <v>2694840</v>
      </c>
      <c r="L175" s="3">
        <v>521822.49</v>
      </c>
      <c r="M175" s="3">
        <v>2366400</v>
      </c>
      <c r="N175" s="3">
        <v>2366400</v>
      </c>
      <c r="O175" s="3">
        <v>2366400</v>
      </c>
    </row>
    <row r="176" spans="1:15" ht="18" customHeight="1">
      <c r="A176" s="2" t="s">
        <v>31</v>
      </c>
      <c r="B176" s="2"/>
      <c r="C176" s="4" t="s">
        <v>4</v>
      </c>
      <c r="D176" s="10"/>
      <c r="E176" s="2" t="s">
        <v>128</v>
      </c>
      <c r="F176" s="2" t="s">
        <v>128</v>
      </c>
      <c r="G176" s="41"/>
      <c r="H176" s="41"/>
      <c r="I176" s="41"/>
      <c r="J176" s="41"/>
      <c r="K176" s="3">
        <v>354858</v>
      </c>
      <c r="L176" s="3">
        <v>346755.46</v>
      </c>
      <c r="M176" s="3">
        <v>1460500</v>
      </c>
      <c r="N176" s="3">
        <v>1460500</v>
      </c>
      <c r="O176" s="3">
        <v>1460500</v>
      </c>
    </row>
    <row r="177" spans="1:15" ht="18" customHeight="1">
      <c r="A177" s="2" t="s">
        <v>31</v>
      </c>
      <c r="B177" s="2"/>
      <c r="C177" s="4" t="s">
        <v>4</v>
      </c>
      <c r="D177" s="10"/>
      <c r="E177" s="2" t="s">
        <v>128</v>
      </c>
      <c r="F177" s="2" t="s">
        <v>129</v>
      </c>
      <c r="G177" s="41"/>
      <c r="H177" s="41"/>
      <c r="I177" s="41"/>
      <c r="J177" s="41"/>
      <c r="K177" s="3">
        <v>2129995</v>
      </c>
      <c r="L177" s="3">
        <v>650303.93</v>
      </c>
      <c r="M177" s="3">
        <v>4794200</v>
      </c>
      <c r="N177" s="3">
        <v>3467900</v>
      </c>
      <c r="O177" s="3">
        <v>4438300</v>
      </c>
    </row>
    <row r="178" spans="1:15" ht="38.25">
      <c r="A178" s="7" t="s">
        <v>31</v>
      </c>
      <c r="B178" s="7"/>
      <c r="C178" s="8" t="s">
        <v>38</v>
      </c>
      <c r="D178" s="16" t="s">
        <v>243</v>
      </c>
      <c r="E178" s="7"/>
      <c r="F178" s="7"/>
      <c r="G178" s="7"/>
      <c r="H178" s="7"/>
      <c r="I178" s="7"/>
      <c r="J178" s="7"/>
      <c r="K178" s="9">
        <f>K179</f>
        <v>96930</v>
      </c>
      <c r="L178" s="9">
        <f aca="true" t="shared" si="56" ref="L178:O178">L179</f>
        <v>96817</v>
      </c>
      <c r="M178" s="9">
        <f t="shared" si="56"/>
        <v>0</v>
      </c>
      <c r="N178" s="9">
        <f t="shared" si="56"/>
        <v>0</v>
      </c>
      <c r="O178" s="9">
        <f t="shared" si="56"/>
        <v>0</v>
      </c>
    </row>
    <row r="179" spans="1:15" ht="102">
      <c r="A179" s="2" t="s">
        <v>31</v>
      </c>
      <c r="B179" s="2"/>
      <c r="C179" s="4" t="s">
        <v>38</v>
      </c>
      <c r="D179" s="4"/>
      <c r="E179" s="2" t="s">
        <v>128</v>
      </c>
      <c r="F179" s="2" t="s">
        <v>128</v>
      </c>
      <c r="G179" s="20" t="s">
        <v>190</v>
      </c>
      <c r="H179" s="20" t="s">
        <v>156</v>
      </c>
      <c r="I179" s="20" t="s">
        <v>83</v>
      </c>
      <c r="J179" s="20" t="s">
        <v>343</v>
      </c>
      <c r="K179" s="3">
        <v>96930</v>
      </c>
      <c r="L179" s="3">
        <v>96817</v>
      </c>
      <c r="M179" s="3"/>
      <c r="N179" s="3"/>
      <c r="O179" s="3"/>
    </row>
    <row r="180" spans="1:15" ht="25.5">
      <c r="A180" s="2" t="s">
        <v>31</v>
      </c>
      <c r="B180" s="2"/>
      <c r="C180" s="15" t="s">
        <v>204</v>
      </c>
      <c r="D180" s="16" t="s">
        <v>268</v>
      </c>
      <c r="E180" s="2"/>
      <c r="F180" s="2"/>
      <c r="G180" s="15"/>
      <c r="H180" s="15"/>
      <c r="I180" s="15"/>
      <c r="J180" s="15"/>
      <c r="K180" s="3">
        <f>K181</f>
        <v>21581755</v>
      </c>
      <c r="L180" s="3">
        <f aca="true" t="shared" si="57" ref="L180:O180">L181</f>
        <v>14911170.9</v>
      </c>
      <c r="M180" s="3">
        <f t="shared" si="57"/>
        <v>0</v>
      </c>
      <c r="N180" s="3">
        <f t="shared" si="57"/>
        <v>0</v>
      </c>
      <c r="O180" s="3">
        <f t="shared" si="57"/>
        <v>0</v>
      </c>
    </row>
    <row r="181" spans="1:15" ht="140.25">
      <c r="A181" s="2" t="s">
        <v>31</v>
      </c>
      <c r="B181" s="2"/>
      <c r="C181" s="15" t="s">
        <v>204</v>
      </c>
      <c r="D181" s="15"/>
      <c r="E181" s="2" t="s">
        <v>123</v>
      </c>
      <c r="F181" s="2" t="s">
        <v>98</v>
      </c>
      <c r="G181" s="18" t="s">
        <v>344</v>
      </c>
      <c r="H181" s="18" t="s">
        <v>345</v>
      </c>
      <c r="I181" s="18" t="s">
        <v>346</v>
      </c>
      <c r="J181" s="18" t="s">
        <v>131</v>
      </c>
      <c r="K181" s="3">
        <v>21581755</v>
      </c>
      <c r="L181" s="3">
        <v>14911170.9</v>
      </c>
      <c r="M181" s="3"/>
      <c r="N181" s="3"/>
      <c r="O181" s="3"/>
    </row>
    <row r="182" spans="1:15" ht="25.5">
      <c r="A182" s="7" t="s">
        <v>31</v>
      </c>
      <c r="B182" s="7"/>
      <c r="C182" s="8" t="s">
        <v>16</v>
      </c>
      <c r="D182" s="4" t="s">
        <v>244</v>
      </c>
      <c r="E182" s="7"/>
      <c r="F182" s="7"/>
      <c r="G182" s="7"/>
      <c r="H182" s="7"/>
      <c r="I182" s="7"/>
      <c r="J182" s="7"/>
      <c r="K182" s="9">
        <f>K183+K184</f>
        <v>2966453</v>
      </c>
      <c r="L182" s="9">
        <f aca="true" t="shared" si="58" ref="L182:O182">L183+L184</f>
        <v>2966452.2</v>
      </c>
      <c r="M182" s="9">
        <f t="shared" si="58"/>
        <v>3464800</v>
      </c>
      <c r="N182" s="9">
        <f t="shared" si="58"/>
        <v>3223900</v>
      </c>
      <c r="O182" s="9">
        <f t="shared" si="58"/>
        <v>2793200</v>
      </c>
    </row>
    <row r="183" spans="1:15" ht="78" customHeight="1">
      <c r="A183" s="2" t="s">
        <v>31</v>
      </c>
      <c r="B183" s="2"/>
      <c r="C183" s="4" t="s">
        <v>16</v>
      </c>
      <c r="D183" s="4"/>
      <c r="E183" s="2" t="s">
        <v>124</v>
      </c>
      <c r="F183" s="2" t="s">
        <v>123</v>
      </c>
      <c r="G183" s="42" t="s">
        <v>347</v>
      </c>
      <c r="H183" s="42" t="s">
        <v>348</v>
      </c>
      <c r="I183" s="42" t="s">
        <v>157</v>
      </c>
      <c r="J183" s="42" t="s">
        <v>158</v>
      </c>
      <c r="K183" s="3">
        <v>2954453</v>
      </c>
      <c r="L183" s="3">
        <v>2954452.2</v>
      </c>
      <c r="M183" s="3">
        <v>3428800</v>
      </c>
      <c r="N183" s="3">
        <v>3163900</v>
      </c>
      <c r="O183" s="3">
        <v>2709200</v>
      </c>
    </row>
    <row r="184" spans="1:15" ht="78" customHeight="1">
      <c r="A184" s="2" t="s">
        <v>31</v>
      </c>
      <c r="B184" s="2"/>
      <c r="C184" s="4" t="s">
        <v>16</v>
      </c>
      <c r="D184" s="4"/>
      <c r="E184" s="2" t="s">
        <v>128</v>
      </c>
      <c r="F184" s="2" t="s">
        <v>128</v>
      </c>
      <c r="G184" s="43"/>
      <c r="H184" s="43"/>
      <c r="I184" s="43"/>
      <c r="J184" s="43"/>
      <c r="K184" s="3">
        <v>12000</v>
      </c>
      <c r="L184" s="3">
        <v>12000</v>
      </c>
      <c r="M184" s="3">
        <v>36000</v>
      </c>
      <c r="N184" s="3">
        <v>60000</v>
      </c>
      <c r="O184" s="3">
        <v>84000</v>
      </c>
    </row>
    <row r="185" spans="1:15" ht="25.5">
      <c r="A185" s="7" t="s">
        <v>31</v>
      </c>
      <c r="B185" s="7"/>
      <c r="C185" s="8" t="s">
        <v>19</v>
      </c>
      <c r="D185" s="4" t="s">
        <v>249</v>
      </c>
      <c r="E185" s="7"/>
      <c r="F185" s="7"/>
      <c r="G185" s="7"/>
      <c r="H185" s="7"/>
      <c r="I185" s="7"/>
      <c r="J185" s="7"/>
      <c r="K185" s="9">
        <f>K186</f>
        <v>537000</v>
      </c>
      <c r="L185" s="9">
        <f aca="true" t="shared" si="59" ref="L185:O185">L186</f>
        <v>495549.12</v>
      </c>
      <c r="M185" s="9">
        <f t="shared" si="59"/>
        <v>641162</v>
      </c>
      <c r="N185" s="9">
        <f t="shared" si="59"/>
        <v>641162</v>
      </c>
      <c r="O185" s="9">
        <f t="shared" si="59"/>
        <v>641162</v>
      </c>
    </row>
    <row r="186" spans="1:15" ht="67.5" customHeight="1">
      <c r="A186" s="2" t="s">
        <v>31</v>
      </c>
      <c r="B186" s="2"/>
      <c r="C186" s="4" t="s">
        <v>19</v>
      </c>
      <c r="D186" s="4"/>
      <c r="E186" s="2" t="s">
        <v>128</v>
      </c>
      <c r="F186" s="2" t="s">
        <v>129</v>
      </c>
      <c r="G186" s="22" t="s">
        <v>195</v>
      </c>
      <c r="H186" s="22" t="s">
        <v>196</v>
      </c>
      <c r="I186" s="22" t="s">
        <v>79</v>
      </c>
      <c r="J186" s="22" t="s">
        <v>72</v>
      </c>
      <c r="K186" s="3">
        <v>537000</v>
      </c>
      <c r="L186" s="3">
        <v>495549.12</v>
      </c>
      <c r="M186" s="3">
        <v>641162</v>
      </c>
      <c r="N186" s="3">
        <v>641162</v>
      </c>
      <c r="O186" s="3">
        <v>641162</v>
      </c>
    </row>
    <row r="187" spans="1:15" ht="25.5">
      <c r="A187" s="7" t="s">
        <v>31</v>
      </c>
      <c r="B187" s="7"/>
      <c r="C187" s="8" t="s">
        <v>20</v>
      </c>
      <c r="D187" s="4" t="s">
        <v>250</v>
      </c>
      <c r="E187" s="7"/>
      <c r="F187" s="7"/>
      <c r="G187" s="7"/>
      <c r="H187" s="7"/>
      <c r="I187" s="7"/>
      <c r="J187" s="7"/>
      <c r="K187" s="9">
        <f>K188</f>
        <v>1778400</v>
      </c>
      <c r="L187" s="9">
        <f aca="true" t="shared" si="60" ref="L187:O187">L188</f>
        <v>1778400</v>
      </c>
      <c r="M187" s="9">
        <f t="shared" si="60"/>
        <v>2137738</v>
      </c>
      <c r="N187" s="9">
        <f t="shared" si="60"/>
        <v>2137738</v>
      </c>
      <c r="O187" s="9">
        <f t="shared" si="60"/>
        <v>2137738</v>
      </c>
    </row>
    <row r="188" spans="1:15" ht="72" customHeight="1">
      <c r="A188" s="2" t="s">
        <v>31</v>
      </c>
      <c r="B188" s="2"/>
      <c r="C188" s="4" t="s">
        <v>20</v>
      </c>
      <c r="D188" s="4"/>
      <c r="E188" s="2" t="s">
        <v>128</v>
      </c>
      <c r="F188" s="2" t="s">
        <v>129</v>
      </c>
      <c r="G188" s="22" t="s">
        <v>195</v>
      </c>
      <c r="H188" s="22" t="s">
        <v>196</v>
      </c>
      <c r="I188" s="22" t="s">
        <v>79</v>
      </c>
      <c r="J188" s="22" t="s">
        <v>72</v>
      </c>
      <c r="K188" s="3">
        <v>1778400</v>
      </c>
      <c r="L188" s="3">
        <v>1778400</v>
      </c>
      <c r="M188" s="3">
        <v>2137738</v>
      </c>
      <c r="N188" s="3">
        <v>2137738</v>
      </c>
      <c r="O188" s="3">
        <v>2137738</v>
      </c>
    </row>
    <row r="189" spans="1:15" ht="153">
      <c r="A189" s="7" t="s">
        <v>31</v>
      </c>
      <c r="B189" s="7"/>
      <c r="C189" s="8" t="s">
        <v>39</v>
      </c>
      <c r="D189" s="10" t="s">
        <v>253</v>
      </c>
      <c r="E189" s="7"/>
      <c r="F189" s="7"/>
      <c r="G189" s="7"/>
      <c r="H189" s="7"/>
      <c r="I189" s="7"/>
      <c r="J189" s="7"/>
      <c r="K189" s="9">
        <f>K190</f>
        <v>23802831</v>
      </c>
      <c r="L189" s="9">
        <f aca="true" t="shared" si="61" ref="L189:O189">L190</f>
        <v>23802790</v>
      </c>
      <c r="M189" s="9">
        <f t="shared" si="61"/>
        <v>23155100</v>
      </c>
      <c r="N189" s="9">
        <f t="shared" si="61"/>
        <v>23155100</v>
      </c>
      <c r="O189" s="9">
        <f t="shared" si="61"/>
        <v>23155100</v>
      </c>
    </row>
    <row r="190" spans="1:15" ht="84" customHeight="1">
      <c r="A190" s="2" t="s">
        <v>31</v>
      </c>
      <c r="B190" s="2"/>
      <c r="C190" s="4" t="s">
        <v>39</v>
      </c>
      <c r="D190" s="10"/>
      <c r="E190" s="2" t="s">
        <v>128</v>
      </c>
      <c r="F190" s="2" t="s">
        <v>126</v>
      </c>
      <c r="G190" s="23" t="s">
        <v>173</v>
      </c>
      <c r="H190" s="23" t="s">
        <v>171</v>
      </c>
      <c r="I190" s="23" t="s">
        <v>169</v>
      </c>
      <c r="J190" s="23" t="s">
        <v>170</v>
      </c>
      <c r="K190" s="3">
        <v>23802831</v>
      </c>
      <c r="L190" s="3">
        <v>23802790</v>
      </c>
      <c r="M190" s="3">
        <v>23155100</v>
      </c>
      <c r="N190" s="3">
        <v>23155100</v>
      </c>
      <c r="O190" s="3">
        <v>23155100</v>
      </c>
    </row>
    <row r="191" spans="1:15" ht="153">
      <c r="A191" s="7" t="s">
        <v>31</v>
      </c>
      <c r="B191" s="7"/>
      <c r="C191" s="8" t="s">
        <v>40</v>
      </c>
      <c r="D191" s="10" t="s">
        <v>254</v>
      </c>
      <c r="E191" s="7"/>
      <c r="F191" s="7"/>
      <c r="G191" s="7" t="s">
        <v>174</v>
      </c>
      <c r="H191" s="7"/>
      <c r="I191" s="7"/>
      <c r="J191" s="7"/>
      <c r="K191" s="9">
        <f>K192</f>
        <v>133106577</v>
      </c>
      <c r="L191" s="9">
        <f aca="true" t="shared" si="62" ref="L191:O191">L192</f>
        <v>126953110</v>
      </c>
      <c r="M191" s="9">
        <f t="shared" si="62"/>
        <v>160847300</v>
      </c>
      <c r="N191" s="9">
        <f t="shared" si="62"/>
        <v>160847300</v>
      </c>
      <c r="O191" s="9">
        <f t="shared" si="62"/>
        <v>160847300</v>
      </c>
    </row>
    <row r="192" spans="1:15" ht="76.5">
      <c r="A192" s="2" t="s">
        <v>31</v>
      </c>
      <c r="B192" s="2"/>
      <c r="C192" s="4" t="s">
        <v>40</v>
      </c>
      <c r="D192" s="10"/>
      <c r="E192" s="2" t="s">
        <v>128</v>
      </c>
      <c r="F192" s="2" t="s">
        <v>123</v>
      </c>
      <c r="G192" s="23" t="s">
        <v>173</v>
      </c>
      <c r="H192" s="23" t="s">
        <v>171</v>
      </c>
      <c r="I192" s="23" t="s">
        <v>169</v>
      </c>
      <c r="J192" s="23" t="s">
        <v>170</v>
      </c>
      <c r="K192" s="3">
        <v>133106577</v>
      </c>
      <c r="L192" s="3">
        <v>126953110</v>
      </c>
      <c r="M192" s="3">
        <v>160847300</v>
      </c>
      <c r="N192" s="3">
        <v>160847300</v>
      </c>
      <c r="O192" s="3">
        <v>160847300</v>
      </c>
    </row>
    <row r="193" spans="1:15" ht="165.75">
      <c r="A193" s="7" t="s">
        <v>31</v>
      </c>
      <c r="B193" s="7"/>
      <c r="C193" s="8" t="s">
        <v>23</v>
      </c>
      <c r="D193" s="10" t="s">
        <v>257</v>
      </c>
      <c r="E193" s="7"/>
      <c r="F193" s="7"/>
      <c r="G193" s="7"/>
      <c r="H193" s="7"/>
      <c r="I193" s="7"/>
      <c r="J193" s="7"/>
      <c r="K193" s="9">
        <f>K194+K195+K196+K197</f>
        <v>162607000</v>
      </c>
      <c r="L193" s="9">
        <f aca="true" t="shared" si="63" ref="L193:O193">L194+L195+L196+L197</f>
        <v>157392060.26999998</v>
      </c>
      <c r="M193" s="9">
        <f t="shared" si="63"/>
        <v>275207600</v>
      </c>
      <c r="N193" s="9">
        <f t="shared" si="63"/>
        <v>241334000</v>
      </c>
      <c r="O193" s="9">
        <f t="shared" si="63"/>
        <v>267573700</v>
      </c>
    </row>
    <row r="194" spans="1:15" ht="51.75" customHeight="1">
      <c r="A194" s="2" t="s">
        <v>31</v>
      </c>
      <c r="B194" s="2"/>
      <c r="C194" s="4" t="s">
        <v>23</v>
      </c>
      <c r="D194" s="10"/>
      <c r="E194" s="2" t="s">
        <v>128</v>
      </c>
      <c r="F194" s="2" t="s">
        <v>123</v>
      </c>
      <c r="G194" s="41" t="s">
        <v>177</v>
      </c>
      <c r="H194" s="41" t="s">
        <v>349</v>
      </c>
      <c r="I194" s="41" t="s">
        <v>90</v>
      </c>
      <c r="J194" s="41" t="s">
        <v>175</v>
      </c>
      <c r="K194" s="3">
        <v>2028000</v>
      </c>
      <c r="L194" s="3">
        <v>1351017.44</v>
      </c>
      <c r="M194" s="3">
        <v>2006000</v>
      </c>
      <c r="N194" s="3">
        <v>2006000</v>
      </c>
      <c r="O194" s="3">
        <v>2006000</v>
      </c>
    </row>
    <row r="195" spans="1:15" ht="51.75" customHeight="1">
      <c r="A195" s="2" t="s">
        <v>31</v>
      </c>
      <c r="B195" s="2"/>
      <c r="C195" s="4" t="s">
        <v>23</v>
      </c>
      <c r="D195" s="10"/>
      <c r="E195" s="2" t="s">
        <v>128</v>
      </c>
      <c r="F195" s="2" t="s">
        <v>126</v>
      </c>
      <c r="G195" s="41"/>
      <c r="H195" s="41"/>
      <c r="I195" s="41"/>
      <c r="J195" s="41"/>
      <c r="K195" s="3">
        <v>104320800</v>
      </c>
      <c r="L195" s="3">
        <v>100334923.77</v>
      </c>
      <c r="M195" s="3">
        <v>184756200</v>
      </c>
      <c r="N195" s="3">
        <v>151085700</v>
      </c>
      <c r="O195" s="3">
        <v>177122300</v>
      </c>
    </row>
    <row r="196" spans="1:15" ht="51.75" customHeight="1">
      <c r="A196" s="2" t="s">
        <v>31</v>
      </c>
      <c r="B196" s="2"/>
      <c r="C196" s="4" t="s">
        <v>23</v>
      </c>
      <c r="D196" s="10"/>
      <c r="E196" s="2" t="s">
        <v>128</v>
      </c>
      <c r="F196" s="2" t="s">
        <v>129</v>
      </c>
      <c r="G196" s="41"/>
      <c r="H196" s="41"/>
      <c r="I196" s="41"/>
      <c r="J196" s="41"/>
      <c r="K196" s="3">
        <v>1218200</v>
      </c>
      <c r="L196" s="3">
        <v>666119.06</v>
      </c>
      <c r="M196" s="3">
        <v>1263400</v>
      </c>
      <c r="N196" s="3">
        <v>1060300</v>
      </c>
      <c r="O196" s="3">
        <v>1263400</v>
      </c>
    </row>
    <row r="197" spans="1:15" ht="51.75" customHeight="1">
      <c r="A197" s="2" t="s">
        <v>31</v>
      </c>
      <c r="B197" s="2"/>
      <c r="C197" s="4" t="s">
        <v>23</v>
      </c>
      <c r="D197" s="10"/>
      <c r="E197" s="2" t="s">
        <v>122</v>
      </c>
      <c r="F197" s="2" t="s">
        <v>124</v>
      </c>
      <c r="G197" s="41"/>
      <c r="H197" s="41"/>
      <c r="I197" s="41"/>
      <c r="J197" s="41"/>
      <c r="K197" s="3">
        <v>55040000</v>
      </c>
      <c r="L197" s="3">
        <v>55040000</v>
      </c>
      <c r="M197" s="3">
        <v>87182000</v>
      </c>
      <c r="N197" s="3">
        <v>87182000</v>
      </c>
      <c r="O197" s="3">
        <v>87182000</v>
      </c>
    </row>
    <row r="198" spans="1:15" ht="102">
      <c r="A198" s="7" t="s">
        <v>31</v>
      </c>
      <c r="B198" s="7"/>
      <c r="C198" s="8" t="s">
        <v>41</v>
      </c>
      <c r="D198" s="10" t="s">
        <v>258</v>
      </c>
      <c r="E198" s="7"/>
      <c r="F198" s="7"/>
      <c r="G198" s="7"/>
      <c r="H198" s="7"/>
      <c r="I198" s="7"/>
      <c r="J198" s="7"/>
      <c r="K198" s="9">
        <f>K199</f>
        <v>0</v>
      </c>
      <c r="L198" s="9">
        <f aca="true" t="shared" si="64" ref="L198:O198">L199</f>
        <v>0</v>
      </c>
      <c r="M198" s="9">
        <f t="shared" si="64"/>
        <v>31031600</v>
      </c>
      <c r="N198" s="9">
        <f t="shared" si="64"/>
        <v>31031600</v>
      </c>
      <c r="O198" s="9">
        <f t="shared" si="64"/>
        <v>31031600</v>
      </c>
    </row>
    <row r="199" spans="1:15" ht="114.75">
      <c r="A199" s="2" t="s">
        <v>31</v>
      </c>
      <c r="B199" s="2"/>
      <c r="C199" s="4" t="s">
        <v>41</v>
      </c>
      <c r="D199" s="10"/>
      <c r="E199" s="2" t="s">
        <v>128</v>
      </c>
      <c r="F199" s="2" t="s">
        <v>128</v>
      </c>
      <c r="G199" s="18" t="s">
        <v>191</v>
      </c>
      <c r="H199" s="18" t="s">
        <v>140</v>
      </c>
      <c r="I199" s="18" t="s">
        <v>141</v>
      </c>
      <c r="J199" s="18" t="s">
        <v>338</v>
      </c>
      <c r="K199" s="3"/>
      <c r="L199" s="3"/>
      <c r="M199" s="3">
        <v>31031600</v>
      </c>
      <c r="N199" s="3">
        <v>31031600</v>
      </c>
      <c r="O199" s="3">
        <v>31031600</v>
      </c>
    </row>
    <row r="200" spans="1:15" ht="127.5">
      <c r="A200" s="7" t="s">
        <v>31</v>
      </c>
      <c r="B200" s="7"/>
      <c r="C200" s="8" t="s">
        <v>42</v>
      </c>
      <c r="D200" s="10" t="s">
        <v>263</v>
      </c>
      <c r="E200" s="7"/>
      <c r="F200" s="7"/>
      <c r="G200" s="7"/>
      <c r="H200" s="7"/>
      <c r="I200" s="7"/>
      <c r="J200" s="7"/>
      <c r="K200" s="9">
        <f>K201</f>
        <v>2048669705</v>
      </c>
      <c r="L200" s="9">
        <f aca="true" t="shared" si="65" ref="L200:O200">L201</f>
        <v>1949664376.5</v>
      </c>
      <c r="M200" s="9">
        <f t="shared" si="65"/>
        <v>1961648200</v>
      </c>
      <c r="N200" s="9">
        <f t="shared" si="65"/>
        <v>1961641300</v>
      </c>
      <c r="O200" s="9">
        <f t="shared" si="65"/>
        <v>1961641300</v>
      </c>
    </row>
    <row r="201" spans="1:15" ht="76.5">
      <c r="A201" s="2" t="s">
        <v>31</v>
      </c>
      <c r="B201" s="2"/>
      <c r="C201" s="4" t="s">
        <v>42</v>
      </c>
      <c r="D201" s="10"/>
      <c r="E201" s="2" t="s">
        <v>128</v>
      </c>
      <c r="F201" s="2" t="s">
        <v>126</v>
      </c>
      <c r="G201" s="18" t="s">
        <v>173</v>
      </c>
      <c r="H201" s="18" t="s">
        <v>171</v>
      </c>
      <c r="I201" s="18" t="s">
        <v>169</v>
      </c>
      <c r="J201" s="18" t="s">
        <v>170</v>
      </c>
      <c r="K201" s="3">
        <v>2048669705</v>
      </c>
      <c r="L201" s="3">
        <v>1949664376.5</v>
      </c>
      <c r="M201" s="3">
        <v>1961648200</v>
      </c>
      <c r="N201" s="3">
        <v>1961641300</v>
      </c>
      <c r="O201" s="3">
        <v>1961641300</v>
      </c>
    </row>
    <row r="202" spans="1:15" ht="127.5">
      <c r="A202" s="7" t="s">
        <v>31</v>
      </c>
      <c r="B202" s="7"/>
      <c r="C202" s="8" t="s">
        <v>43</v>
      </c>
      <c r="D202" s="10" t="s">
        <v>264</v>
      </c>
      <c r="E202" s="7"/>
      <c r="F202" s="7"/>
      <c r="G202" s="7"/>
      <c r="H202" s="7"/>
      <c r="I202" s="7"/>
      <c r="J202" s="7"/>
      <c r="K202" s="9">
        <f>K203</f>
        <v>925868587</v>
      </c>
      <c r="L202" s="9">
        <f aca="true" t="shared" si="66" ref="L202:O202">L203</f>
        <v>920714038.8399999</v>
      </c>
      <c r="M202" s="9">
        <f t="shared" si="66"/>
        <v>904160300</v>
      </c>
      <c r="N202" s="9">
        <f t="shared" si="66"/>
        <v>904160300</v>
      </c>
      <c r="O202" s="9">
        <f t="shared" si="66"/>
        <v>904160300</v>
      </c>
    </row>
    <row r="203" spans="1:15" ht="76.5">
      <c r="A203" s="2" t="s">
        <v>31</v>
      </c>
      <c r="B203" s="2"/>
      <c r="C203" s="4" t="s">
        <v>43</v>
      </c>
      <c r="D203" s="10"/>
      <c r="E203" s="2" t="s">
        <v>128</v>
      </c>
      <c r="F203" s="2" t="s">
        <v>123</v>
      </c>
      <c r="G203" s="24" t="s">
        <v>173</v>
      </c>
      <c r="H203" s="23" t="s">
        <v>171</v>
      </c>
      <c r="I203" s="23" t="s">
        <v>169</v>
      </c>
      <c r="J203" s="23" t="s">
        <v>170</v>
      </c>
      <c r="K203" s="3">
        <v>925868587</v>
      </c>
      <c r="L203" s="3">
        <v>920714038.8399999</v>
      </c>
      <c r="M203" s="3">
        <v>904160300</v>
      </c>
      <c r="N203" s="3">
        <v>904160300</v>
      </c>
      <c r="O203" s="3">
        <v>904160300</v>
      </c>
    </row>
    <row r="204" spans="1:15" ht="23.25" customHeight="1">
      <c r="A204" s="7" t="s">
        <v>44</v>
      </c>
      <c r="B204" s="36" t="s">
        <v>116</v>
      </c>
      <c r="C204" s="37"/>
      <c r="D204" s="38"/>
      <c r="E204" s="7"/>
      <c r="F204" s="7"/>
      <c r="G204" s="7"/>
      <c r="H204" s="7"/>
      <c r="I204" s="7"/>
      <c r="J204" s="7"/>
      <c r="K204" s="9">
        <f>K205+K209+K213+K215+K217+K220+K222+K225+K227+K229</f>
        <v>665428168.23</v>
      </c>
      <c r="L204" s="9">
        <f aca="true" t="shared" si="67" ref="L204:O204">L205+L209+L213+L215+L217+L220+L222+L225+L227+L229</f>
        <v>636369685.3900001</v>
      </c>
      <c r="M204" s="9">
        <f t="shared" si="67"/>
        <v>695323173</v>
      </c>
      <c r="N204" s="9">
        <f t="shared" si="67"/>
        <v>656073980</v>
      </c>
      <c r="O204" s="9">
        <f t="shared" si="67"/>
        <v>658664217</v>
      </c>
    </row>
    <row r="205" spans="1:15" ht="38.25">
      <c r="A205" s="7" t="s">
        <v>44</v>
      </c>
      <c r="B205" s="7"/>
      <c r="C205" s="8" t="s">
        <v>6</v>
      </c>
      <c r="D205" s="4" t="s">
        <v>216</v>
      </c>
      <c r="E205" s="7"/>
      <c r="F205" s="7"/>
      <c r="G205" s="7"/>
      <c r="H205" s="7"/>
      <c r="I205" s="7"/>
      <c r="J205" s="7"/>
      <c r="K205" s="9">
        <f>K206+K207+K208</f>
        <v>4936901</v>
      </c>
      <c r="L205" s="9">
        <f aca="true" t="shared" si="68" ref="L205:O205">L206+L207+L208</f>
        <v>2214016.3600000003</v>
      </c>
      <c r="M205" s="9">
        <f t="shared" si="68"/>
        <v>597000</v>
      </c>
      <c r="N205" s="9">
        <f t="shared" si="68"/>
        <v>597000</v>
      </c>
      <c r="O205" s="9">
        <f t="shared" si="68"/>
        <v>500000</v>
      </c>
    </row>
    <row r="206" spans="1:15" ht="58.5" customHeight="1">
      <c r="A206" s="2" t="s">
        <v>44</v>
      </c>
      <c r="B206" s="2"/>
      <c r="C206" s="4" t="s">
        <v>6</v>
      </c>
      <c r="D206" s="4"/>
      <c r="E206" s="2" t="s">
        <v>128</v>
      </c>
      <c r="F206" s="2" t="s">
        <v>120</v>
      </c>
      <c r="G206" s="41" t="s">
        <v>301</v>
      </c>
      <c r="H206" s="41" t="s">
        <v>302</v>
      </c>
      <c r="I206" s="41" t="s">
        <v>304</v>
      </c>
      <c r="J206" s="41" t="s">
        <v>303</v>
      </c>
      <c r="K206" s="3">
        <v>154400</v>
      </c>
      <c r="L206" s="3">
        <v>154400</v>
      </c>
      <c r="M206" s="3">
        <v>401400</v>
      </c>
      <c r="N206" s="3">
        <v>16900</v>
      </c>
      <c r="O206" s="3">
        <v>16900</v>
      </c>
    </row>
    <row r="207" spans="1:15" ht="58.5" customHeight="1">
      <c r="A207" s="2" t="s">
        <v>44</v>
      </c>
      <c r="B207" s="2"/>
      <c r="C207" s="4" t="s">
        <v>6</v>
      </c>
      <c r="D207" s="4"/>
      <c r="E207" s="2" t="s">
        <v>125</v>
      </c>
      <c r="F207" s="2" t="s">
        <v>123</v>
      </c>
      <c r="G207" s="41"/>
      <c r="H207" s="41"/>
      <c r="I207" s="41"/>
      <c r="J207" s="41"/>
      <c r="K207" s="3">
        <v>4765501</v>
      </c>
      <c r="L207" s="3">
        <v>2042616.36</v>
      </c>
      <c r="M207" s="3">
        <v>185600</v>
      </c>
      <c r="N207" s="3">
        <v>570100</v>
      </c>
      <c r="O207" s="3">
        <v>473100</v>
      </c>
    </row>
    <row r="208" spans="1:15" ht="58.5" customHeight="1">
      <c r="A208" s="2" t="s">
        <v>44</v>
      </c>
      <c r="B208" s="2"/>
      <c r="C208" s="4" t="s">
        <v>6</v>
      </c>
      <c r="D208" s="4"/>
      <c r="E208" s="2" t="s">
        <v>125</v>
      </c>
      <c r="F208" s="2" t="s">
        <v>124</v>
      </c>
      <c r="G208" s="41"/>
      <c r="H208" s="41"/>
      <c r="I208" s="41"/>
      <c r="J208" s="41"/>
      <c r="K208" s="3">
        <v>17000</v>
      </c>
      <c r="L208" s="3">
        <v>17000</v>
      </c>
      <c r="M208" s="3">
        <v>10000</v>
      </c>
      <c r="N208" s="3">
        <v>10000</v>
      </c>
      <c r="O208" s="3">
        <v>10000</v>
      </c>
    </row>
    <row r="209" spans="1:15" ht="25.5">
      <c r="A209" s="7" t="s">
        <v>44</v>
      </c>
      <c r="B209" s="7"/>
      <c r="C209" s="8" t="s">
        <v>7</v>
      </c>
      <c r="D209" s="4" t="s">
        <v>218</v>
      </c>
      <c r="E209" s="7"/>
      <c r="F209" s="7"/>
      <c r="G209" s="7"/>
      <c r="H209" s="7"/>
      <c r="I209" s="7"/>
      <c r="J209" s="7"/>
      <c r="K209" s="9">
        <f>K210+K211+K212</f>
        <v>2919408</v>
      </c>
      <c r="L209" s="9">
        <f aca="true" t="shared" si="69" ref="L209:O209">L210+L211+L212</f>
        <v>2875846</v>
      </c>
      <c r="M209" s="9">
        <f t="shared" si="69"/>
        <v>1150168</v>
      </c>
      <c r="N209" s="9">
        <f t="shared" si="69"/>
        <v>1150168</v>
      </c>
      <c r="O209" s="9">
        <f t="shared" si="69"/>
        <v>1150168</v>
      </c>
    </row>
    <row r="210" spans="1:15" ht="30" customHeight="1">
      <c r="A210" s="2" t="s">
        <v>44</v>
      </c>
      <c r="B210" s="2"/>
      <c r="C210" s="4" t="s">
        <v>7</v>
      </c>
      <c r="D210" s="4"/>
      <c r="E210" s="2" t="s">
        <v>128</v>
      </c>
      <c r="F210" s="2" t="s">
        <v>120</v>
      </c>
      <c r="G210" s="41" t="s">
        <v>305</v>
      </c>
      <c r="H210" s="41" t="s">
        <v>306</v>
      </c>
      <c r="I210" s="41" t="s">
        <v>307</v>
      </c>
      <c r="J210" s="41" t="s">
        <v>308</v>
      </c>
      <c r="K210" s="3">
        <v>395244</v>
      </c>
      <c r="L210" s="3">
        <v>395244</v>
      </c>
      <c r="M210" s="3">
        <v>170000</v>
      </c>
      <c r="N210" s="3">
        <v>170000</v>
      </c>
      <c r="O210" s="3">
        <v>170000</v>
      </c>
    </row>
    <row r="211" spans="1:15" ht="30" customHeight="1">
      <c r="A211" s="2" t="s">
        <v>44</v>
      </c>
      <c r="B211" s="2"/>
      <c r="C211" s="4" t="s">
        <v>7</v>
      </c>
      <c r="D211" s="4"/>
      <c r="E211" s="2" t="s">
        <v>125</v>
      </c>
      <c r="F211" s="2" t="s">
        <v>123</v>
      </c>
      <c r="G211" s="41"/>
      <c r="H211" s="41"/>
      <c r="I211" s="41"/>
      <c r="J211" s="41"/>
      <c r="K211" s="3">
        <v>2440744</v>
      </c>
      <c r="L211" s="3">
        <v>2417142</v>
      </c>
      <c r="M211" s="3">
        <v>895668</v>
      </c>
      <c r="N211" s="3">
        <v>895668</v>
      </c>
      <c r="O211" s="3">
        <v>895668</v>
      </c>
    </row>
    <row r="212" spans="1:15" ht="30" customHeight="1">
      <c r="A212" s="2" t="s">
        <v>44</v>
      </c>
      <c r="B212" s="2"/>
      <c r="C212" s="4" t="s">
        <v>7</v>
      </c>
      <c r="D212" s="4"/>
      <c r="E212" s="2" t="s">
        <v>125</v>
      </c>
      <c r="F212" s="2" t="s">
        <v>124</v>
      </c>
      <c r="G212" s="41"/>
      <c r="H212" s="41"/>
      <c r="I212" s="41"/>
      <c r="J212" s="41"/>
      <c r="K212" s="3">
        <v>83420</v>
      </c>
      <c r="L212" s="3">
        <v>63460</v>
      </c>
      <c r="M212" s="3">
        <v>84500</v>
      </c>
      <c r="N212" s="3">
        <v>84500</v>
      </c>
      <c r="O212" s="3">
        <v>84500</v>
      </c>
    </row>
    <row r="213" spans="1:15" ht="38.25">
      <c r="A213" s="7" t="s">
        <v>44</v>
      </c>
      <c r="B213" s="7"/>
      <c r="C213" s="8" t="s">
        <v>34</v>
      </c>
      <c r="D213" s="10" t="s">
        <v>221</v>
      </c>
      <c r="E213" s="7"/>
      <c r="F213" s="7"/>
      <c r="G213" s="7"/>
      <c r="H213" s="7"/>
      <c r="I213" s="7"/>
      <c r="J213" s="7"/>
      <c r="K213" s="9">
        <f>K214</f>
        <v>185576891</v>
      </c>
      <c r="L213" s="9">
        <f aca="true" t="shared" si="70" ref="L213:O213">L214</f>
        <v>183828620.3</v>
      </c>
      <c r="M213" s="9">
        <f t="shared" si="70"/>
        <v>226710288</v>
      </c>
      <c r="N213" s="9">
        <f t="shared" si="70"/>
        <v>191154700</v>
      </c>
      <c r="O213" s="9">
        <f t="shared" si="70"/>
        <v>191154700</v>
      </c>
    </row>
    <row r="214" spans="1:15" ht="165.75">
      <c r="A214" s="2" t="s">
        <v>44</v>
      </c>
      <c r="B214" s="2"/>
      <c r="C214" s="4" t="s">
        <v>34</v>
      </c>
      <c r="D214" s="10"/>
      <c r="E214" s="2" t="s">
        <v>128</v>
      </c>
      <c r="F214" s="2" t="s">
        <v>120</v>
      </c>
      <c r="G214" s="18" t="s">
        <v>309</v>
      </c>
      <c r="H214" s="18" t="s">
        <v>310</v>
      </c>
      <c r="I214" s="18" t="s">
        <v>311</v>
      </c>
      <c r="J214" s="18" t="s">
        <v>312</v>
      </c>
      <c r="K214" s="3">
        <v>185576891</v>
      </c>
      <c r="L214" s="3">
        <v>183828620.3</v>
      </c>
      <c r="M214" s="3">
        <v>226710288</v>
      </c>
      <c r="N214" s="3">
        <v>191154700</v>
      </c>
      <c r="O214" s="3">
        <v>191154700</v>
      </c>
    </row>
    <row r="215" spans="1:15" ht="25.5">
      <c r="A215" s="7" t="s">
        <v>44</v>
      </c>
      <c r="B215" s="7"/>
      <c r="C215" s="8" t="s">
        <v>45</v>
      </c>
      <c r="D215" s="4" t="s">
        <v>223</v>
      </c>
      <c r="E215" s="7"/>
      <c r="F215" s="7"/>
      <c r="G215" s="7"/>
      <c r="H215" s="7"/>
      <c r="I215" s="7"/>
      <c r="J215" s="7"/>
      <c r="K215" s="9">
        <f>K216</f>
        <v>115851699</v>
      </c>
      <c r="L215" s="9">
        <f aca="true" t="shared" si="71" ref="L215:O215">L216</f>
        <v>114002087.38</v>
      </c>
      <c r="M215" s="9">
        <f t="shared" si="71"/>
        <v>114293400</v>
      </c>
      <c r="N215" s="9">
        <f t="shared" si="71"/>
        <v>114300200</v>
      </c>
      <c r="O215" s="9">
        <f t="shared" si="71"/>
        <v>114292000</v>
      </c>
    </row>
    <row r="216" spans="1:15" ht="89.25">
      <c r="A216" s="2" t="s">
        <v>44</v>
      </c>
      <c r="B216" s="2"/>
      <c r="C216" s="4" t="s">
        <v>45</v>
      </c>
      <c r="D216" s="4"/>
      <c r="E216" s="2" t="s">
        <v>125</v>
      </c>
      <c r="F216" s="2" t="s">
        <v>123</v>
      </c>
      <c r="G216" s="18" t="s">
        <v>313</v>
      </c>
      <c r="H216" s="18" t="s">
        <v>314</v>
      </c>
      <c r="I216" s="18" t="s">
        <v>315</v>
      </c>
      <c r="J216" s="18" t="s">
        <v>312</v>
      </c>
      <c r="K216" s="3">
        <v>115851699</v>
      </c>
      <c r="L216" s="3">
        <v>114002087.38</v>
      </c>
      <c r="M216" s="3">
        <v>114293400</v>
      </c>
      <c r="N216" s="3">
        <v>114300200</v>
      </c>
      <c r="O216" s="3">
        <v>114292000</v>
      </c>
    </row>
    <row r="217" spans="1:15" ht="25.5">
      <c r="A217" s="7" t="s">
        <v>44</v>
      </c>
      <c r="B217" s="7"/>
      <c r="C217" s="8" t="s">
        <v>46</v>
      </c>
      <c r="D217" s="4" t="s">
        <v>224</v>
      </c>
      <c r="E217" s="7"/>
      <c r="F217" s="7"/>
      <c r="G217" s="7"/>
      <c r="H217" s="7"/>
      <c r="I217" s="7"/>
      <c r="J217" s="7"/>
      <c r="K217" s="9">
        <f>K218+K219</f>
        <v>146719480.23</v>
      </c>
      <c r="L217" s="9">
        <f aca="true" t="shared" si="72" ref="L217:O217">L218+L219</f>
        <v>287686589.84</v>
      </c>
      <c r="M217" s="9">
        <f t="shared" si="72"/>
        <v>309451417</v>
      </c>
      <c r="N217" s="9">
        <f t="shared" si="72"/>
        <v>308862312</v>
      </c>
      <c r="O217" s="9">
        <f t="shared" si="72"/>
        <v>308775749</v>
      </c>
    </row>
    <row r="218" spans="1:15" ht="69.75" customHeight="1">
      <c r="A218" s="2" t="s">
        <v>44</v>
      </c>
      <c r="B218" s="2"/>
      <c r="C218" s="4" t="s">
        <v>46</v>
      </c>
      <c r="D218" s="4"/>
      <c r="E218" s="2" t="s">
        <v>128</v>
      </c>
      <c r="F218" s="2" t="s">
        <v>120</v>
      </c>
      <c r="G218" s="41" t="s">
        <v>316</v>
      </c>
      <c r="H218" s="41" t="s">
        <v>317</v>
      </c>
      <c r="I218" s="41" t="s">
        <v>318</v>
      </c>
      <c r="J218" s="41" t="s">
        <v>312</v>
      </c>
      <c r="K218" s="3">
        <v>223200</v>
      </c>
      <c r="L218" s="3">
        <v>144800</v>
      </c>
      <c r="M218" s="3"/>
      <c r="N218" s="3"/>
      <c r="O218" s="3"/>
    </row>
    <row r="219" spans="1:15" ht="69.75" customHeight="1">
      <c r="A219" s="2" t="s">
        <v>44</v>
      </c>
      <c r="B219" s="2"/>
      <c r="C219" s="4" t="s">
        <v>46</v>
      </c>
      <c r="D219" s="4"/>
      <c r="E219" s="2" t="s">
        <v>125</v>
      </c>
      <c r="F219" s="2" t="s">
        <v>123</v>
      </c>
      <c r="G219" s="41"/>
      <c r="H219" s="41"/>
      <c r="I219" s="41"/>
      <c r="J219" s="41"/>
      <c r="K219" s="3">
        <v>146496280.23</v>
      </c>
      <c r="L219" s="3">
        <v>287541789.84</v>
      </c>
      <c r="M219" s="3">
        <v>309451417</v>
      </c>
      <c r="N219" s="3">
        <v>308862312</v>
      </c>
      <c r="O219" s="3">
        <v>308775749</v>
      </c>
    </row>
    <row r="220" spans="1:15" ht="38.25">
      <c r="A220" s="7" t="s">
        <v>44</v>
      </c>
      <c r="B220" s="7"/>
      <c r="C220" s="8" t="s">
        <v>47</v>
      </c>
      <c r="D220" s="16" t="s">
        <v>265</v>
      </c>
      <c r="E220" s="7"/>
      <c r="F220" s="7"/>
      <c r="G220" s="7"/>
      <c r="H220" s="7"/>
      <c r="I220" s="7"/>
      <c r="J220" s="7"/>
      <c r="K220" s="9">
        <f>K221</f>
        <v>170934408</v>
      </c>
      <c r="L220" s="9">
        <f aca="true" t="shared" si="73" ref="L220:O220">L221</f>
        <v>16315452.1</v>
      </c>
      <c r="M220" s="9">
        <f t="shared" si="73"/>
        <v>0</v>
      </c>
      <c r="N220" s="9">
        <f t="shared" si="73"/>
        <v>0</v>
      </c>
      <c r="O220" s="9">
        <f t="shared" si="73"/>
        <v>0</v>
      </c>
    </row>
    <row r="221" spans="1:15" ht="153">
      <c r="A221" s="2" t="s">
        <v>44</v>
      </c>
      <c r="B221" s="2"/>
      <c r="C221" s="4" t="s">
        <v>47</v>
      </c>
      <c r="D221" s="4"/>
      <c r="E221" s="2" t="s">
        <v>125</v>
      </c>
      <c r="F221" s="2" t="s">
        <v>123</v>
      </c>
      <c r="G221" s="18" t="s">
        <v>319</v>
      </c>
      <c r="H221" s="18" t="s">
        <v>320</v>
      </c>
      <c r="I221" s="18" t="s">
        <v>321</v>
      </c>
      <c r="J221" s="18" t="s">
        <v>322</v>
      </c>
      <c r="K221" s="3">
        <v>170934408</v>
      </c>
      <c r="L221" s="3">
        <v>16315452.1</v>
      </c>
      <c r="M221" s="3"/>
      <c r="N221" s="3"/>
      <c r="O221" s="3"/>
    </row>
    <row r="222" spans="1:15" ht="25.5">
      <c r="A222" s="7" t="s">
        <v>44</v>
      </c>
      <c r="B222" s="7"/>
      <c r="C222" s="8" t="s">
        <v>2</v>
      </c>
      <c r="D222" s="4" t="s">
        <v>234</v>
      </c>
      <c r="E222" s="7"/>
      <c r="F222" s="7"/>
      <c r="G222" s="7"/>
      <c r="H222" s="7"/>
      <c r="I222" s="7"/>
      <c r="J222" s="7"/>
      <c r="K222" s="9">
        <f>K223+K224</f>
        <v>8292620</v>
      </c>
      <c r="L222" s="9">
        <f aca="true" t="shared" si="74" ref="L222:O222">L223+L224</f>
        <v>7725057.7</v>
      </c>
      <c r="M222" s="9">
        <f t="shared" si="74"/>
        <v>8052000</v>
      </c>
      <c r="N222" s="9">
        <f t="shared" si="74"/>
        <v>8049300</v>
      </c>
      <c r="O222" s="9">
        <f t="shared" si="74"/>
        <v>8001500</v>
      </c>
    </row>
    <row r="223" spans="1:15" ht="93" customHeight="1">
      <c r="A223" s="2" t="s">
        <v>44</v>
      </c>
      <c r="B223" s="2"/>
      <c r="C223" s="4" t="s">
        <v>2</v>
      </c>
      <c r="D223" s="4"/>
      <c r="E223" s="2" t="s">
        <v>124</v>
      </c>
      <c r="F223" s="2" t="s">
        <v>122</v>
      </c>
      <c r="G223" s="41" t="s">
        <v>323</v>
      </c>
      <c r="H223" s="41" t="s">
        <v>324</v>
      </c>
      <c r="I223" s="41" t="s">
        <v>325</v>
      </c>
      <c r="J223" s="41" t="s">
        <v>312</v>
      </c>
      <c r="K223" s="3">
        <v>870545</v>
      </c>
      <c r="L223" s="3">
        <v>870544.42</v>
      </c>
      <c r="M223" s="3"/>
      <c r="N223" s="3"/>
      <c r="O223" s="3"/>
    </row>
    <row r="224" spans="1:15" ht="93" customHeight="1">
      <c r="A224" s="2" t="s">
        <v>44</v>
      </c>
      <c r="B224" s="2"/>
      <c r="C224" s="4" t="s">
        <v>2</v>
      </c>
      <c r="D224" s="4"/>
      <c r="E224" s="2" t="s">
        <v>125</v>
      </c>
      <c r="F224" s="2" t="s">
        <v>124</v>
      </c>
      <c r="G224" s="41"/>
      <c r="H224" s="41"/>
      <c r="I224" s="41"/>
      <c r="J224" s="41"/>
      <c r="K224" s="3">
        <v>7422075</v>
      </c>
      <c r="L224" s="3">
        <v>6854513.28</v>
      </c>
      <c r="M224" s="3">
        <v>8052000</v>
      </c>
      <c r="N224" s="3">
        <v>8049300</v>
      </c>
      <c r="O224" s="3">
        <v>8001500</v>
      </c>
    </row>
    <row r="225" spans="1:15" ht="25.5">
      <c r="A225" s="7" t="s">
        <v>44</v>
      </c>
      <c r="B225" s="7"/>
      <c r="C225" s="8" t="s">
        <v>3</v>
      </c>
      <c r="D225" s="4" t="s">
        <v>235</v>
      </c>
      <c r="E225" s="7"/>
      <c r="F225" s="7"/>
      <c r="G225" s="7"/>
      <c r="H225" s="7"/>
      <c r="I225" s="7"/>
      <c r="J225" s="7"/>
      <c r="K225" s="9">
        <f>K226</f>
        <v>17232400</v>
      </c>
      <c r="L225" s="9">
        <f aca="true" t="shared" si="75" ref="L225:O225">L226</f>
        <v>17232400</v>
      </c>
      <c r="M225" s="9">
        <f t="shared" si="75"/>
        <v>17271100</v>
      </c>
      <c r="N225" s="9">
        <f t="shared" si="75"/>
        <v>17271100</v>
      </c>
      <c r="O225" s="9">
        <f t="shared" si="75"/>
        <v>17271100</v>
      </c>
    </row>
    <row r="226" spans="1:15" ht="205.5" customHeight="1">
      <c r="A226" s="2" t="s">
        <v>44</v>
      </c>
      <c r="B226" s="2"/>
      <c r="C226" s="4" t="s">
        <v>3</v>
      </c>
      <c r="D226" s="4"/>
      <c r="E226" s="2" t="s">
        <v>125</v>
      </c>
      <c r="F226" s="2" t="s">
        <v>124</v>
      </c>
      <c r="G226" s="18" t="s">
        <v>326</v>
      </c>
      <c r="H226" s="18" t="s">
        <v>327</v>
      </c>
      <c r="I226" s="18" t="s">
        <v>328</v>
      </c>
      <c r="J226" s="18" t="s">
        <v>312</v>
      </c>
      <c r="K226" s="3">
        <v>17232400</v>
      </c>
      <c r="L226" s="3">
        <v>17232400</v>
      </c>
      <c r="M226" s="3">
        <v>17271100</v>
      </c>
      <c r="N226" s="3">
        <v>17271100</v>
      </c>
      <c r="O226" s="3">
        <v>17271100</v>
      </c>
    </row>
    <row r="227" spans="1:15" ht="63.75">
      <c r="A227" s="7" t="s">
        <v>44</v>
      </c>
      <c r="B227" s="7"/>
      <c r="C227" s="8" t="s">
        <v>14</v>
      </c>
      <c r="D227" s="10" t="s">
        <v>240</v>
      </c>
      <c r="E227" s="7"/>
      <c r="F227" s="7"/>
      <c r="G227" s="7"/>
      <c r="H227" s="7"/>
      <c r="I227" s="7"/>
      <c r="J227" s="7"/>
      <c r="K227" s="9">
        <f>K228</f>
        <v>333465</v>
      </c>
      <c r="L227" s="9">
        <f aca="true" t="shared" si="76" ref="L227:O227">L228</f>
        <v>333464.5</v>
      </c>
      <c r="M227" s="9">
        <f t="shared" si="76"/>
        <v>200000</v>
      </c>
      <c r="N227" s="9">
        <f t="shared" si="76"/>
        <v>200000</v>
      </c>
      <c r="O227" s="9">
        <f t="shared" si="76"/>
        <v>200000</v>
      </c>
    </row>
    <row r="228" spans="1:15" ht="216.75">
      <c r="A228" s="2" t="s">
        <v>44</v>
      </c>
      <c r="B228" s="2"/>
      <c r="C228" s="4" t="s">
        <v>14</v>
      </c>
      <c r="D228" s="10"/>
      <c r="E228" s="2" t="s">
        <v>125</v>
      </c>
      <c r="F228" s="2" t="s">
        <v>123</v>
      </c>
      <c r="G228" s="18" t="s">
        <v>329</v>
      </c>
      <c r="H228" s="18" t="s">
        <v>330</v>
      </c>
      <c r="I228" s="18" t="s">
        <v>331</v>
      </c>
      <c r="J228" s="18" t="s">
        <v>332</v>
      </c>
      <c r="K228" s="3">
        <v>333465</v>
      </c>
      <c r="L228" s="3">
        <v>333464.5</v>
      </c>
      <c r="M228" s="3">
        <v>200000</v>
      </c>
      <c r="N228" s="3">
        <v>200000</v>
      </c>
      <c r="O228" s="3">
        <v>200000</v>
      </c>
    </row>
    <row r="229" spans="1:15" ht="63.75">
      <c r="A229" s="7" t="s">
        <v>44</v>
      </c>
      <c r="B229" s="7"/>
      <c r="C229" s="8" t="s">
        <v>4</v>
      </c>
      <c r="D229" s="10" t="s">
        <v>241</v>
      </c>
      <c r="E229" s="7"/>
      <c r="F229" s="7"/>
      <c r="G229" s="7"/>
      <c r="H229" s="7"/>
      <c r="I229" s="7"/>
      <c r="J229" s="7"/>
      <c r="K229" s="9">
        <f>K230+K231+K232</f>
        <v>12630896</v>
      </c>
      <c r="L229" s="9">
        <f aca="true" t="shared" si="77" ref="L229:O229">L230+L231+L232</f>
        <v>4156151.2100000004</v>
      </c>
      <c r="M229" s="9">
        <f t="shared" si="77"/>
        <v>17597800</v>
      </c>
      <c r="N229" s="9">
        <f t="shared" si="77"/>
        <v>14489200</v>
      </c>
      <c r="O229" s="9">
        <f t="shared" si="77"/>
        <v>17319000</v>
      </c>
    </row>
    <row r="230" spans="1:15" ht="42.75" customHeight="1">
      <c r="A230" s="2" t="s">
        <v>44</v>
      </c>
      <c r="B230" s="2"/>
      <c r="C230" s="4" t="s">
        <v>4</v>
      </c>
      <c r="D230" s="10"/>
      <c r="E230" s="2" t="s">
        <v>128</v>
      </c>
      <c r="F230" s="2" t="s">
        <v>120</v>
      </c>
      <c r="G230" s="41" t="s">
        <v>326</v>
      </c>
      <c r="H230" s="41" t="s">
        <v>324</v>
      </c>
      <c r="I230" s="41" t="s">
        <v>328</v>
      </c>
      <c r="J230" s="41" t="s">
        <v>312</v>
      </c>
      <c r="K230" s="3">
        <v>3946364</v>
      </c>
      <c r="L230" s="3">
        <v>1352194.43</v>
      </c>
      <c r="M230" s="3">
        <v>7018800</v>
      </c>
      <c r="N230" s="3">
        <v>7018800</v>
      </c>
      <c r="O230" s="3">
        <v>7018800</v>
      </c>
    </row>
    <row r="231" spans="1:15" ht="42.75" customHeight="1">
      <c r="A231" s="2" t="s">
        <v>44</v>
      </c>
      <c r="B231" s="2"/>
      <c r="C231" s="4" t="s">
        <v>4</v>
      </c>
      <c r="D231" s="10"/>
      <c r="E231" s="2" t="s">
        <v>125</v>
      </c>
      <c r="F231" s="2" t="s">
        <v>123</v>
      </c>
      <c r="G231" s="41"/>
      <c r="H231" s="41"/>
      <c r="I231" s="41"/>
      <c r="J231" s="41"/>
      <c r="K231" s="3">
        <v>8540258</v>
      </c>
      <c r="L231" s="3">
        <v>2659682.93</v>
      </c>
      <c r="M231" s="3">
        <v>10204700</v>
      </c>
      <c r="N231" s="3">
        <v>6909000</v>
      </c>
      <c r="O231" s="3">
        <v>9963300</v>
      </c>
    </row>
    <row r="232" spans="1:15" ht="42.75" customHeight="1">
      <c r="A232" s="2" t="s">
        <v>44</v>
      </c>
      <c r="B232" s="2"/>
      <c r="C232" s="4" t="s">
        <v>4</v>
      </c>
      <c r="D232" s="10"/>
      <c r="E232" s="2" t="s">
        <v>125</v>
      </c>
      <c r="F232" s="2" t="s">
        <v>124</v>
      </c>
      <c r="G232" s="41"/>
      <c r="H232" s="41"/>
      <c r="I232" s="41"/>
      <c r="J232" s="41"/>
      <c r="K232" s="3">
        <v>144274</v>
      </c>
      <c r="L232" s="3">
        <v>144273.85</v>
      </c>
      <c r="M232" s="3">
        <v>374300</v>
      </c>
      <c r="N232" s="3">
        <v>561400</v>
      </c>
      <c r="O232" s="3">
        <v>336900</v>
      </c>
    </row>
    <row r="233" spans="1:15" ht="18.75" customHeight="1">
      <c r="A233" s="7" t="s">
        <v>48</v>
      </c>
      <c r="B233" s="36" t="s">
        <v>117</v>
      </c>
      <c r="C233" s="37"/>
      <c r="D233" s="38"/>
      <c r="E233" s="7"/>
      <c r="F233" s="7"/>
      <c r="G233" s="7"/>
      <c r="H233" s="7"/>
      <c r="I233" s="7"/>
      <c r="J233" s="7"/>
      <c r="K233" s="9">
        <f>K234+K237+K239+K241+K245+K248+K251+K253+K255</f>
        <v>605155541</v>
      </c>
      <c r="L233" s="9">
        <f>L234+L237+L239+L241+L245+L248+L251+L253+L255</f>
        <v>593721136.98</v>
      </c>
      <c r="M233" s="9">
        <f>M234+M237+M239+M241+M245+M248+M251+M253+M255</f>
        <v>628865928</v>
      </c>
      <c r="N233" s="9">
        <f>N234+N237+N239+N241+N245+N248+N251+N253+N255</f>
        <v>606985578</v>
      </c>
      <c r="O233" s="9">
        <f>O234+O237+O239+O241+O245+O248+O251+O253+O255</f>
        <v>611605499</v>
      </c>
    </row>
    <row r="234" spans="1:15" ht="38.25">
      <c r="A234" s="7" t="s">
        <v>48</v>
      </c>
      <c r="B234" s="7"/>
      <c r="C234" s="8" t="s">
        <v>6</v>
      </c>
      <c r="D234" s="4" t="s">
        <v>216</v>
      </c>
      <c r="E234" s="7"/>
      <c r="F234" s="7"/>
      <c r="G234" s="7"/>
      <c r="H234" s="7"/>
      <c r="I234" s="7"/>
      <c r="J234" s="7"/>
      <c r="K234" s="9">
        <f>K235+K236</f>
        <v>1100000</v>
      </c>
      <c r="L234" s="9">
        <f aca="true" t="shared" si="78" ref="L234:O234">L235+L236</f>
        <v>1092000</v>
      </c>
      <c r="M234" s="9">
        <f t="shared" si="78"/>
        <v>500000</v>
      </c>
      <c r="N234" s="9">
        <f t="shared" si="78"/>
        <v>500000</v>
      </c>
      <c r="O234" s="9">
        <f t="shared" si="78"/>
        <v>500000</v>
      </c>
    </row>
    <row r="235" spans="1:15" ht="72.75" customHeight="1">
      <c r="A235" s="2" t="s">
        <v>48</v>
      </c>
      <c r="B235" s="2"/>
      <c r="C235" s="4" t="s">
        <v>6</v>
      </c>
      <c r="D235" s="4"/>
      <c r="E235" s="2" t="s">
        <v>96</v>
      </c>
      <c r="F235" s="2" t="s">
        <v>123</v>
      </c>
      <c r="G235" s="41" t="s">
        <v>351</v>
      </c>
      <c r="H235" s="41" t="s">
        <v>136</v>
      </c>
      <c r="I235" s="41" t="s">
        <v>75</v>
      </c>
      <c r="J235" s="41" t="s">
        <v>350</v>
      </c>
      <c r="K235" s="3">
        <v>1080000</v>
      </c>
      <c r="L235" s="3">
        <v>1080000</v>
      </c>
      <c r="M235" s="3">
        <v>490000</v>
      </c>
      <c r="N235" s="3">
        <v>490000</v>
      </c>
      <c r="O235" s="3">
        <v>480000</v>
      </c>
    </row>
    <row r="236" spans="1:15" ht="72.75" customHeight="1">
      <c r="A236" s="2" t="s">
        <v>48</v>
      </c>
      <c r="B236" s="2"/>
      <c r="C236" s="4" t="s">
        <v>6</v>
      </c>
      <c r="D236" s="4"/>
      <c r="E236" s="2" t="s">
        <v>96</v>
      </c>
      <c r="F236" s="2" t="s">
        <v>127</v>
      </c>
      <c r="G236" s="41"/>
      <c r="H236" s="41"/>
      <c r="I236" s="41"/>
      <c r="J236" s="41"/>
      <c r="K236" s="3">
        <v>20000</v>
      </c>
      <c r="L236" s="3">
        <v>12000</v>
      </c>
      <c r="M236" s="3">
        <v>10000</v>
      </c>
      <c r="N236" s="3">
        <v>10000</v>
      </c>
      <c r="O236" s="3">
        <v>20000</v>
      </c>
    </row>
    <row r="237" spans="1:15" ht="25.5">
      <c r="A237" s="7" t="s">
        <v>48</v>
      </c>
      <c r="B237" s="7"/>
      <c r="C237" s="8" t="s">
        <v>7</v>
      </c>
      <c r="D237" s="4" t="s">
        <v>218</v>
      </c>
      <c r="E237" s="7"/>
      <c r="F237" s="7"/>
      <c r="G237" s="7"/>
      <c r="H237" s="7"/>
      <c r="I237" s="7"/>
      <c r="J237" s="7"/>
      <c r="K237" s="9">
        <f>K238</f>
        <v>1373200</v>
      </c>
      <c r="L237" s="9">
        <f aca="true" t="shared" si="79" ref="L237:O237">L238</f>
        <v>1359716.33</v>
      </c>
      <c r="M237" s="9">
        <f t="shared" si="79"/>
        <v>1373200</v>
      </c>
      <c r="N237" s="9">
        <f t="shared" si="79"/>
        <v>1373200</v>
      </c>
      <c r="O237" s="9">
        <f t="shared" si="79"/>
        <v>1373200</v>
      </c>
    </row>
    <row r="238" spans="1:15" ht="89.25">
      <c r="A238" s="2" t="s">
        <v>48</v>
      </c>
      <c r="B238" s="2"/>
      <c r="C238" s="4" t="s">
        <v>7</v>
      </c>
      <c r="D238" s="4"/>
      <c r="E238" s="2" t="s">
        <v>96</v>
      </c>
      <c r="F238" s="2" t="s">
        <v>123</v>
      </c>
      <c r="G238" s="18" t="s">
        <v>352</v>
      </c>
      <c r="H238" s="18" t="s">
        <v>353</v>
      </c>
      <c r="I238" s="18" t="s">
        <v>354</v>
      </c>
      <c r="J238" s="18" t="s">
        <v>355</v>
      </c>
      <c r="K238" s="3">
        <v>1373200</v>
      </c>
      <c r="L238" s="3">
        <v>1359716.33</v>
      </c>
      <c r="M238" s="3">
        <v>1373200</v>
      </c>
      <c r="N238" s="3">
        <v>1373200</v>
      </c>
      <c r="O238" s="3">
        <v>1373200</v>
      </c>
    </row>
    <row r="239" spans="1:15" ht="25.5">
      <c r="A239" s="7" t="s">
        <v>48</v>
      </c>
      <c r="B239" s="7"/>
      <c r="C239" s="8" t="s">
        <v>35</v>
      </c>
      <c r="D239" s="4" t="s">
        <v>222</v>
      </c>
      <c r="E239" s="7"/>
      <c r="F239" s="7"/>
      <c r="G239" s="7"/>
      <c r="H239" s="7"/>
      <c r="I239" s="7"/>
      <c r="J239" s="7"/>
      <c r="K239" s="9">
        <f>K240</f>
        <v>923081</v>
      </c>
      <c r="L239" s="9">
        <f aca="true" t="shared" si="80" ref="L239:O239">L240</f>
        <v>309658.85</v>
      </c>
      <c r="M239" s="9">
        <f t="shared" si="80"/>
        <v>3112039</v>
      </c>
      <c r="N239" s="9">
        <f t="shared" si="80"/>
        <v>3112039</v>
      </c>
      <c r="O239" s="9">
        <f t="shared" si="80"/>
        <v>3112039</v>
      </c>
    </row>
    <row r="240" spans="1:15" ht="127.5">
      <c r="A240" s="2" t="s">
        <v>48</v>
      </c>
      <c r="B240" s="2"/>
      <c r="C240" s="4" t="s">
        <v>35</v>
      </c>
      <c r="D240" s="4"/>
      <c r="E240" s="2" t="s">
        <v>128</v>
      </c>
      <c r="F240" s="2" t="s">
        <v>128</v>
      </c>
      <c r="G240" s="18" t="s">
        <v>356</v>
      </c>
      <c r="H240" s="18" t="s">
        <v>357</v>
      </c>
      <c r="I240" s="18" t="s">
        <v>358</v>
      </c>
      <c r="J240" s="18" t="s">
        <v>359</v>
      </c>
      <c r="K240" s="3">
        <v>923081</v>
      </c>
      <c r="L240" s="3">
        <v>309658.85</v>
      </c>
      <c r="M240" s="3">
        <v>3112039</v>
      </c>
      <c r="N240" s="3">
        <v>3112039</v>
      </c>
      <c r="O240" s="3">
        <v>3112039</v>
      </c>
    </row>
    <row r="241" spans="1:15" ht="25.5">
      <c r="A241" s="7" t="s">
        <v>48</v>
      </c>
      <c r="B241" s="7"/>
      <c r="C241" s="8" t="s">
        <v>49</v>
      </c>
      <c r="D241" s="4" t="s">
        <v>225</v>
      </c>
      <c r="E241" s="7"/>
      <c r="F241" s="7"/>
      <c r="G241" s="7"/>
      <c r="H241" s="7"/>
      <c r="I241" s="7"/>
      <c r="J241" s="7"/>
      <c r="K241" s="9">
        <f>K242+K243+K244</f>
        <v>560552189</v>
      </c>
      <c r="L241" s="9">
        <f aca="true" t="shared" si="81" ref="L241:O241">L242+L243+L244</f>
        <v>553727991.25</v>
      </c>
      <c r="M241" s="9">
        <f t="shared" si="81"/>
        <v>559290295</v>
      </c>
      <c r="N241" s="9">
        <f t="shared" si="81"/>
        <v>542903545</v>
      </c>
      <c r="O241" s="9">
        <f t="shared" si="81"/>
        <v>542029866</v>
      </c>
    </row>
    <row r="242" spans="1:15" ht="54" customHeight="1">
      <c r="A242" s="2" t="s">
        <v>48</v>
      </c>
      <c r="B242" s="2"/>
      <c r="C242" s="4" t="s">
        <v>49</v>
      </c>
      <c r="D242" s="4"/>
      <c r="E242" s="2" t="s">
        <v>96</v>
      </c>
      <c r="F242" s="2" t="s">
        <v>123</v>
      </c>
      <c r="G242" s="44" t="s">
        <v>360</v>
      </c>
      <c r="H242" s="44" t="s">
        <v>361</v>
      </c>
      <c r="I242" s="44" t="s">
        <v>362</v>
      </c>
      <c r="J242" s="44" t="s">
        <v>363</v>
      </c>
      <c r="K242" s="3">
        <v>560440820</v>
      </c>
      <c r="L242" s="3">
        <v>553727991.25</v>
      </c>
      <c r="M242" s="3">
        <v>557962189</v>
      </c>
      <c r="N242" s="3">
        <v>541497018</v>
      </c>
      <c r="O242" s="3">
        <v>540623339</v>
      </c>
    </row>
    <row r="243" spans="1:15" ht="54" customHeight="1">
      <c r="A243" s="2" t="s">
        <v>48</v>
      </c>
      <c r="B243" s="2"/>
      <c r="C243" s="4" t="s">
        <v>49</v>
      </c>
      <c r="D243" s="4"/>
      <c r="E243" s="2" t="s">
        <v>96</v>
      </c>
      <c r="F243" s="2" t="s">
        <v>126</v>
      </c>
      <c r="G243" s="44"/>
      <c r="H243" s="44"/>
      <c r="I243" s="44"/>
      <c r="J243" s="44"/>
      <c r="K243" s="3">
        <v>111369</v>
      </c>
      <c r="L243" s="3"/>
      <c r="M243" s="3"/>
      <c r="N243" s="3"/>
      <c r="O243" s="3"/>
    </row>
    <row r="244" spans="1:15" ht="54" customHeight="1">
      <c r="A244" s="2" t="s">
        <v>48</v>
      </c>
      <c r="B244" s="2"/>
      <c r="C244" s="16" t="s">
        <v>49</v>
      </c>
      <c r="D244" s="16"/>
      <c r="E244" s="2" t="s">
        <v>96</v>
      </c>
      <c r="F244" s="2" t="s">
        <v>120</v>
      </c>
      <c r="G244" s="43"/>
      <c r="H244" s="43"/>
      <c r="I244" s="43"/>
      <c r="J244" s="43"/>
      <c r="K244" s="3"/>
      <c r="L244" s="3"/>
      <c r="M244" s="3">
        <v>1328106</v>
      </c>
      <c r="N244" s="3">
        <v>1406527</v>
      </c>
      <c r="O244" s="3">
        <v>1406527</v>
      </c>
    </row>
    <row r="245" spans="1:15" ht="25.5">
      <c r="A245" s="7" t="s">
        <v>48</v>
      </c>
      <c r="B245" s="7"/>
      <c r="C245" s="8" t="s">
        <v>36</v>
      </c>
      <c r="D245" s="4" t="s">
        <v>226</v>
      </c>
      <c r="E245" s="7"/>
      <c r="F245" s="7"/>
      <c r="G245" s="7"/>
      <c r="H245" s="7"/>
      <c r="I245" s="7"/>
      <c r="J245" s="7"/>
      <c r="K245" s="9">
        <f>K246+K247</f>
        <v>13745324</v>
      </c>
      <c r="L245" s="9">
        <f aca="true" t="shared" si="82" ref="L245:O245">L246+L247</f>
        <v>12756761.88</v>
      </c>
      <c r="M245" s="9">
        <f t="shared" si="82"/>
        <v>27493494</v>
      </c>
      <c r="N245" s="9">
        <f t="shared" si="82"/>
        <v>27493494</v>
      </c>
      <c r="O245" s="9">
        <f t="shared" si="82"/>
        <v>27493494</v>
      </c>
    </row>
    <row r="246" spans="1:15" ht="74.25" customHeight="1">
      <c r="A246" s="2" t="s">
        <v>48</v>
      </c>
      <c r="B246" s="2"/>
      <c r="C246" s="4" t="s">
        <v>36</v>
      </c>
      <c r="D246" s="4"/>
      <c r="E246" s="2" t="s">
        <v>96</v>
      </c>
      <c r="F246" s="2" t="s">
        <v>123</v>
      </c>
      <c r="G246" s="42" t="s">
        <v>360</v>
      </c>
      <c r="H246" s="42" t="s">
        <v>361</v>
      </c>
      <c r="I246" s="42" t="s">
        <v>362</v>
      </c>
      <c r="J246" s="42" t="s">
        <v>363</v>
      </c>
      <c r="K246" s="3">
        <v>11777997</v>
      </c>
      <c r="L246" s="3">
        <v>10790085.4</v>
      </c>
      <c r="M246" s="3">
        <v>19896518</v>
      </c>
      <c r="N246" s="3">
        <v>19896518</v>
      </c>
      <c r="O246" s="3">
        <v>19896518</v>
      </c>
    </row>
    <row r="247" spans="1:15" ht="74.25" customHeight="1">
      <c r="A247" s="2" t="s">
        <v>48</v>
      </c>
      <c r="B247" s="2"/>
      <c r="C247" s="4" t="s">
        <v>36</v>
      </c>
      <c r="D247" s="4"/>
      <c r="E247" s="2" t="s">
        <v>96</v>
      </c>
      <c r="F247" s="2" t="s">
        <v>126</v>
      </c>
      <c r="G247" s="43"/>
      <c r="H247" s="43"/>
      <c r="I247" s="43"/>
      <c r="J247" s="43"/>
      <c r="K247" s="3">
        <v>1967327</v>
      </c>
      <c r="L247" s="3">
        <v>1966676.48</v>
      </c>
      <c r="M247" s="3">
        <v>7596976</v>
      </c>
      <c r="N247" s="3">
        <v>7596976</v>
      </c>
      <c r="O247" s="3">
        <v>7596976</v>
      </c>
    </row>
    <row r="248" spans="1:15" ht="25.5">
      <c r="A248" s="7" t="s">
        <v>48</v>
      </c>
      <c r="B248" s="7"/>
      <c r="C248" s="8" t="s">
        <v>2</v>
      </c>
      <c r="D248" s="4" t="s">
        <v>234</v>
      </c>
      <c r="E248" s="7"/>
      <c r="F248" s="7"/>
      <c r="G248" s="7"/>
      <c r="H248" s="7"/>
      <c r="I248" s="7"/>
      <c r="J248" s="7"/>
      <c r="K248" s="9">
        <f>K249+K250</f>
        <v>5742981</v>
      </c>
      <c r="L248" s="9">
        <f aca="true" t="shared" si="83" ref="L248:O248">L249+L250</f>
        <v>5607193.21</v>
      </c>
      <c r="M248" s="9">
        <f t="shared" si="83"/>
        <v>5696300</v>
      </c>
      <c r="N248" s="9">
        <f t="shared" si="83"/>
        <v>5666400</v>
      </c>
      <c r="O248" s="9">
        <f t="shared" si="83"/>
        <v>5696300</v>
      </c>
    </row>
    <row r="249" spans="1:15" ht="94.5" customHeight="1">
      <c r="A249" s="2" t="s">
        <v>48</v>
      </c>
      <c r="B249" s="2"/>
      <c r="C249" s="4" t="s">
        <v>2</v>
      </c>
      <c r="D249" s="4"/>
      <c r="E249" s="2" t="s">
        <v>124</v>
      </c>
      <c r="F249" s="2" t="s">
        <v>122</v>
      </c>
      <c r="G249" s="41" t="s">
        <v>364</v>
      </c>
      <c r="H249" s="41" t="s">
        <v>365</v>
      </c>
      <c r="I249" s="41" t="s">
        <v>366</v>
      </c>
      <c r="J249" s="41" t="s">
        <v>367</v>
      </c>
      <c r="K249" s="3">
        <v>444900</v>
      </c>
      <c r="L249" s="3">
        <v>444082.4</v>
      </c>
      <c r="M249" s="3"/>
      <c r="N249" s="3"/>
      <c r="O249" s="3"/>
    </row>
    <row r="250" spans="1:15" ht="94.5" customHeight="1">
      <c r="A250" s="2" t="s">
        <v>48</v>
      </c>
      <c r="B250" s="2"/>
      <c r="C250" s="4" t="s">
        <v>2</v>
      </c>
      <c r="D250" s="4"/>
      <c r="E250" s="2" t="s">
        <v>96</v>
      </c>
      <c r="F250" s="2" t="s">
        <v>127</v>
      </c>
      <c r="G250" s="41"/>
      <c r="H250" s="41"/>
      <c r="I250" s="41"/>
      <c r="J250" s="41"/>
      <c r="K250" s="3">
        <v>5298081</v>
      </c>
      <c r="L250" s="3">
        <v>5163110.81</v>
      </c>
      <c r="M250" s="3">
        <v>5696300</v>
      </c>
      <c r="N250" s="3">
        <v>5666400</v>
      </c>
      <c r="O250" s="3">
        <v>5696300</v>
      </c>
    </row>
    <row r="251" spans="1:15" ht="25.5">
      <c r="A251" s="7" t="s">
        <v>48</v>
      </c>
      <c r="B251" s="7"/>
      <c r="C251" s="8" t="s">
        <v>3</v>
      </c>
      <c r="D251" s="4" t="s">
        <v>235</v>
      </c>
      <c r="E251" s="7"/>
      <c r="F251" s="7"/>
      <c r="G251" s="7"/>
      <c r="H251" s="7"/>
      <c r="I251" s="7"/>
      <c r="J251" s="7"/>
      <c r="K251" s="9">
        <f>K252</f>
        <v>14986753</v>
      </c>
      <c r="L251" s="9">
        <f aca="true" t="shared" si="84" ref="L251:O251">L252</f>
        <v>14986753</v>
      </c>
      <c r="M251" s="9">
        <f t="shared" si="84"/>
        <v>15038500</v>
      </c>
      <c r="N251" s="9">
        <f t="shared" si="84"/>
        <v>15038500</v>
      </c>
      <c r="O251" s="9">
        <f t="shared" si="84"/>
        <v>15038500</v>
      </c>
    </row>
    <row r="252" spans="1:15" ht="201" customHeight="1">
      <c r="A252" s="2" t="s">
        <v>48</v>
      </c>
      <c r="B252" s="2"/>
      <c r="C252" s="4" t="s">
        <v>3</v>
      </c>
      <c r="D252" s="4"/>
      <c r="E252" s="2" t="s">
        <v>96</v>
      </c>
      <c r="F252" s="2" t="s">
        <v>127</v>
      </c>
      <c r="G252" s="18" t="s">
        <v>368</v>
      </c>
      <c r="H252" s="18" t="s">
        <v>365</v>
      </c>
      <c r="I252" s="18" t="s">
        <v>366</v>
      </c>
      <c r="J252" s="18" t="s">
        <v>369</v>
      </c>
      <c r="K252" s="3">
        <v>14986753</v>
      </c>
      <c r="L252" s="3">
        <v>14986753</v>
      </c>
      <c r="M252" s="3">
        <v>15038500</v>
      </c>
      <c r="N252" s="3">
        <v>15038500</v>
      </c>
      <c r="O252" s="3">
        <v>15038500</v>
      </c>
    </row>
    <row r="253" spans="1:15" ht="63.75">
      <c r="A253" s="7" t="s">
        <v>48</v>
      </c>
      <c r="B253" s="7"/>
      <c r="C253" s="8" t="s">
        <v>14</v>
      </c>
      <c r="D253" s="10" t="s">
        <v>240</v>
      </c>
      <c r="E253" s="7"/>
      <c r="F253" s="7"/>
      <c r="G253" s="7"/>
      <c r="H253" s="7"/>
      <c r="I253" s="7"/>
      <c r="J253" s="7"/>
      <c r="K253" s="9">
        <f>K254</f>
        <v>795000</v>
      </c>
      <c r="L253" s="9">
        <f aca="true" t="shared" si="85" ref="L253:O253">L254</f>
        <v>795000</v>
      </c>
      <c r="M253" s="9">
        <f t="shared" si="85"/>
        <v>795000</v>
      </c>
      <c r="N253" s="9">
        <f t="shared" si="85"/>
        <v>795000</v>
      </c>
      <c r="O253" s="9">
        <f t="shared" si="85"/>
        <v>795000</v>
      </c>
    </row>
    <row r="254" spans="1:15" ht="89.25">
      <c r="A254" s="2" t="s">
        <v>48</v>
      </c>
      <c r="B254" s="2"/>
      <c r="C254" s="4" t="s">
        <v>14</v>
      </c>
      <c r="D254" s="10"/>
      <c r="E254" s="2" t="s">
        <v>96</v>
      </c>
      <c r="F254" s="2" t="s">
        <v>123</v>
      </c>
      <c r="G254" s="18" t="s">
        <v>370</v>
      </c>
      <c r="H254" s="18" t="s">
        <v>371</v>
      </c>
      <c r="I254" s="18" t="s">
        <v>372</v>
      </c>
      <c r="J254" s="18" t="s">
        <v>373</v>
      </c>
      <c r="K254" s="3">
        <v>795000</v>
      </c>
      <c r="L254" s="3">
        <v>795000</v>
      </c>
      <c r="M254" s="3">
        <v>795000</v>
      </c>
      <c r="N254" s="3">
        <v>795000</v>
      </c>
      <c r="O254" s="3">
        <v>795000</v>
      </c>
    </row>
    <row r="255" spans="1:15" ht="63.75">
      <c r="A255" s="7" t="s">
        <v>48</v>
      </c>
      <c r="B255" s="7"/>
      <c r="C255" s="8" t="s">
        <v>4</v>
      </c>
      <c r="D255" s="10" t="s">
        <v>241</v>
      </c>
      <c r="E255" s="7"/>
      <c r="F255" s="7"/>
      <c r="G255" s="7"/>
      <c r="H255" s="7"/>
      <c r="I255" s="7"/>
      <c r="J255" s="7"/>
      <c r="K255" s="9">
        <f>K256+K257</f>
        <v>5937013</v>
      </c>
      <c r="L255" s="9">
        <f aca="true" t="shared" si="86" ref="L255:O255">L256+L257</f>
        <v>3086062.46</v>
      </c>
      <c r="M255" s="9">
        <f t="shared" si="86"/>
        <v>15567100</v>
      </c>
      <c r="N255" s="9">
        <f t="shared" si="86"/>
        <v>10103400</v>
      </c>
      <c r="O255" s="9">
        <f t="shared" si="86"/>
        <v>15567100</v>
      </c>
    </row>
    <row r="256" spans="1:15" ht="126" customHeight="1">
      <c r="A256" s="2" t="s">
        <v>48</v>
      </c>
      <c r="B256" s="2"/>
      <c r="C256" s="4" t="s">
        <v>4</v>
      </c>
      <c r="D256" s="10"/>
      <c r="E256" s="2" t="s">
        <v>96</v>
      </c>
      <c r="F256" s="2" t="s">
        <v>123</v>
      </c>
      <c r="G256" s="42" t="s">
        <v>374</v>
      </c>
      <c r="H256" s="42" t="s">
        <v>375</v>
      </c>
      <c r="I256" s="42" t="s">
        <v>376</v>
      </c>
      <c r="J256" s="42" t="s">
        <v>377</v>
      </c>
      <c r="K256" s="3">
        <v>5861495</v>
      </c>
      <c r="L256" s="3">
        <v>3010544.63</v>
      </c>
      <c r="M256" s="3">
        <v>15137600</v>
      </c>
      <c r="N256" s="3">
        <v>9773000</v>
      </c>
      <c r="O256" s="3">
        <v>15137600</v>
      </c>
    </row>
    <row r="257" spans="1:15" ht="126" customHeight="1">
      <c r="A257" s="2" t="s">
        <v>48</v>
      </c>
      <c r="B257" s="2"/>
      <c r="C257" s="4" t="s">
        <v>4</v>
      </c>
      <c r="D257" s="10"/>
      <c r="E257" s="2" t="s">
        <v>96</v>
      </c>
      <c r="F257" s="2" t="s">
        <v>127</v>
      </c>
      <c r="G257" s="43"/>
      <c r="H257" s="43"/>
      <c r="I257" s="43"/>
      <c r="J257" s="43"/>
      <c r="K257" s="3">
        <v>75518</v>
      </c>
      <c r="L257" s="3">
        <v>75517.83</v>
      </c>
      <c r="M257" s="3">
        <v>429500</v>
      </c>
      <c r="N257" s="3">
        <v>330400</v>
      </c>
      <c r="O257" s="3">
        <v>429500</v>
      </c>
    </row>
    <row r="258" spans="1:15" ht="27.75" customHeight="1">
      <c r="A258" s="7" t="s">
        <v>50</v>
      </c>
      <c r="B258" s="36" t="s">
        <v>118</v>
      </c>
      <c r="C258" s="37"/>
      <c r="D258" s="38"/>
      <c r="E258" s="7"/>
      <c r="F258" s="7"/>
      <c r="G258" s="7"/>
      <c r="H258" s="7"/>
      <c r="I258" s="7"/>
      <c r="J258" s="7"/>
      <c r="K258" s="9">
        <f>K259+K261+K263+K265+K267+K269+K271+K273+K276+K279+K281+K283+K287+K289+K294+K296</f>
        <v>1681461231</v>
      </c>
      <c r="L258" s="9">
        <f>L259+L261+L263+L265+L267+L269+L271+L273+L276+L279+L281+L283+L287+L289+L294+L296</f>
        <v>672485055.5200001</v>
      </c>
      <c r="M258" s="9">
        <f>M259+M261+M263+M265+M267+M269+M271+M273+M276+M279+M281+M283+M287+M289+M294+M296</f>
        <v>1197738346</v>
      </c>
      <c r="N258" s="9">
        <f>N259+N261+N263+N265+N267+N269+N271+N273+N276+N279+N281+N283+N287+N289+N294+N296</f>
        <v>997641167</v>
      </c>
      <c r="O258" s="9">
        <f>O259+O261+O263+O265+O267+O269+O271+O273+O276+O279+O281+O283+O287+O289+O294+O296</f>
        <v>454256900</v>
      </c>
    </row>
    <row r="259" spans="1:15" ht="25.5">
      <c r="A259" s="7" t="s">
        <v>50</v>
      </c>
      <c r="B259" s="7"/>
      <c r="C259" s="8" t="s">
        <v>28</v>
      </c>
      <c r="D259" s="4" t="s">
        <v>211</v>
      </c>
      <c r="E259" s="7"/>
      <c r="F259" s="7"/>
      <c r="G259" s="7"/>
      <c r="H259" s="7"/>
      <c r="I259" s="7"/>
      <c r="J259" s="7"/>
      <c r="K259" s="9">
        <f>K260</f>
        <v>1387286</v>
      </c>
      <c r="L259" s="9">
        <f aca="true" t="shared" si="87" ref="L259:O259">L260</f>
        <v>0</v>
      </c>
      <c r="M259" s="9">
        <f t="shared" si="87"/>
        <v>0</v>
      </c>
      <c r="N259" s="9">
        <f t="shared" si="87"/>
        <v>0</v>
      </c>
      <c r="O259" s="9">
        <f t="shared" si="87"/>
        <v>0</v>
      </c>
    </row>
    <row r="260" spans="1:15" ht="338.25" customHeight="1">
      <c r="A260" s="2" t="s">
        <v>50</v>
      </c>
      <c r="B260" s="2"/>
      <c r="C260" s="4" t="s">
        <v>28</v>
      </c>
      <c r="D260" s="4"/>
      <c r="E260" s="2" t="s">
        <v>123</v>
      </c>
      <c r="F260" s="2" t="s">
        <v>98</v>
      </c>
      <c r="G260" s="21" t="s">
        <v>411</v>
      </c>
      <c r="H260" s="21" t="s">
        <v>408</v>
      </c>
      <c r="I260" s="21" t="s">
        <v>409</v>
      </c>
      <c r="J260" s="21" t="s">
        <v>410</v>
      </c>
      <c r="K260" s="3">
        <v>1387286</v>
      </c>
      <c r="L260" s="3"/>
      <c r="M260" s="3"/>
      <c r="N260" s="3"/>
      <c r="O260" s="3"/>
    </row>
    <row r="261" spans="1:15" ht="38.25">
      <c r="A261" s="7" t="s">
        <v>50</v>
      </c>
      <c r="B261" s="7"/>
      <c r="C261" s="8" t="s">
        <v>51</v>
      </c>
      <c r="D261" s="4" t="s">
        <v>212</v>
      </c>
      <c r="E261" s="7"/>
      <c r="F261" s="7"/>
      <c r="G261" s="7"/>
      <c r="H261" s="7"/>
      <c r="I261" s="7"/>
      <c r="J261" s="7"/>
      <c r="K261" s="9">
        <f>K262</f>
        <v>159032253</v>
      </c>
      <c r="L261" s="9">
        <f aca="true" t="shared" si="88" ref="L261:O261">L262</f>
        <v>106838985.87</v>
      </c>
      <c r="M261" s="9">
        <f t="shared" si="88"/>
        <v>409997924</v>
      </c>
      <c r="N261" s="9">
        <f t="shared" si="88"/>
        <v>222513000</v>
      </c>
      <c r="O261" s="9">
        <f t="shared" si="88"/>
        <v>0</v>
      </c>
    </row>
    <row r="262" spans="1:15" ht="191.25">
      <c r="A262" s="2" t="s">
        <v>50</v>
      </c>
      <c r="B262" s="2"/>
      <c r="C262" s="4" t="s">
        <v>51</v>
      </c>
      <c r="D262" s="4"/>
      <c r="E262" s="2" t="s">
        <v>127</v>
      </c>
      <c r="F262" s="2" t="s">
        <v>126</v>
      </c>
      <c r="G262" s="21" t="s">
        <v>412</v>
      </c>
      <c r="H262" s="21" t="s">
        <v>413</v>
      </c>
      <c r="I262" s="21" t="s">
        <v>414</v>
      </c>
      <c r="J262" s="21" t="s">
        <v>415</v>
      </c>
      <c r="K262" s="3">
        <v>159032253</v>
      </c>
      <c r="L262" s="3">
        <v>106838985.87</v>
      </c>
      <c r="M262" s="3">
        <v>409997924</v>
      </c>
      <c r="N262" s="3">
        <v>222513000</v>
      </c>
      <c r="O262" s="3"/>
    </row>
    <row r="263" spans="1:15" ht="89.25">
      <c r="A263" s="7" t="s">
        <v>50</v>
      </c>
      <c r="B263" s="7"/>
      <c r="C263" s="8" t="s">
        <v>52</v>
      </c>
      <c r="D263" s="10" t="s">
        <v>213</v>
      </c>
      <c r="E263" s="7"/>
      <c r="F263" s="7"/>
      <c r="G263" s="7"/>
      <c r="H263" s="7"/>
      <c r="I263" s="7"/>
      <c r="J263" s="7"/>
      <c r="K263" s="9">
        <f>K264</f>
        <v>7934902</v>
      </c>
      <c r="L263" s="9">
        <f aca="true" t="shared" si="89" ref="L263:O263">L264</f>
        <v>2296281.51</v>
      </c>
      <c r="M263" s="9">
        <f t="shared" si="89"/>
        <v>0</v>
      </c>
      <c r="N263" s="9">
        <f t="shared" si="89"/>
        <v>0</v>
      </c>
      <c r="O263" s="9">
        <f t="shared" si="89"/>
        <v>0</v>
      </c>
    </row>
    <row r="264" spans="1:15" ht="249" customHeight="1">
      <c r="A264" s="2" t="s">
        <v>50</v>
      </c>
      <c r="B264" s="2"/>
      <c r="C264" s="4" t="s">
        <v>52</v>
      </c>
      <c r="D264" s="10"/>
      <c r="E264" s="2" t="s">
        <v>124</v>
      </c>
      <c r="F264" s="2" t="s">
        <v>129</v>
      </c>
      <c r="G264" s="21" t="s">
        <v>416</v>
      </c>
      <c r="H264" s="21" t="s">
        <v>417</v>
      </c>
      <c r="I264" s="21" t="s">
        <v>418</v>
      </c>
      <c r="J264" s="2" t="s">
        <v>419</v>
      </c>
      <c r="K264" s="3">
        <v>7934902</v>
      </c>
      <c r="L264" s="3">
        <v>2296281.51</v>
      </c>
      <c r="M264" s="3"/>
      <c r="N264" s="3"/>
      <c r="O264" s="3"/>
    </row>
    <row r="265" spans="1:15" ht="63.75">
      <c r="A265" s="7" t="s">
        <v>50</v>
      </c>
      <c r="B265" s="7"/>
      <c r="C265" s="8" t="s">
        <v>29</v>
      </c>
      <c r="D265" s="10" t="s">
        <v>214</v>
      </c>
      <c r="E265" s="7"/>
      <c r="F265" s="7"/>
      <c r="G265" s="7"/>
      <c r="H265" s="7"/>
      <c r="I265" s="7"/>
      <c r="J265" s="7"/>
      <c r="K265" s="9">
        <f>K266</f>
        <v>294180174</v>
      </c>
      <c r="L265" s="9">
        <f aca="true" t="shared" si="90" ref="L265:O265">L266</f>
        <v>278405887.2</v>
      </c>
      <c r="M265" s="9">
        <f t="shared" si="90"/>
        <v>0</v>
      </c>
      <c r="N265" s="9">
        <f t="shared" si="90"/>
        <v>92483000</v>
      </c>
      <c r="O265" s="9">
        <f t="shared" si="90"/>
        <v>22577200</v>
      </c>
    </row>
    <row r="266" spans="1:15" ht="340.5" customHeight="1">
      <c r="A266" s="2" t="s">
        <v>50</v>
      </c>
      <c r="B266" s="2"/>
      <c r="C266" s="4" t="s">
        <v>29</v>
      </c>
      <c r="D266" s="10"/>
      <c r="E266" s="2" t="s">
        <v>127</v>
      </c>
      <c r="F266" s="2" t="s">
        <v>127</v>
      </c>
      <c r="G266" s="20" t="s">
        <v>420</v>
      </c>
      <c r="H266" s="20" t="s">
        <v>421</v>
      </c>
      <c r="I266" s="20" t="s">
        <v>422</v>
      </c>
      <c r="J266" s="20" t="s">
        <v>423</v>
      </c>
      <c r="K266" s="3">
        <v>294180174</v>
      </c>
      <c r="L266" s="3">
        <v>278405887.2</v>
      </c>
      <c r="M266" s="3"/>
      <c r="N266" s="3">
        <v>92483000</v>
      </c>
      <c r="O266" s="3">
        <v>22577200</v>
      </c>
    </row>
    <row r="267" spans="1:15" ht="25.5">
      <c r="A267" s="7" t="s">
        <v>50</v>
      </c>
      <c r="B267" s="7"/>
      <c r="C267" s="8" t="s">
        <v>7</v>
      </c>
      <c r="D267" s="4" t="s">
        <v>218</v>
      </c>
      <c r="E267" s="7"/>
      <c r="F267" s="7"/>
      <c r="G267" s="7"/>
      <c r="H267" s="7"/>
      <c r="I267" s="7"/>
      <c r="J267" s="7"/>
      <c r="K267" s="9">
        <f>K268</f>
        <v>39690</v>
      </c>
      <c r="L267" s="9">
        <f aca="true" t="shared" si="91" ref="L267:O267">L268</f>
        <v>37190</v>
      </c>
      <c r="M267" s="9">
        <f t="shared" si="91"/>
        <v>94000</v>
      </c>
      <c r="N267" s="9">
        <f t="shared" si="91"/>
        <v>94000</v>
      </c>
      <c r="O267" s="9">
        <f t="shared" si="91"/>
        <v>94000</v>
      </c>
    </row>
    <row r="268" spans="1:15" ht="153">
      <c r="A268" s="2" t="s">
        <v>50</v>
      </c>
      <c r="B268" s="2"/>
      <c r="C268" s="4" t="s">
        <v>7</v>
      </c>
      <c r="D268" s="4"/>
      <c r="E268" s="2" t="s">
        <v>123</v>
      </c>
      <c r="F268" s="2" t="s">
        <v>98</v>
      </c>
      <c r="G268" s="21" t="s">
        <v>424</v>
      </c>
      <c r="H268" s="21" t="s">
        <v>425</v>
      </c>
      <c r="I268" s="21" t="s">
        <v>426</v>
      </c>
      <c r="J268" s="21" t="s">
        <v>427</v>
      </c>
      <c r="K268" s="3">
        <v>39690</v>
      </c>
      <c r="L268" s="3">
        <v>37190</v>
      </c>
      <c r="M268" s="3">
        <v>94000</v>
      </c>
      <c r="N268" s="3">
        <v>94000</v>
      </c>
      <c r="O268" s="3">
        <v>94000</v>
      </c>
    </row>
    <row r="269" spans="1:15" ht="76.5">
      <c r="A269" s="7" t="s">
        <v>50</v>
      </c>
      <c r="B269" s="7"/>
      <c r="C269" s="8" t="s">
        <v>32</v>
      </c>
      <c r="D269" s="10" t="s">
        <v>219</v>
      </c>
      <c r="E269" s="7"/>
      <c r="F269" s="7"/>
      <c r="G269" s="7"/>
      <c r="H269" s="7"/>
      <c r="I269" s="7"/>
      <c r="J269" s="7"/>
      <c r="K269" s="9">
        <f>K270</f>
        <v>79095206</v>
      </c>
      <c r="L269" s="9">
        <f aca="true" t="shared" si="92" ref="L269:O269">L270</f>
        <v>38944795.36</v>
      </c>
      <c r="M269" s="9">
        <f t="shared" si="92"/>
        <v>0</v>
      </c>
      <c r="N269" s="9">
        <f t="shared" si="92"/>
        <v>0</v>
      </c>
      <c r="O269" s="9">
        <f t="shared" si="92"/>
        <v>0</v>
      </c>
    </row>
    <row r="270" spans="1:15" ht="102">
      <c r="A270" s="2" t="s">
        <v>50</v>
      </c>
      <c r="B270" s="2"/>
      <c r="C270" s="4" t="s">
        <v>32</v>
      </c>
      <c r="D270" s="10"/>
      <c r="E270" s="2" t="s">
        <v>128</v>
      </c>
      <c r="F270" s="2" t="s">
        <v>123</v>
      </c>
      <c r="G270" s="21" t="s">
        <v>428</v>
      </c>
      <c r="H270" s="21" t="s">
        <v>429</v>
      </c>
      <c r="I270" s="21" t="s">
        <v>430</v>
      </c>
      <c r="J270" s="21" t="s">
        <v>431</v>
      </c>
      <c r="K270" s="3">
        <v>79095206</v>
      </c>
      <c r="L270" s="3">
        <v>38944795.36</v>
      </c>
      <c r="M270" s="3"/>
      <c r="N270" s="3"/>
      <c r="O270" s="3"/>
    </row>
    <row r="271" spans="1:15" ht="76.5">
      <c r="A271" s="7" t="s">
        <v>50</v>
      </c>
      <c r="B271" s="7"/>
      <c r="C271" s="8" t="s">
        <v>33</v>
      </c>
      <c r="D271" s="10" t="s">
        <v>220</v>
      </c>
      <c r="E271" s="7"/>
      <c r="F271" s="7"/>
      <c r="G271" s="7"/>
      <c r="H271" s="7"/>
      <c r="I271" s="7"/>
      <c r="J271" s="7"/>
      <c r="K271" s="9">
        <f>K272</f>
        <v>103566777</v>
      </c>
      <c r="L271" s="9">
        <f aca="true" t="shared" si="93" ref="L271:O271">L272</f>
        <v>13399709.69</v>
      </c>
      <c r="M271" s="9">
        <f t="shared" si="93"/>
        <v>214466900</v>
      </c>
      <c r="N271" s="9">
        <f t="shared" si="93"/>
        <v>214466900</v>
      </c>
      <c r="O271" s="9">
        <f t="shared" si="93"/>
        <v>305615400</v>
      </c>
    </row>
    <row r="272" spans="1:15" ht="140.25" customHeight="1">
      <c r="A272" s="2" t="s">
        <v>50</v>
      </c>
      <c r="B272" s="2"/>
      <c r="C272" s="4" t="s">
        <v>33</v>
      </c>
      <c r="D272" s="10"/>
      <c r="E272" s="2" t="s">
        <v>128</v>
      </c>
      <c r="F272" s="2" t="s">
        <v>126</v>
      </c>
      <c r="G272" s="21" t="s">
        <v>432</v>
      </c>
      <c r="H272" s="21" t="s">
        <v>433</v>
      </c>
      <c r="I272" s="21" t="s">
        <v>430</v>
      </c>
      <c r="J272" s="21" t="s">
        <v>434</v>
      </c>
      <c r="K272" s="3">
        <v>103566777</v>
      </c>
      <c r="L272" s="3">
        <v>13399709.69</v>
      </c>
      <c r="M272" s="3">
        <v>214466900</v>
      </c>
      <c r="N272" s="3">
        <v>214466900</v>
      </c>
      <c r="O272" s="3">
        <v>305615400</v>
      </c>
    </row>
    <row r="273" spans="1:15" ht="25.5">
      <c r="A273" s="7" t="s">
        <v>50</v>
      </c>
      <c r="B273" s="7"/>
      <c r="C273" s="8" t="s">
        <v>46</v>
      </c>
      <c r="D273" s="4" t="s">
        <v>224</v>
      </c>
      <c r="E273" s="7"/>
      <c r="F273" s="7"/>
      <c r="G273" s="7"/>
      <c r="H273" s="7"/>
      <c r="I273" s="7"/>
      <c r="J273" s="7"/>
      <c r="K273" s="9">
        <f>K274+K275</f>
        <v>5479469</v>
      </c>
      <c r="L273" s="9">
        <f aca="true" t="shared" si="94" ref="L273:O273">L274+L275</f>
        <v>0</v>
      </c>
      <c r="M273" s="9">
        <f t="shared" si="94"/>
        <v>0</v>
      </c>
      <c r="N273" s="9">
        <f t="shared" si="94"/>
        <v>0</v>
      </c>
      <c r="O273" s="9">
        <f t="shared" si="94"/>
        <v>0</v>
      </c>
    </row>
    <row r="274" spans="1:15" ht="86.25" customHeight="1">
      <c r="A274" s="2" t="s">
        <v>50</v>
      </c>
      <c r="B274" s="2"/>
      <c r="C274" s="4" t="s">
        <v>46</v>
      </c>
      <c r="D274" s="4"/>
      <c r="E274" s="2" t="s">
        <v>128</v>
      </c>
      <c r="F274" s="2" t="s">
        <v>120</v>
      </c>
      <c r="G274" s="41" t="s">
        <v>435</v>
      </c>
      <c r="H274" s="41" t="s">
        <v>436</v>
      </c>
      <c r="I274" s="41" t="s">
        <v>437</v>
      </c>
      <c r="J274" s="41" t="s">
        <v>438</v>
      </c>
      <c r="K274" s="3">
        <v>2921774</v>
      </c>
      <c r="L274" s="3"/>
      <c r="M274" s="3"/>
      <c r="N274" s="3"/>
      <c r="O274" s="3"/>
    </row>
    <row r="275" spans="1:15" ht="86.25" customHeight="1">
      <c r="A275" s="2" t="s">
        <v>50</v>
      </c>
      <c r="B275" s="2"/>
      <c r="C275" s="4" t="s">
        <v>46</v>
      </c>
      <c r="D275" s="4"/>
      <c r="E275" s="2" t="s">
        <v>125</v>
      </c>
      <c r="F275" s="2" t="s">
        <v>123</v>
      </c>
      <c r="G275" s="41"/>
      <c r="H275" s="41"/>
      <c r="I275" s="41"/>
      <c r="J275" s="41"/>
      <c r="K275" s="3">
        <v>2557695</v>
      </c>
      <c r="L275" s="3"/>
      <c r="M275" s="3"/>
      <c r="N275" s="3"/>
      <c r="O275" s="3"/>
    </row>
    <row r="276" spans="1:15" ht="25.5">
      <c r="A276" s="7" t="s">
        <v>50</v>
      </c>
      <c r="B276" s="7"/>
      <c r="C276" s="8" t="s">
        <v>49</v>
      </c>
      <c r="D276" s="4" t="s">
        <v>225</v>
      </c>
      <c r="E276" s="7"/>
      <c r="F276" s="7"/>
      <c r="G276" s="7"/>
      <c r="H276" s="7"/>
      <c r="I276" s="7"/>
      <c r="J276" s="7"/>
      <c r="K276" s="9">
        <f>K277+K278</f>
        <v>901952919</v>
      </c>
      <c r="L276" s="9">
        <f aca="true" t="shared" si="95" ref="L276:O276">L277+L278</f>
        <v>108744206.46</v>
      </c>
      <c r="M276" s="9">
        <f t="shared" si="95"/>
        <v>440939100</v>
      </c>
      <c r="N276" s="9">
        <f t="shared" si="95"/>
        <v>346891475</v>
      </c>
      <c r="O276" s="9">
        <f t="shared" si="95"/>
        <v>0</v>
      </c>
    </row>
    <row r="277" spans="1:15" ht="97.5" customHeight="1">
      <c r="A277" s="2" t="s">
        <v>50</v>
      </c>
      <c r="B277" s="2"/>
      <c r="C277" s="4" t="s">
        <v>49</v>
      </c>
      <c r="D277" s="4"/>
      <c r="E277" s="2" t="s">
        <v>96</v>
      </c>
      <c r="F277" s="2" t="s">
        <v>123</v>
      </c>
      <c r="G277" s="41" t="s">
        <v>439</v>
      </c>
      <c r="H277" s="41" t="s">
        <v>440</v>
      </c>
      <c r="I277" s="41" t="s">
        <v>441</v>
      </c>
      <c r="J277" s="41" t="s">
        <v>442</v>
      </c>
      <c r="K277" s="3">
        <v>211110814</v>
      </c>
      <c r="L277" s="3">
        <v>108744206.46</v>
      </c>
      <c r="M277" s="3"/>
      <c r="N277" s="3"/>
      <c r="O277" s="3"/>
    </row>
    <row r="278" spans="1:15" ht="97.5" customHeight="1">
      <c r="A278" s="2" t="s">
        <v>50</v>
      </c>
      <c r="B278" s="2"/>
      <c r="C278" s="4" t="s">
        <v>49</v>
      </c>
      <c r="D278" s="4"/>
      <c r="E278" s="2" t="s">
        <v>96</v>
      </c>
      <c r="F278" s="2" t="s">
        <v>126</v>
      </c>
      <c r="G278" s="41"/>
      <c r="H278" s="41"/>
      <c r="I278" s="41"/>
      <c r="J278" s="41"/>
      <c r="K278" s="3">
        <v>690842105</v>
      </c>
      <c r="L278" s="3"/>
      <c r="M278" s="3">
        <v>440939100</v>
      </c>
      <c r="N278" s="3">
        <v>346891475</v>
      </c>
      <c r="O278" s="3"/>
    </row>
    <row r="279" spans="1:15" ht="51">
      <c r="A279" s="7" t="s">
        <v>50</v>
      </c>
      <c r="B279" s="7"/>
      <c r="C279" s="8" t="s">
        <v>54</v>
      </c>
      <c r="D279" s="10" t="s">
        <v>227</v>
      </c>
      <c r="E279" s="7"/>
      <c r="F279" s="7"/>
      <c r="G279" s="7"/>
      <c r="H279" s="7"/>
      <c r="I279" s="7"/>
      <c r="J279" s="7"/>
      <c r="K279" s="9">
        <f>K280</f>
        <v>698677</v>
      </c>
      <c r="L279" s="9">
        <f aca="true" t="shared" si="96" ref="L279:O279">L280</f>
        <v>239615.6</v>
      </c>
      <c r="M279" s="9">
        <f t="shared" si="96"/>
        <v>0</v>
      </c>
      <c r="N279" s="9">
        <f t="shared" si="96"/>
        <v>0</v>
      </c>
      <c r="O279" s="9">
        <f t="shared" si="96"/>
        <v>0</v>
      </c>
    </row>
    <row r="280" spans="1:15" ht="140.25">
      <c r="A280" s="2" t="s">
        <v>50</v>
      </c>
      <c r="B280" s="2"/>
      <c r="C280" s="4" t="s">
        <v>54</v>
      </c>
      <c r="D280" s="10"/>
      <c r="E280" s="2" t="s">
        <v>127</v>
      </c>
      <c r="F280" s="2" t="s">
        <v>120</v>
      </c>
      <c r="G280" s="21" t="s">
        <v>443</v>
      </c>
      <c r="H280" s="21" t="s">
        <v>444</v>
      </c>
      <c r="I280" s="21" t="s">
        <v>445</v>
      </c>
      <c r="J280" s="21" t="s">
        <v>446</v>
      </c>
      <c r="K280" s="3">
        <v>698677</v>
      </c>
      <c r="L280" s="3">
        <v>239615.6</v>
      </c>
      <c r="M280" s="3"/>
      <c r="N280" s="3"/>
      <c r="O280" s="3"/>
    </row>
    <row r="281" spans="1:15" ht="409.5">
      <c r="A281" s="7" t="s">
        <v>50</v>
      </c>
      <c r="B281" s="7"/>
      <c r="C281" s="8" t="s">
        <v>55</v>
      </c>
      <c r="D281" s="10" t="s">
        <v>228</v>
      </c>
      <c r="E281" s="7"/>
      <c r="F281" s="7"/>
      <c r="G281" s="7"/>
      <c r="H281" s="7"/>
      <c r="I281" s="7"/>
      <c r="J281" s="7"/>
      <c r="K281" s="9">
        <f>K282</f>
        <v>10765248</v>
      </c>
      <c r="L281" s="9">
        <f aca="true" t="shared" si="97" ref="L281:O281">L282</f>
        <v>7643478.03</v>
      </c>
      <c r="M281" s="9">
        <f t="shared" si="97"/>
        <v>12625722</v>
      </c>
      <c r="N281" s="9">
        <f t="shared" si="97"/>
        <v>6006992</v>
      </c>
      <c r="O281" s="9">
        <f t="shared" si="97"/>
        <v>6400000</v>
      </c>
    </row>
    <row r="282" spans="1:15" ht="127.5">
      <c r="A282" s="2" t="s">
        <v>50</v>
      </c>
      <c r="B282" s="2"/>
      <c r="C282" s="4" t="s">
        <v>55</v>
      </c>
      <c r="D282" s="10"/>
      <c r="E282" s="2" t="s">
        <v>124</v>
      </c>
      <c r="F282" s="2" t="s">
        <v>97</v>
      </c>
      <c r="G282" s="21" t="s">
        <v>447</v>
      </c>
      <c r="H282" s="21" t="s">
        <v>448</v>
      </c>
      <c r="I282" s="21" t="s">
        <v>449</v>
      </c>
      <c r="J282" s="21" t="s">
        <v>450</v>
      </c>
      <c r="K282" s="3">
        <v>10765248</v>
      </c>
      <c r="L282" s="3">
        <v>7643478.03</v>
      </c>
      <c r="M282" s="3">
        <v>12625722</v>
      </c>
      <c r="N282" s="3">
        <v>6006992</v>
      </c>
      <c r="O282" s="3">
        <v>6400000</v>
      </c>
    </row>
    <row r="283" spans="1:15" ht="25.5">
      <c r="A283" s="7" t="s">
        <v>50</v>
      </c>
      <c r="B283" s="7"/>
      <c r="C283" s="8" t="s">
        <v>2</v>
      </c>
      <c r="D283" s="4" t="s">
        <v>234</v>
      </c>
      <c r="E283" s="7"/>
      <c r="F283" s="7"/>
      <c r="G283" s="7"/>
      <c r="H283" s="7"/>
      <c r="I283" s="7"/>
      <c r="J283" s="7"/>
      <c r="K283" s="9">
        <f>K284+K285+K286</f>
        <v>22674682</v>
      </c>
      <c r="L283" s="9">
        <f aca="true" t="shared" si="98" ref="L283:O283">L284+L285+L286</f>
        <v>22206938.73</v>
      </c>
      <c r="M283" s="9">
        <f t="shared" si="98"/>
        <v>22000300</v>
      </c>
      <c r="N283" s="9">
        <f t="shared" si="98"/>
        <v>21483200</v>
      </c>
      <c r="O283" s="9">
        <f t="shared" si="98"/>
        <v>21991900</v>
      </c>
    </row>
    <row r="284" spans="1:15" ht="63" customHeight="1">
      <c r="A284" s="2" t="s">
        <v>50</v>
      </c>
      <c r="B284" s="2"/>
      <c r="C284" s="4" t="s">
        <v>2</v>
      </c>
      <c r="D284" s="4"/>
      <c r="E284" s="2" t="s">
        <v>123</v>
      </c>
      <c r="F284" s="2" t="s">
        <v>98</v>
      </c>
      <c r="G284" s="41" t="s">
        <v>451</v>
      </c>
      <c r="H284" s="41" t="s">
        <v>452</v>
      </c>
      <c r="I284" s="41" t="s">
        <v>453</v>
      </c>
      <c r="J284" s="41" t="s">
        <v>454</v>
      </c>
      <c r="K284" s="3">
        <v>20851232</v>
      </c>
      <c r="L284" s="3">
        <v>20388468.8</v>
      </c>
      <c r="M284" s="3">
        <v>22000300</v>
      </c>
      <c r="N284" s="3">
        <v>21483200</v>
      </c>
      <c r="O284" s="3">
        <v>21991900</v>
      </c>
    </row>
    <row r="285" spans="1:15" ht="63" customHeight="1">
      <c r="A285" s="2" t="s">
        <v>50</v>
      </c>
      <c r="B285" s="2"/>
      <c r="C285" s="4" t="s">
        <v>2</v>
      </c>
      <c r="D285" s="4"/>
      <c r="E285" s="2" t="s">
        <v>124</v>
      </c>
      <c r="F285" s="2" t="s">
        <v>122</v>
      </c>
      <c r="G285" s="41"/>
      <c r="H285" s="41"/>
      <c r="I285" s="41"/>
      <c r="J285" s="41"/>
      <c r="K285" s="3">
        <v>1683450</v>
      </c>
      <c r="L285" s="3">
        <v>1678469.93</v>
      </c>
      <c r="M285" s="3"/>
      <c r="N285" s="3"/>
      <c r="O285" s="3"/>
    </row>
    <row r="286" spans="1:15" ht="63" customHeight="1">
      <c r="A286" s="2" t="s">
        <v>50</v>
      </c>
      <c r="B286" s="2"/>
      <c r="C286" s="4" t="s">
        <v>2</v>
      </c>
      <c r="D286" s="4"/>
      <c r="E286" s="2" t="s">
        <v>124</v>
      </c>
      <c r="F286" s="2" t="s">
        <v>97</v>
      </c>
      <c r="G286" s="41"/>
      <c r="H286" s="41"/>
      <c r="I286" s="41"/>
      <c r="J286" s="41"/>
      <c r="K286" s="3">
        <v>140000</v>
      </c>
      <c r="L286" s="3">
        <v>140000</v>
      </c>
      <c r="M286" s="3"/>
      <c r="N286" s="3"/>
      <c r="O286" s="3"/>
    </row>
    <row r="287" spans="1:15" ht="25.5">
      <c r="A287" s="7" t="s">
        <v>50</v>
      </c>
      <c r="B287" s="7"/>
      <c r="C287" s="8" t="s">
        <v>3</v>
      </c>
      <c r="D287" s="4" t="s">
        <v>235</v>
      </c>
      <c r="E287" s="7"/>
      <c r="F287" s="7"/>
      <c r="G287" s="7"/>
      <c r="H287" s="7"/>
      <c r="I287" s="7"/>
      <c r="J287" s="7"/>
      <c r="K287" s="9">
        <f>K288</f>
        <v>53098093</v>
      </c>
      <c r="L287" s="9">
        <f aca="true" t="shared" si="99" ref="L287:O287">L288</f>
        <v>53090394.63</v>
      </c>
      <c r="M287" s="9">
        <f t="shared" si="99"/>
        <v>53178000</v>
      </c>
      <c r="N287" s="9">
        <f t="shared" si="99"/>
        <v>53178000</v>
      </c>
      <c r="O287" s="9">
        <f t="shared" si="99"/>
        <v>53178000</v>
      </c>
    </row>
    <row r="288" spans="1:15" ht="178.5">
      <c r="A288" s="2" t="s">
        <v>50</v>
      </c>
      <c r="B288" s="2"/>
      <c r="C288" s="4" t="s">
        <v>3</v>
      </c>
      <c r="D288" s="4"/>
      <c r="E288" s="2" t="s">
        <v>123</v>
      </c>
      <c r="F288" s="2" t="s">
        <v>98</v>
      </c>
      <c r="G288" s="21" t="s">
        <v>130</v>
      </c>
      <c r="H288" s="21" t="s">
        <v>132</v>
      </c>
      <c r="I288" s="21" t="s">
        <v>134</v>
      </c>
      <c r="J288" s="21" t="s">
        <v>131</v>
      </c>
      <c r="K288" s="3">
        <v>53098093</v>
      </c>
      <c r="L288" s="3">
        <v>53090394.63</v>
      </c>
      <c r="M288" s="3">
        <v>53178000</v>
      </c>
      <c r="N288" s="3">
        <v>53178000</v>
      </c>
      <c r="O288" s="3">
        <v>53178000</v>
      </c>
    </row>
    <row r="289" spans="1:15" ht="51">
      <c r="A289" s="7" t="s">
        <v>50</v>
      </c>
      <c r="B289" s="7"/>
      <c r="C289" s="8" t="s">
        <v>12</v>
      </c>
      <c r="D289" s="10" t="s">
        <v>237</v>
      </c>
      <c r="E289" s="7"/>
      <c r="F289" s="7"/>
      <c r="G289" s="7"/>
      <c r="H289" s="7"/>
      <c r="I289" s="7"/>
      <c r="J289" s="7"/>
      <c r="K289" s="9">
        <f>K290+K291+K292+K293</f>
        <v>41072770</v>
      </c>
      <c r="L289" s="9">
        <f aca="true" t="shared" si="100" ref="L289:O289">L290+L291+L292+L293</f>
        <v>40155655.73</v>
      </c>
      <c r="M289" s="9">
        <f t="shared" si="100"/>
        <v>40017000</v>
      </c>
      <c r="N289" s="9">
        <f t="shared" si="100"/>
        <v>39840600</v>
      </c>
      <c r="O289" s="9">
        <f t="shared" si="100"/>
        <v>39981000</v>
      </c>
    </row>
    <row r="290" spans="1:15" ht="66.75" customHeight="1">
      <c r="A290" s="2" t="s">
        <v>50</v>
      </c>
      <c r="B290" s="2"/>
      <c r="C290" s="4" t="s">
        <v>12</v>
      </c>
      <c r="D290" s="10"/>
      <c r="E290" s="2" t="s">
        <v>123</v>
      </c>
      <c r="F290" s="2" t="s">
        <v>98</v>
      </c>
      <c r="G290" s="41" t="s">
        <v>390</v>
      </c>
      <c r="H290" s="41" t="s">
        <v>150</v>
      </c>
      <c r="I290" s="41" t="s">
        <v>391</v>
      </c>
      <c r="J290" s="41" t="s">
        <v>151</v>
      </c>
      <c r="K290" s="3">
        <v>43125</v>
      </c>
      <c r="L290" s="3">
        <v>43125</v>
      </c>
      <c r="M290" s="3"/>
      <c r="N290" s="3"/>
      <c r="O290" s="3"/>
    </row>
    <row r="291" spans="1:15" ht="66.75" customHeight="1">
      <c r="A291" s="2" t="s">
        <v>50</v>
      </c>
      <c r="B291" s="2"/>
      <c r="C291" s="16" t="s">
        <v>12</v>
      </c>
      <c r="D291" s="10"/>
      <c r="E291" s="2" t="s">
        <v>124</v>
      </c>
      <c r="F291" s="2" t="s">
        <v>97</v>
      </c>
      <c r="G291" s="41"/>
      <c r="H291" s="41"/>
      <c r="I291" s="41"/>
      <c r="J291" s="41"/>
      <c r="K291" s="3">
        <v>39963973</v>
      </c>
      <c r="L291" s="3">
        <v>39046859.72</v>
      </c>
      <c r="M291" s="3">
        <v>40017000</v>
      </c>
      <c r="N291" s="3">
        <v>39840600</v>
      </c>
      <c r="O291" s="3">
        <v>39981000</v>
      </c>
    </row>
    <row r="292" spans="1:15" ht="66.75" customHeight="1">
      <c r="A292" s="2" t="s">
        <v>50</v>
      </c>
      <c r="B292" s="2"/>
      <c r="C292" s="4" t="s">
        <v>12</v>
      </c>
      <c r="D292" s="10"/>
      <c r="E292" s="2" t="s">
        <v>127</v>
      </c>
      <c r="F292" s="2" t="s">
        <v>126</v>
      </c>
      <c r="G292" s="41"/>
      <c r="H292" s="41"/>
      <c r="I292" s="41"/>
      <c r="J292" s="41"/>
      <c r="K292" s="3">
        <v>567322</v>
      </c>
      <c r="L292" s="3">
        <v>567321.43</v>
      </c>
      <c r="M292" s="3"/>
      <c r="N292" s="3"/>
      <c r="O292" s="3"/>
    </row>
    <row r="293" spans="1:15" ht="66.75" customHeight="1">
      <c r="A293" s="2" t="s">
        <v>50</v>
      </c>
      <c r="B293" s="2"/>
      <c r="C293" s="4" t="s">
        <v>12</v>
      </c>
      <c r="D293" s="10"/>
      <c r="E293" s="2" t="s">
        <v>128</v>
      </c>
      <c r="F293" s="2" t="s">
        <v>129</v>
      </c>
      <c r="G293" s="41"/>
      <c r="H293" s="41"/>
      <c r="I293" s="41"/>
      <c r="J293" s="41"/>
      <c r="K293" s="3">
        <v>498350</v>
      </c>
      <c r="L293" s="3">
        <v>498349.58</v>
      </c>
      <c r="M293" s="3"/>
      <c r="N293" s="3"/>
      <c r="O293" s="3"/>
    </row>
    <row r="294" spans="1:15" ht="63.75">
      <c r="A294" s="2" t="s">
        <v>50</v>
      </c>
      <c r="B294" s="7"/>
      <c r="C294" s="16" t="s">
        <v>14</v>
      </c>
      <c r="D294" s="10" t="s">
        <v>240</v>
      </c>
      <c r="E294" s="7"/>
      <c r="F294" s="7"/>
      <c r="G294" s="7"/>
      <c r="H294" s="7"/>
      <c r="I294" s="7"/>
      <c r="J294" s="7"/>
      <c r="K294" s="9">
        <f>K295</f>
        <v>9167</v>
      </c>
      <c r="L294" s="9">
        <f aca="true" t="shared" si="101" ref="L294:O294">L295</f>
        <v>8000</v>
      </c>
      <c r="M294" s="9">
        <f t="shared" si="101"/>
        <v>0</v>
      </c>
      <c r="N294" s="9">
        <f t="shared" si="101"/>
        <v>0</v>
      </c>
      <c r="O294" s="9">
        <f t="shared" si="101"/>
        <v>0</v>
      </c>
    </row>
    <row r="295" spans="1:15" ht="89.25">
      <c r="A295" s="2" t="s">
        <v>50</v>
      </c>
      <c r="B295" s="2"/>
      <c r="C295" s="16" t="s">
        <v>14</v>
      </c>
      <c r="D295" s="10"/>
      <c r="E295" s="2" t="s">
        <v>123</v>
      </c>
      <c r="F295" s="2" t="s">
        <v>98</v>
      </c>
      <c r="G295" s="21" t="s">
        <v>189</v>
      </c>
      <c r="H295" s="21" t="s">
        <v>155</v>
      </c>
      <c r="I295" s="21" t="s">
        <v>397</v>
      </c>
      <c r="J295" s="21" t="s">
        <v>398</v>
      </c>
      <c r="K295" s="3">
        <v>9167</v>
      </c>
      <c r="L295" s="3">
        <v>8000</v>
      </c>
      <c r="M295" s="3"/>
      <c r="N295" s="3"/>
      <c r="O295" s="3"/>
    </row>
    <row r="296" spans="1:15" ht="63.75">
      <c r="A296" s="7" t="s">
        <v>50</v>
      </c>
      <c r="B296" s="7"/>
      <c r="C296" s="8" t="s">
        <v>4</v>
      </c>
      <c r="D296" s="10" t="s">
        <v>241</v>
      </c>
      <c r="E296" s="7"/>
      <c r="F296" s="7"/>
      <c r="G296" s="7"/>
      <c r="H296" s="7"/>
      <c r="I296" s="7"/>
      <c r="J296" s="7"/>
      <c r="K296" s="9">
        <f>K297+K298</f>
        <v>473918</v>
      </c>
      <c r="L296" s="9">
        <f aca="true" t="shared" si="102" ref="L296:O296">L297+L298</f>
        <v>473916.70999999996</v>
      </c>
      <c r="M296" s="9">
        <f t="shared" si="102"/>
        <v>4419400</v>
      </c>
      <c r="N296" s="9">
        <f t="shared" si="102"/>
        <v>684000</v>
      </c>
      <c r="O296" s="9">
        <f t="shared" si="102"/>
        <v>4419400</v>
      </c>
    </row>
    <row r="297" spans="1:15" ht="102.75" customHeight="1">
      <c r="A297" s="2" t="s">
        <v>50</v>
      </c>
      <c r="B297" s="2"/>
      <c r="C297" s="4" t="s">
        <v>4</v>
      </c>
      <c r="D297" s="10"/>
      <c r="E297" s="2" t="s">
        <v>123</v>
      </c>
      <c r="F297" s="2" t="s">
        <v>98</v>
      </c>
      <c r="G297" s="41" t="s">
        <v>277</v>
      </c>
      <c r="H297" s="41" t="s">
        <v>278</v>
      </c>
      <c r="I297" s="41" t="s">
        <v>279</v>
      </c>
      <c r="J297" s="41" t="s">
        <v>280</v>
      </c>
      <c r="K297" s="3">
        <v>151313</v>
      </c>
      <c r="L297" s="3">
        <v>151312.1</v>
      </c>
      <c r="M297" s="3">
        <v>3149600</v>
      </c>
      <c r="N297" s="3">
        <v>242300</v>
      </c>
      <c r="O297" s="3">
        <v>3149600</v>
      </c>
    </row>
    <row r="298" spans="1:15" ht="102.75" customHeight="1">
      <c r="A298" s="2" t="s">
        <v>50</v>
      </c>
      <c r="B298" s="2"/>
      <c r="C298" s="4" t="s">
        <v>4</v>
      </c>
      <c r="D298" s="10"/>
      <c r="E298" s="2" t="s">
        <v>124</v>
      </c>
      <c r="F298" s="2" t="s">
        <v>97</v>
      </c>
      <c r="G298" s="41"/>
      <c r="H298" s="41"/>
      <c r="I298" s="41"/>
      <c r="J298" s="41"/>
      <c r="K298" s="3">
        <v>322605</v>
      </c>
      <c r="L298" s="3">
        <v>322604.61</v>
      </c>
      <c r="M298" s="3">
        <v>1269800</v>
      </c>
      <c r="N298" s="3">
        <v>441700</v>
      </c>
      <c r="O298" s="3">
        <v>1269800</v>
      </c>
    </row>
    <row r="299" spans="1:15" ht="27.75" customHeight="1">
      <c r="A299" s="7" t="s">
        <v>56</v>
      </c>
      <c r="B299" s="36" t="s">
        <v>119</v>
      </c>
      <c r="C299" s="37"/>
      <c r="D299" s="38"/>
      <c r="E299" s="7"/>
      <c r="F299" s="7"/>
      <c r="G299" s="7"/>
      <c r="H299" s="7"/>
      <c r="I299" s="7"/>
      <c r="J299" s="7"/>
      <c r="K299" s="9">
        <f>K300+K303+K305+K308+K310+K315+K317+K321+K324+K326+K333+K335+K340+K344+K346+K350+K352+K354+K356+K358+K360+K362+K364</f>
        <v>1717092068.3</v>
      </c>
      <c r="L299" s="9">
        <f aca="true" t="shared" si="103" ref="L299:O299">L300+L303+L305+L308+L310+L315+L317+L321+L324+L326+L333+L335+L340+L344+L346+L350+L352+L354+L356+L358+L360+L362+L364</f>
        <v>1496797391.53</v>
      </c>
      <c r="M299" s="9">
        <f t="shared" si="103"/>
        <v>1669877740</v>
      </c>
      <c r="N299" s="9">
        <f t="shared" si="103"/>
        <v>1637172300</v>
      </c>
      <c r="O299" s="9">
        <f t="shared" si="103"/>
        <v>1376656900</v>
      </c>
    </row>
    <row r="300" spans="1:15" ht="38.25">
      <c r="A300" s="7" t="s">
        <v>56</v>
      </c>
      <c r="B300" s="7"/>
      <c r="C300" s="8" t="s">
        <v>51</v>
      </c>
      <c r="D300" s="4" t="s">
        <v>212</v>
      </c>
      <c r="E300" s="7"/>
      <c r="F300" s="7"/>
      <c r="G300" s="7"/>
      <c r="H300" s="7"/>
      <c r="I300" s="7"/>
      <c r="J300" s="7"/>
      <c r="K300" s="9">
        <f>K301+K302</f>
        <v>119745504</v>
      </c>
      <c r="L300" s="9">
        <f aca="true" t="shared" si="104" ref="L300:O300">L301+L302</f>
        <v>106795283.9</v>
      </c>
      <c r="M300" s="9">
        <f t="shared" si="104"/>
        <v>820800</v>
      </c>
      <c r="N300" s="9">
        <f t="shared" si="104"/>
        <v>820800</v>
      </c>
      <c r="O300" s="9">
        <f t="shared" si="104"/>
        <v>820800</v>
      </c>
    </row>
    <row r="301" spans="1:15" ht="186" customHeight="1">
      <c r="A301" s="2" t="s">
        <v>56</v>
      </c>
      <c r="B301" s="2"/>
      <c r="C301" s="4" t="s">
        <v>51</v>
      </c>
      <c r="D301" s="4"/>
      <c r="E301" s="2" t="s">
        <v>127</v>
      </c>
      <c r="F301" s="2" t="s">
        <v>126</v>
      </c>
      <c r="G301" s="42" t="s">
        <v>455</v>
      </c>
      <c r="H301" s="42" t="s">
        <v>456</v>
      </c>
      <c r="I301" s="42" t="s">
        <v>457</v>
      </c>
      <c r="J301" s="42" t="s">
        <v>458</v>
      </c>
      <c r="K301" s="3">
        <v>118639185</v>
      </c>
      <c r="L301" s="3">
        <v>106087400</v>
      </c>
      <c r="M301" s="3"/>
      <c r="N301" s="3"/>
      <c r="O301" s="3"/>
    </row>
    <row r="302" spans="1:15" ht="186" customHeight="1">
      <c r="A302" s="2" t="s">
        <v>56</v>
      </c>
      <c r="B302" s="2"/>
      <c r="C302" s="4" t="s">
        <v>51</v>
      </c>
      <c r="D302" s="4"/>
      <c r="E302" s="2" t="s">
        <v>127</v>
      </c>
      <c r="F302" s="2" t="s">
        <v>120</v>
      </c>
      <c r="G302" s="43"/>
      <c r="H302" s="43"/>
      <c r="I302" s="43"/>
      <c r="J302" s="43"/>
      <c r="K302" s="3">
        <v>1106319</v>
      </c>
      <c r="L302" s="3">
        <v>707883.9</v>
      </c>
      <c r="M302" s="3">
        <v>820800</v>
      </c>
      <c r="N302" s="3">
        <v>820800</v>
      </c>
      <c r="O302" s="3">
        <v>820800</v>
      </c>
    </row>
    <row r="303" spans="1:15" ht="89.25">
      <c r="A303" s="7" t="s">
        <v>56</v>
      </c>
      <c r="B303" s="7"/>
      <c r="C303" s="8" t="s">
        <v>52</v>
      </c>
      <c r="D303" s="10" t="s">
        <v>213</v>
      </c>
      <c r="E303" s="7"/>
      <c r="F303" s="7"/>
      <c r="G303" s="7"/>
      <c r="H303" s="7"/>
      <c r="I303" s="7"/>
      <c r="J303" s="7"/>
      <c r="K303" s="9">
        <f>K304</f>
        <v>320270810</v>
      </c>
      <c r="L303" s="9">
        <f aca="true" t="shared" si="105" ref="L303:O303">L304</f>
        <v>306044181.78</v>
      </c>
      <c r="M303" s="9">
        <f t="shared" si="105"/>
        <v>236382900</v>
      </c>
      <c r="N303" s="9">
        <f t="shared" si="105"/>
        <v>234382300</v>
      </c>
      <c r="O303" s="9">
        <f t="shared" si="105"/>
        <v>234382300</v>
      </c>
    </row>
    <row r="304" spans="1:15" ht="381.75" customHeight="1">
      <c r="A304" s="2" t="s">
        <v>56</v>
      </c>
      <c r="B304" s="2"/>
      <c r="C304" s="4" t="s">
        <v>52</v>
      </c>
      <c r="D304" s="10"/>
      <c r="E304" s="2" t="s">
        <v>53</v>
      </c>
      <c r="F304" s="2"/>
      <c r="G304" s="25" t="s">
        <v>459</v>
      </c>
      <c r="H304" s="25" t="s">
        <v>460</v>
      </c>
      <c r="I304" s="25" t="s">
        <v>461</v>
      </c>
      <c r="J304" s="2" t="s">
        <v>462</v>
      </c>
      <c r="K304" s="3">
        <v>320270810</v>
      </c>
      <c r="L304" s="3">
        <v>306044181.78</v>
      </c>
      <c r="M304" s="3">
        <v>236382900</v>
      </c>
      <c r="N304" s="3">
        <v>234382300</v>
      </c>
      <c r="O304" s="3">
        <v>234382300</v>
      </c>
    </row>
    <row r="305" spans="1:15" ht="63.75">
      <c r="A305" s="7" t="s">
        <v>56</v>
      </c>
      <c r="B305" s="7"/>
      <c r="C305" s="8" t="s">
        <v>29</v>
      </c>
      <c r="D305" s="10" t="s">
        <v>214</v>
      </c>
      <c r="E305" s="7"/>
      <c r="F305" s="7"/>
      <c r="G305" s="7"/>
      <c r="H305" s="7"/>
      <c r="I305" s="7"/>
      <c r="J305" s="7"/>
      <c r="K305" s="9">
        <f>K306+K307</f>
        <v>169135103</v>
      </c>
      <c r="L305" s="9">
        <f aca="true" t="shared" si="106" ref="L305:O305">L306+L307</f>
        <v>88676661.68</v>
      </c>
      <c r="M305" s="9">
        <f t="shared" si="106"/>
        <v>264154800</v>
      </c>
      <c r="N305" s="9">
        <f t="shared" si="106"/>
        <v>268244000</v>
      </c>
      <c r="O305" s="9">
        <f t="shared" si="106"/>
        <v>277389900</v>
      </c>
    </row>
    <row r="306" spans="1:15" ht="202.5" customHeight="1">
      <c r="A306" s="2" t="s">
        <v>56</v>
      </c>
      <c r="B306" s="2"/>
      <c r="C306" s="4" t="s">
        <v>29</v>
      </c>
      <c r="D306" s="10"/>
      <c r="E306" s="2" t="s">
        <v>127</v>
      </c>
      <c r="F306" s="2" t="s">
        <v>123</v>
      </c>
      <c r="G306" s="41" t="s">
        <v>463</v>
      </c>
      <c r="H306" s="41" t="s">
        <v>464</v>
      </c>
      <c r="I306" s="41" t="s">
        <v>465</v>
      </c>
      <c r="J306" s="41" t="s">
        <v>466</v>
      </c>
      <c r="K306" s="3">
        <v>80637309</v>
      </c>
      <c r="L306" s="3">
        <v>33876191.72</v>
      </c>
      <c r="M306" s="3">
        <v>41553600</v>
      </c>
      <c r="N306" s="3">
        <v>62404900</v>
      </c>
      <c r="O306" s="3">
        <v>71550800</v>
      </c>
    </row>
    <row r="307" spans="1:15" ht="202.5" customHeight="1">
      <c r="A307" s="2" t="s">
        <v>56</v>
      </c>
      <c r="B307" s="2"/>
      <c r="C307" s="4" t="s">
        <v>29</v>
      </c>
      <c r="D307" s="10"/>
      <c r="E307" s="2" t="s">
        <v>122</v>
      </c>
      <c r="F307" s="2" t="s">
        <v>120</v>
      </c>
      <c r="G307" s="41"/>
      <c r="H307" s="41"/>
      <c r="I307" s="41"/>
      <c r="J307" s="41"/>
      <c r="K307" s="3">
        <v>88497794</v>
      </c>
      <c r="L307" s="3">
        <v>54800469.96</v>
      </c>
      <c r="M307" s="3">
        <v>222601200</v>
      </c>
      <c r="N307" s="3">
        <v>205839100</v>
      </c>
      <c r="O307" s="3">
        <v>205839100</v>
      </c>
    </row>
    <row r="308" spans="1:15" ht="38.25">
      <c r="A308" s="7" t="s">
        <v>56</v>
      </c>
      <c r="B308" s="7"/>
      <c r="C308" s="8" t="s">
        <v>57</v>
      </c>
      <c r="D308" s="4" t="s">
        <v>215</v>
      </c>
      <c r="E308" s="7"/>
      <c r="F308" s="7"/>
      <c r="G308" s="7"/>
      <c r="H308" s="7"/>
      <c r="I308" s="7"/>
      <c r="J308" s="7"/>
      <c r="K308" s="9">
        <f>K309</f>
        <v>288562094</v>
      </c>
      <c r="L308" s="9">
        <f aca="true" t="shared" si="107" ref="L308:O308">L309</f>
        <v>288554970.14</v>
      </c>
      <c r="M308" s="9">
        <f t="shared" si="107"/>
        <v>280299200</v>
      </c>
      <c r="N308" s="9">
        <f t="shared" si="107"/>
        <v>280299200</v>
      </c>
      <c r="O308" s="9">
        <f t="shared" si="107"/>
        <v>281617600</v>
      </c>
    </row>
    <row r="309" spans="1:15" ht="218.25" customHeight="1">
      <c r="A309" s="2" t="s">
        <v>56</v>
      </c>
      <c r="B309" s="2"/>
      <c r="C309" s="4" t="s">
        <v>57</v>
      </c>
      <c r="D309" s="4"/>
      <c r="E309" s="2" t="s">
        <v>124</v>
      </c>
      <c r="F309" s="2" t="s">
        <v>125</v>
      </c>
      <c r="G309" s="25" t="s">
        <v>467</v>
      </c>
      <c r="H309" s="25" t="s">
        <v>468</v>
      </c>
      <c r="I309" s="25" t="s">
        <v>469</v>
      </c>
      <c r="J309" s="25" t="s">
        <v>470</v>
      </c>
      <c r="K309" s="3">
        <v>288562094</v>
      </c>
      <c r="L309" s="3">
        <v>288554970.14</v>
      </c>
      <c r="M309" s="3">
        <v>280299200</v>
      </c>
      <c r="N309" s="3">
        <v>280299200</v>
      </c>
      <c r="O309" s="3">
        <v>281617600</v>
      </c>
    </row>
    <row r="310" spans="1:15" ht="25.5">
      <c r="A310" s="7" t="s">
        <v>56</v>
      </c>
      <c r="B310" s="7"/>
      <c r="C310" s="8" t="s">
        <v>7</v>
      </c>
      <c r="D310" s="4" t="s">
        <v>218</v>
      </c>
      <c r="E310" s="7"/>
      <c r="F310" s="7"/>
      <c r="G310" s="7"/>
      <c r="H310" s="7"/>
      <c r="I310" s="7"/>
      <c r="J310" s="7"/>
      <c r="K310" s="9">
        <f>K311+K312+K313+K314</f>
        <v>448200</v>
      </c>
      <c r="L310" s="9">
        <f aca="true" t="shared" si="108" ref="L310:O310">L311+L312+L313+L314</f>
        <v>283676.8</v>
      </c>
      <c r="M310" s="9">
        <f t="shared" si="108"/>
        <v>515800</v>
      </c>
      <c r="N310" s="9">
        <f t="shared" si="108"/>
        <v>515800</v>
      </c>
      <c r="O310" s="9">
        <f t="shared" si="108"/>
        <v>515800</v>
      </c>
    </row>
    <row r="311" spans="1:15" ht="45.75" customHeight="1">
      <c r="A311" s="2" t="s">
        <v>56</v>
      </c>
      <c r="B311" s="2"/>
      <c r="C311" s="4" t="s">
        <v>7</v>
      </c>
      <c r="D311" s="4"/>
      <c r="E311" s="2" t="s">
        <v>123</v>
      </c>
      <c r="F311" s="2" t="s">
        <v>98</v>
      </c>
      <c r="G311" s="41" t="s">
        <v>471</v>
      </c>
      <c r="H311" s="41" t="s">
        <v>472</v>
      </c>
      <c r="I311" s="41" t="s">
        <v>473</v>
      </c>
      <c r="J311" s="41" t="s">
        <v>474</v>
      </c>
      <c r="K311" s="3">
        <v>40000</v>
      </c>
      <c r="L311" s="3">
        <v>40000</v>
      </c>
      <c r="M311" s="3">
        <v>109100</v>
      </c>
      <c r="N311" s="3">
        <v>109100</v>
      </c>
      <c r="O311" s="3">
        <v>109100</v>
      </c>
    </row>
    <row r="312" spans="1:15" ht="45.75" customHeight="1">
      <c r="A312" s="2" t="s">
        <v>56</v>
      </c>
      <c r="B312" s="2"/>
      <c r="C312" s="4" t="s">
        <v>7</v>
      </c>
      <c r="D312" s="4"/>
      <c r="E312" s="2" t="s">
        <v>120</v>
      </c>
      <c r="F312" s="2" t="s">
        <v>129</v>
      </c>
      <c r="G312" s="41"/>
      <c r="H312" s="41"/>
      <c r="I312" s="41"/>
      <c r="J312" s="41"/>
      <c r="K312" s="3">
        <v>55800</v>
      </c>
      <c r="L312" s="3">
        <v>55800</v>
      </c>
      <c r="M312" s="3"/>
      <c r="N312" s="3"/>
      <c r="O312" s="3"/>
    </row>
    <row r="313" spans="1:15" ht="45.75" customHeight="1">
      <c r="A313" s="2" t="s">
        <v>56</v>
      </c>
      <c r="B313" s="2"/>
      <c r="C313" s="16" t="s">
        <v>7</v>
      </c>
      <c r="D313" s="16"/>
      <c r="E313" s="2" t="s">
        <v>120</v>
      </c>
      <c r="F313" s="2" t="s">
        <v>122</v>
      </c>
      <c r="G313" s="41"/>
      <c r="H313" s="41"/>
      <c r="I313" s="41"/>
      <c r="J313" s="41"/>
      <c r="K313" s="3"/>
      <c r="L313" s="3"/>
      <c r="M313" s="3">
        <v>55800</v>
      </c>
      <c r="N313" s="3">
        <v>55800</v>
      </c>
      <c r="O313" s="3">
        <v>55800</v>
      </c>
    </row>
    <row r="314" spans="1:15" ht="45.75" customHeight="1">
      <c r="A314" s="2" t="s">
        <v>56</v>
      </c>
      <c r="B314" s="2"/>
      <c r="C314" s="4" t="s">
        <v>7</v>
      </c>
      <c r="D314" s="4"/>
      <c r="E314" s="2" t="s">
        <v>127</v>
      </c>
      <c r="F314" s="2" t="s">
        <v>127</v>
      </c>
      <c r="G314" s="41"/>
      <c r="H314" s="41"/>
      <c r="I314" s="41"/>
      <c r="J314" s="41"/>
      <c r="K314" s="3">
        <v>352400</v>
      </c>
      <c r="L314" s="3">
        <v>187876.8</v>
      </c>
      <c r="M314" s="3">
        <v>350900</v>
      </c>
      <c r="N314" s="3">
        <v>350900</v>
      </c>
      <c r="O314" s="3">
        <v>350900</v>
      </c>
    </row>
    <row r="315" spans="1:15" ht="76.5">
      <c r="A315" s="7" t="s">
        <v>56</v>
      </c>
      <c r="B315" s="7"/>
      <c r="C315" s="8" t="s">
        <v>33</v>
      </c>
      <c r="D315" s="10" t="s">
        <v>220</v>
      </c>
      <c r="E315" s="7"/>
      <c r="F315" s="7"/>
      <c r="G315" s="7"/>
      <c r="H315" s="7"/>
      <c r="I315" s="7"/>
      <c r="J315" s="7"/>
      <c r="K315" s="9">
        <f>K316</f>
        <v>3625143</v>
      </c>
      <c r="L315" s="9">
        <f aca="true" t="shared" si="109" ref="L315:O315">L316</f>
        <v>0</v>
      </c>
      <c r="M315" s="9">
        <f t="shared" si="109"/>
        <v>0</v>
      </c>
      <c r="N315" s="9">
        <f t="shared" si="109"/>
        <v>0</v>
      </c>
      <c r="O315" s="9">
        <f t="shared" si="109"/>
        <v>0</v>
      </c>
    </row>
    <row r="316" spans="1:15" ht="153">
      <c r="A316" s="2" t="s">
        <v>56</v>
      </c>
      <c r="B316" s="2"/>
      <c r="C316" s="4" t="s">
        <v>33</v>
      </c>
      <c r="D316" s="10"/>
      <c r="E316" s="2" t="s">
        <v>128</v>
      </c>
      <c r="F316" s="2" t="s">
        <v>126</v>
      </c>
      <c r="G316" s="26" t="s">
        <v>475</v>
      </c>
      <c r="H316" s="26" t="s">
        <v>476</v>
      </c>
      <c r="I316" s="26" t="s">
        <v>477</v>
      </c>
      <c r="J316" s="26" t="s">
        <v>478</v>
      </c>
      <c r="K316" s="12">
        <v>3625143</v>
      </c>
      <c r="L316" s="12"/>
      <c r="M316" s="12"/>
      <c r="N316" s="12"/>
      <c r="O316" s="12"/>
    </row>
    <row r="317" spans="1:15" ht="51">
      <c r="A317" s="7" t="s">
        <v>56</v>
      </c>
      <c r="B317" s="7"/>
      <c r="C317" s="8" t="s">
        <v>54</v>
      </c>
      <c r="D317" s="10" t="s">
        <v>227</v>
      </c>
      <c r="E317" s="7"/>
      <c r="F317" s="7"/>
      <c r="G317" s="7"/>
      <c r="H317" s="7"/>
      <c r="I317" s="7"/>
      <c r="J317" s="7"/>
      <c r="K317" s="9">
        <f>K318+K319+K320</f>
        <v>387093941.3</v>
      </c>
      <c r="L317" s="9">
        <f aca="true" t="shared" si="110" ref="L317:O317">L318+L319+L320</f>
        <v>322549512.13</v>
      </c>
      <c r="M317" s="9">
        <f t="shared" si="110"/>
        <v>520035740</v>
      </c>
      <c r="N317" s="9">
        <f t="shared" si="110"/>
        <v>504761900</v>
      </c>
      <c r="O317" s="9">
        <f t="shared" si="110"/>
        <v>239761900</v>
      </c>
    </row>
    <row r="318" spans="1:15" ht="55.5" customHeight="1">
      <c r="A318" s="2" t="s">
        <v>56</v>
      </c>
      <c r="B318" s="2"/>
      <c r="C318" s="4" t="s">
        <v>54</v>
      </c>
      <c r="D318" s="10"/>
      <c r="E318" s="2" t="s">
        <v>127</v>
      </c>
      <c r="F318" s="2" t="s">
        <v>126</v>
      </c>
      <c r="G318" s="41" t="s">
        <v>479</v>
      </c>
      <c r="H318" s="42" t="s">
        <v>480</v>
      </c>
      <c r="I318" s="42" t="s">
        <v>481</v>
      </c>
      <c r="J318" s="42" t="s">
        <v>482</v>
      </c>
      <c r="K318" s="3">
        <v>12149612</v>
      </c>
      <c r="L318" s="3">
        <v>11894634.55</v>
      </c>
      <c r="M318" s="3"/>
      <c r="N318" s="3"/>
      <c r="O318" s="3"/>
    </row>
    <row r="319" spans="1:15" ht="55.5" customHeight="1">
      <c r="A319" s="2" t="s">
        <v>56</v>
      </c>
      <c r="B319" s="2"/>
      <c r="C319" s="4" t="s">
        <v>54</v>
      </c>
      <c r="D319" s="10"/>
      <c r="E319" s="2" t="s">
        <v>127</v>
      </c>
      <c r="F319" s="2" t="s">
        <v>120</v>
      </c>
      <c r="G319" s="41"/>
      <c r="H319" s="44"/>
      <c r="I319" s="44"/>
      <c r="J319" s="44"/>
      <c r="K319" s="3">
        <v>374944329.3</v>
      </c>
      <c r="L319" s="3">
        <v>310654877.58</v>
      </c>
      <c r="M319" s="3">
        <v>255035740</v>
      </c>
      <c r="N319" s="3">
        <v>239761900</v>
      </c>
      <c r="O319" s="3">
        <v>239761900</v>
      </c>
    </row>
    <row r="320" spans="1:15" ht="55.5" customHeight="1">
      <c r="A320" s="2" t="s">
        <v>56</v>
      </c>
      <c r="B320" s="2"/>
      <c r="C320" s="4" t="s">
        <v>54</v>
      </c>
      <c r="D320" s="10"/>
      <c r="E320" s="2" t="s">
        <v>121</v>
      </c>
      <c r="F320" s="2" t="s">
        <v>127</v>
      </c>
      <c r="G320" s="41"/>
      <c r="H320" s="43"/>
      <c r="I320" s="43"/>
      <c r="J320" s="43"/>
      <c r="K320" s="3"/>
      <c r="L320" s="3"/>
      <c r="M320" s="3">
        <v>265000000</v>
      </c>
      <c r="N320" s="3">
        <v>265000000</v>
      </c>
      <c r="O320" s="3"/>
    </row>
    <row r="321" spans="1:15" ht="51">
      <c r="A321" s="7" t="s">
        <v>56</v>
      </c>
      <c r="B321" s="7"/>
      <c r="C321" s="8" t="s">
        <v>58</v>
      </c>
      <c r="D321" s="10" t="s">
        <v>266</v>
      </c>
      <c r="E321" s="7"/>
      <c r="F321" s="7"/>
      <c r="G321" s="7"/>
      <c r="H321" s="7"/>
      <c r="I321" s="7"/>
      <c r="J321" s="7"/>
      <c r="K321" s="9">
        <f>K322+K323</f>
        <v>5650000</v>
      </c>
      <c r="L321" s="9">
        <f aca="true" t="shared" si="111" ref="L321:O321">L322+L323</f>
        <v>0</v>
      </c>
      <c r="M321" s="9">
        <f t="shared" si="111"/>
        <v>38778400</v>
      </c>
      <c r="N321" s="9">
        <f t="shared" si="111"/>
        <v>21949800</v>
      </c>
      <c r="O321" s="9">
        <f t="shared" si="111"/>
        <v>13999600</v>
      </c>
    </row>
    <row r="322" spans="1:15" ht="122.25" customHeight="1">
      <c r="A322" s="2" t="s">
        <v>56</v>
      </c>
      <c r="B322" s="2"/>
      <c r="C322" s="16" t="s">
        <v>58</v>
      </c>
      <c r="D322" s="10"/>
      <c r="E322" s="2" t="s">
        <v>127</v>
      </c>
      <c r="F322" s="2" t="s">
        <v>126</v>
      </c>
      <c r="G322" s="42" t="s">
        <v>483</v>
      </c>
      <c r="H322" s="45" t="s">
        <v>484</v>
      </c>
      <c r="I322" s="45" t="s">
        <v>485</v>
      </c>
      <c r="J322" s="45" t="s">
        <v>486</v>
      </c>
      <c r="K322" s="9"/>
      <c r="L322" s="9"/>
      <c r="M322" s="3">
        <v>38778400</v>
      </c>
      <c r="N322" s="3">
        <v>21949800</v>
      </c>
      <c r="O322" s="3">
        <v>13999600</v>
      </c>
    </row>
    <row r="323" spans="1:15" ht="123" customHeight="1">
      <c r="A323" s="2" t="s">
        <v>56</v>
      </c>
      <c r="B323" s="2"/>
      <c r="C323" s="4" t="s">
        <v>58</v>
      </c>
      <c r="D323" s="10"/>
      <c r="E323" s="2" t="s">
        <v>127</v>
      </c>
      <c r="F323" s="2" t="s">
        <v>127</v>
      </c>
      <c r="G323" s="43"/>
      <c r="H323" s="46"/>
      <c r="I323" s="46"/>
      <c r="J323" s="46"/>
      <c r="K323" s="3">
        <v>5650000</v>
      </c>
      <c r="L323" s="3"/>
      <c r="M323" s="3"/>
      <c r="N323" s="3"/>
      <c r="O323" s="3"/>
    </row>
    <row r="324" spans="1:15" ht="25.5">
      <c r="A324" s="2" t="s">
        <v>56</v>
      </c>
      <c r="B324" s="2"/>
      <c r="C324" s="16" t="s">
        <v>206</v>
      </c>
      <c r="D324" s="10" t="s">
        <v>267</v>
      </c>
      <c r="E324" s="2"/>
      <c r="F324" s="2"/>
      <c r="G324" s="16"/>
      <c r="H324" s="16"/>
      <c r="I324" s="16"/>
      <c r="J324" s="16"/>
      <c r="K324" s="3">
        <f>K325</f>
        <v>200400</v>
      </c>
      <c r="L324" s="3">
        <f aca="true" t="shared" si="112" ref="L324:O324">L325</f>
        <v>119900</v>
      </c>
      <c r="M324" s="3">
        <f t="shared" si="112"/>
        <v>0</v>
      </c>
      <c r="N324" s="3">
        <f t="shared" si="112"/>
        <v>0</v>
      </c>
      <c r="O324" s="3">
        <f t="shared" si="112"/>
        <v>0</v>
      </c>
    </row>
    <row r="325" spans="1:15" ht="204">
      <c r="A325" s="2" t="s">
        <v>56</v>
      </c>
      <c r="B325" s="2"/>
      <c r="C325" s="16" t="s">
        <v>206</v>
      </c>
      <c r="D325" s="10"/>
      <c r="E325" s="2" t="s">
        <v>124</v>
      </c>
      <c r="F325" s="2" t="s">
        <v>128</v>
      </c>
      <c r="G325" s="25" t="s">
        <v>487</v>
      </c>
      <c r="H325" s="25" t="s">
        <v>488</v>
      </c>
      <c r="I325" s="25" t="s">
        <v>489</v>
      </c>
      <c r="J325" s="25" t="s">
        <v>490</v>
      </c>
      <c r="K325" s="3">
        <v>200400</v>
      </c>
      <c r="L325" s="3">
        <v>119900</v>
      </c>
      <c r="M325" s="3"/>
      <c r="N325" s="3"/>
      <c r="O325" s="3"/>
    </row>
    <row r="326" spans="1:15" ht="25.5">
      <c r="A326" s="7" t="s">
        <v>56</v>
      </c>
      <c r="B326" s="7"/>
      <c r="C326" s="8" t="s">
        <v>2</v>
      </c>
      <c r="D326" s="4" t="s">
        <v>234</v>
      </c>
      <c r="E326" s="7"/>
      <c r="F326" s="7"/>
      <c r="G326" s="7"/>
      <c r="H326" s="7"/>
      <c r="I326" s="7"/>
      <c r="J326" s="7"/>
      <c r="K326" s="9">
        <f>K327+K328+K329+K330+K331+K332</f>
        <v>41267353</v>
      </c>
      <c r="L326" s="9">
        <f aca="true" t="shared" si="113" ref="L326:O326">L327+L328+L329+L330+L331+L332</f>
        <v>39661237.19</v>
      </c>
      <c r="M326" s="9">
        <f t="shared" si="113"/>
        <v>16154700</v>
      </c>
      <c r="N326" s="9">
        <f t="shared" si="113"/>
        <v>16093800</v>
      </c>
      <c r="O326" s="9">
        <f t="shared" si="113"/>
        <v>16154600</v>
      </c>
    </row>
    <row r="327" spans="1:15" ht="51" customHeight="1">
      <c r="A327" s="2" t="s">
        <v>56</v>
      </c>
      <c r="B327" s="2"/>
      <c r="C327" s="4" t="s">
        <v>2</v>
      </c>
      <c r="D327" s="4"/>
      <c r="E327" s="2" t="s">
        <v>124</v>
      </c>
      <c r="F327" s="2" t="s">
        <v>129</v>
      </c>
      <c r="G327" s="41" t="s">
        <v>491</v>
      </c>
      <c r="H327" s="41" t="s">
        <v>492</v>
      </c>
      <c r="I327" s="41" t="s">
        <v>493</v>
      </c>
      <c r="J327" s="41" t="s">
        <v>494</v>
      </c>
      <c r="K327" s="3">
        <v>11437500</v>
      </c>
      <c r="L327" s="3">
        <v>11437500</v>
      </c>
      <c r="M327" s="3"/>
      <c r="N327" s="3"/>
      <c r="O327" s="3"/>
    </row>
    <row r="328" spans="1:15" ht="51" customHeight="1">
      <c r="A328" s="2" t="s">
        <v>56</v>
      </c>
      <c r="B328" s="2"/>
      <c r="C328" s="4" t="s">
        <v>2</v>
      </c>
      <c r="D328" s="4"/>
      <c r="E328" s="2" t="s">
        <v>124</v>
      </c>
      <c r="F328" s="2" t="s">
        <v>122</v>
      </c>
      <c r="G328" s="41"/>
      <c r="H328" s="41"/>
      <c r="I328" s="41"/>
      <c r="J328" s="41"/>
      <c r="K328" s="3">
        <v>1132850</v>
      </c>
      <c r="L328" s="3">
        <v>1125759.25</v>
      </c>
      <c r="M328" s="3"/>
      <c r="N328" s="3"/>
      <c r="O328" s="3"/>
    </row>
    <row r="329" spans="1:15" ht="51" customHeight="1">
      <c r="A329" s="2" t="s">
        <v>56</v>
      </c>
      <c r="B329" s="2"/>
      <c r="C329" s="4" t="s">
        <v>2</v>
      </c>
      <c r="D329" s="4"/>
      <c r="E329" s="2" t="s">
        <v>127</v>
      </c>
      <c r="F329" s="2" t="s">
        <v>123</v>
      </c>
      <c r="G329" s="41"/>
      <c r="H329" s="41"/>
      <c r="I329" s="41"/>
      <c r="J329" s="41"/>
      <c r="K329" s="3">
        <v>9300971</v>
      </c>
      <c r="L329" s="3">
        <v>9300966.73</v>
      </c>
      <c r="M329" s="3"/>
      <c r="N329" s="3"/>
      <c r="O329" s="3"/>
    </row>
    <row r="330" spans="1:15" ht="51" customHeight="1">
      <c r="A330" s="2" t="s">
        <v>56</v>
      </c>
      <c r="B330" s="2"/>
      <c r="C330" s="4" t="s">
        <v>2</v>
      </c>
      <c r="D330" s="4"/>
      <c r="E330" s="2" t="s">
        <v>127</v>
      </c>
      <c r="F330" s="2" t="s">
        <v>120</v>
      </c>
      <c r="G330" s="41"/>
      <c r="H330" s="41"/>
      <c r="I330" s="41"/>
      <c r="J330" s="41"/>
      <c r="K330" s="3">
        <v>1400000</v>
      </c>
      <c r="L330" s="3">
        <v>1400000</v>
      </c>
      <c r="M330" s="3"/>
      <c r="N330" s="3"/>
      <c r="O330" s="3"/>
    </row>
    <row r="331" spans="1:15" ht="51" customHeight="1">
      <c r="A331" s="2" t="s">
        <v>56</v>
      </c>
      <c r="B331" s="2"/>
      <c r="C331" s="4" t="s">
        <v>2</v>
      </c>
      <c r="D331" s="4"/>
      <c r="E331" s="2" t="s">
        <v>127</v>
      </c>
      <c r="F331" s="2" t="s">
        <v>127</v>
      </c>
      <c r="G331" s="41"/>
      <c r="H331" s="41"/>
      <c r="I331" s="41"/>
      <c r="J331" s="41"/>
      <c r="K331" s="3">
        <v>16760068</v>
      </c>
      <c r="L331" s="3">
        <v>15161047.21</v>
      </c>
      <c r="M331" s="3">
        <v>16154700</v>
      </c>
      <c r="N331" s="3">
        <v>16093800</v>
      </c>
      <c r="O331" s="3">
        <v>16154600</v>
      </c>
    </row>
    <row r="332" spans="1:15" ht="51" customHeight="1">
      <c r="A332" s="2" t="s">
        <v>56</v>
      </c>
      <c r="B332" s="2"/>
      <c r="C332" s="4" t="s">
        <v>2</v>
      </c>
      <c r="D332" s="4"/>
      <c r="E332" s="2" t="s">
        <v>122</v>
      </c>
      <c r="F332" s="2" t="s">
        <v>120</v>
      </c>
      <c r="G332" s="41"/>
      <c r="H332" s="41"/>
      <c r="I332" s="41"/>
      <c r="J332" s="41"/>
      <c r="K332" s="3">
        <v>1235964</v>
      </c>
      <c r="L332" s="3">
        <v>1235964</v>
      </c>
      <c r="M332" s="3"/>
      <c r="N332" s="3"/>
      <c r="O332" s="3"/>
    </row>
    <row r="333" spans="1:15" ht="25.5">
      <c r="A333" s="7" t="s">
        <v>56</v>
      </c>
      <c r="B333" s="7"/>
      <c r="C333" s="8" t="s">
        <v>3</v>
      </c>
      <c r="D333" s="4" t="s">
        <v>235</v>
      </c>
      <c r="E333" s="7"/>
      <c r="F333" s="7"/>
      <c r="G333" s="7"/>
      <c r="H333" s="7"/>
      <c r="I333" s="7"/>
      <c r="J333" s="7"/>
      <c r="K333" s="9">
        <f>K334</f>
        <v>44302800</v>
      </c>
      <c r="L333" s="9">
        <f aca="true" t="shared" si="114" ref="L333:O333">L334</f>
        <v>44280481.39</v>
      </c>
      <c r="M333" s="9">
        <f t="shared" si="114"/>
        <v>43789800</v>
      </c>
      <c r="N333" s="9">
        <f t="shared" si="114"/>
        <v>43789800</v>
      </c>
      <c r="O333" s="9">
        <f t="shared" si="114"/>
        <v>43789800</v>
      </c>
    </row>
    <row r="334" spans="1:15" ht="255">
      <c r="A334" s="2" t="s">
        <v>56</v>
      </c>
      <c r="B334" s="2"/>
      <c r="C334" s="4" t="s">
        <v>3</v>
      </c>
      <c r="D334" s="4"/>
      <c r="E334" s="2" t="s">
        <v>127</v>
      </c>
      <c r="F334" s="2" t="s">
        <v>127</v>
      </c>
      <c r="G334" s="25" t="s">
        <v>491</v>
      </c>
      <c r="H334" s="25" t="s">
        <v>492</v>
      </c>
      <c r="I334" s="25" t="s">
        <v>493</v>
      </c>
      <c r="J334" s="25" t="s">
        <v>494</v>
      </c>
      <c r="K334" s="3">
        <v>44302800</v>
      </c>
      <c r="L334" s="3">
        <v>44280481.39</v>
      </c>
      <c r="M334" s="3">
        <v>43789800</v>
      </c>
      <c r="N334" s="3">
        <v>43789800</v>
      </c>
      <c r="O334" s="3">
        <v>43789800</v>
      </c>
    </row>
    <row r="335" spans="1:15" ht="51">
      <c r="A335" s="7" t="s">
        <v>56</v>
      </c>
      <c r="B335" s="7"/>
      <c r="C335" s="8" t="s">
        <v>12</v>
      </c>
      <c r="D335" s="10" t="s">
        <v>237</v>
      </c>
      <c r="E335" s="7"/>
      <c r="F335" s="7"/>
      <c r="G335" s="7"/>
      <c r="H335" s="7"/>
      <c r="I335" s="7"/>
      <c r="J335" s="7"/>
      <c r="K335" s="9">
        <f>K336+K337+K338+K339</f>
        <v>211734931</v>
      </c>
      <c r="L335" s="9">
        <f aca="true" t="shared" si="115" ref="L335:O335">L336+L337+L338+L339</f>
        <v>200112707.85</v>
      </c>
      <c r="M335" s="9">
        <f t="shared" si="115"/>
        <v>211006400</v>
      </c>
      <c r="N335" s="9">
        <f t="shared" si="115"/>
        <v>210920200</v>
      </c>
      <c r="O335" s="9">
        <f t="shared" si="115"/>
        <v>210872800</v>
      </c>
    </row>
    <row r="336" spans="1:15" ht="39" customHeight="1">
      <c r="A336" s="2" t="s">
        <v>56</v>
      </c>
      <c r="B336" s="2"/>
      <c r="C336" s="4" t="s">
        <v>12</v>
      </c>
      <c r="D336" s="10"/>
      <c r="E336" s="2" t="s">
        <v>123</v>
      </c>
      <c r="F336" s="2" t="s">
        <v>98</v>
      </c>
      <c r="G336" s="41" t="s">
        <v>495</v>
      </c>
      <c r="H336" s="41" t="s">
        <v>496</v>
      </c>
      <c r="I336" s="41" t="s">
        <v>497</v>
      </c>
      <c r="J336" s="41" t="s">
        <v>498</v>
      </c>
      <c r="K336" s="3">
        <v>103832729</v>
      </c>
      <c r="L336" s="3">
        <v>97885050.34</v>
      </c>
      <c r="M336" s="3">
        <v>103797100</v>
      </c>
      <c r="N336" s="3">
        <v>103720000</v>
      </c>
      <c r="O336" s="3">
        <v>103681700</v>
      </c>
    </row>
    <row r="337" spans="1:15" ht="39" customHeight="1">
      <c r="A337" s="2" t="s">
        <v>56</v>
      </c>
      <c r="B337" s="2"/>
      <c r="C337" s="4" t="s">
        <v>12</v>
      </c>
      <c r="D337" s="10"/>
      <c r="E337" s="2" t="s">
        <v>120</v>
      </c>
      <c r="F337" s="2" t="s">
        <v>129</v>
      </c>
      <c r="G337" s="41"/>
      <c r="H337" s="41"/>
      <c r="I337" s="41"/>
      <c r="J337" s="41"/>
      <c r="K337" s="3">
        <v>26661800</v>
      </c>
      <c r="L337" s="3">
        <v>24871794.54</v>
      </c>
      <c r="M337" s="3"/>
      <c r="N337" s="3"/>
      <c r="O337" s="3"/>
    </row>
    <row r="338" spans="1:15" ht="39" customHeight="1">
      <c r="A338" s="2" t="s">
        <v>56</v>
      </c>
      <c r="B338" s="2"/>
      <c r="C338" s="16" t="s">
        <v>12</v>
      </c>
      <c r="D338" s="10"/>
      <c r="E338" s="2" t="s">
        <v>120</v>
      </c>
      <c r="F338" s="2" t="s">
        <v>122</v>
      </c>
      <c r="G338" s="41"/>
      <c r="H338" s="41"/>
      <c r="I338" s="41"/>
      <c r="J338" s="41"/>
      <c r="K338" s="3"/>
      <c r="L338" s="3"/>
      <c r="M338" s="3">
        <v>26733400</v>
      </c>
      <c r="N338" s="3">
        <v>26730100</v>
      </c>
      <c r="O338" s="3">
        <v>26726800</v>
      </c>
    </row>
    <row r="339" spans="1:15" ht="39" customHeight="1">
      <c r="A339" s="2" t="s">
        <v>56</v>
      </c>
      <c r="B339" s="2"/>
      <c r="C339" s="4" t="s">
        <v>12</v>
      </c>
      <c r="D339" s="10"/>
      <c r="E339" s="2" t="s">
        <v>127</v>
      </c>
      <c r="F339" s="2" t="s">
        <v>127</v>
      </c>
      <c r="G339" s="41"/>
      <c r="H339" s="41"/>
      <c r="I339" s="41"/>
      <c r="J339" s="41"/>
      <c r="K339" s="3">
        <v>81240402</v>
      </c>
      <c r="L339" s="3">
        <v>77355862.97</v>
      </c>
      <c r="M339" s="3">
        <v>80475900</v>
      </c>
      <c r="N339" s="3">
        <v>80470100</v>
      </c>
      <c r="O339" s="3">
        <v>80464300</v>
      </c>
    </row>
    <row r="340" spans="1:15" ht="63.75">
      <c r="A340" s="7" t="s">
        <v>56</v>
      </c>
      <c r="B340" s="7"/>
      <c r="C340" s="8" t="s">
        <v>4</v>
      </c>
      <c r="D340" s="10" t="s">
        <v>241</v>
      </c>
      <c r="E340" s="7"/>
      <c r="F340" s="7"/>
      <c r="G340" s="7"/>
      <c r="H340" s="7"/>
      <c r="I340" s="7"/>
      <c r="J340" s="7"/>
      <c r="K340" s="9">
        <f>K341+K342+K343</f>
        <v>1680463</v>
      </c>
      <c r="L340" s="9">
        <f aca="true" t="shared" si="116" ref="L340:O340">L341+L342+L343</f>
        <v>1680459.33</v>
      </c>
      <c r="M340" s="9">
        <f t="shared" si="116"/>
        <v>8663700</v>
      </c>
      <c r="N340" s="9">
        <f t="shared" si="116"/>
        <v>3919100</v>
      </c>
      <c r="O340" s="9">
        <f t="shared" si="116"/>
        <v>8663700</v>
      </c>
    </row>
    <row r="341" spans="1:15" ht="84" customHeight="1">
      <c r="A341" s="2" t="s">
        <v>56</v>
      </c>
      <c r="B341" s="2"/>
      <c r="C341" s="4" t="s">
        <v>4</v>
      </c>
      <c r="D341" s="10"/>
      <c r="E341" s="2" t="s">
        <v>123</v>
      </c>
      <c r="F341" s="2" t="s">
        <v>98</v>
      </c>
      <c r="G341" s="41" t="s">
        <v>499</v>
      </c>
      <c r="H341" s="41" t="s">
        <v>500</v>
      </c>
      <c r="I341" s="41" t="s">
        <v>501</v>
      </c>
      <c r="J341" s="41" t="s">
        <v>502</v>
      </c>
      <c r="K341" s="3">
        <v>995707</v>
      </c>
      <c r="L341" s="3">
        <v>995706.27</v>
      </c>
      <c r="M341" s="3">
        <v>2796900</v>
      </c>
      <c r="N341" s="3">
        <v>1984100</v>
      </c>
      <c r="O341" s="3">
        <v>2796900</v>
      </c>
    </row>
    <row r="342" spans="1:15" ht="84" customHeight="1">
      <c r="A342" s="2" t="s">
        <v>56</v>
      </c>
      <c r="B342" s="2"/>
      <c r="C342" s="4" t="s">
        <v>4</v>
      </c>
      <c r="D342" s="10"/>
      <c r="E342" s="2" t="s">
        <v>120</v>
      </c>
      <c r="F342" s="2" t="s">
        <v>122</v>
      </c>
      <c r="G342" s="41"/>
      <c r="H342" s="41"/>
      <c r="I342" s="41"/>
      <c r="J342" s="41"/>
      <c r="K342" s="3"/>
      <c r="L342" s="3"/>
      <c r="M342" s="3">
        <v>1025500</v>
      </c>
      <c r="N342" s="3">
        <v>102600</v>
      </c>
      <c r="O342" s="3">
        <v>1025500</v>
      </c>
    </row>
    <row r="343" spans="1:15" ht="84" customHeight="1">
      <c r="A343" s="2" t="s">
        <v>56</v>
      </c>
      <c r="B343" s="2"/>
      <c r="C343" s="4" t="s">
        <v>4</v>
      </c>
      <c r="D343" s="10"/>
      <c r="E343" s="2" t="s">
        <v>127</v>
      </c>
      <c r="F343" s="2" t="s">
        <v>127</v>
      </c>
      <c r="G343" s="41"/>
      <c r="H343" s="41"/>
      <c r="I343" s="41"/>
      <c r="J343" s="41"/>
      <c r="K343" s="3">
        <v>684756</v>
      </c>
      <c r="L343" s="3">
        <v>684753.06</v>
      </c>
      <c r="M343" s="3">
        <v>4841300</v>
      </c>
      <c r="N343" s="3">
        <v>1832400</v>
      </c>
      <c r="O343" s="3">
        <v>4841300</v>
      </c>
    </row>
    <row r="344" spans="1:15" ht="38.25">
      <c r="A344" s="7" t="s">
        <v>56</v>
      </c>
      <c r="B344" s="7"/>
      <c r="C344" s="8" t="s">
        <v>38</v>
      </c>
      <c r="D344" s="16" t="s">
        <v>243</v>
      </c>
      <c r="E344" s="7"/>
      <c r="F344" s="7"/>
      <c r="G344" s="7"/>
      <c r="H344" s="7"/>
      <c r="I344" s="7"/>
      <c r="J344" s="7"/>
      <c r="K344" s="9">
        <f>K345</f>
        <v>3051000</v>
      </c>
      <c r="L344" s="9">
        <f aca="true" t="shared" si="117" ref="L344:O344">L345</f>
        <v>3047178.44</v>
      </c>
      <c r="M344" s="9">
        <f t="shared" si="117"/>
        <v>3051000</v>
      </c>
      <c r="N344" s="9">
        <f t="shared" si="117"/>
        <v>3051000</v>
      </c>
      <c r="O344" s="9">
        <f t="shared" si="117"/>
        <v>3051000</v>
      </c>
    </row>
    <row r="345" spans="1:15" ht="178.5">
      <c r="A345" s="2" t="s">
        <v>56</v>
      </c>
      <c r="B345" s="2"/>
      <c r="C345" s="4" t="s">
        <v>38</v>
      </c>
      <c r="D345" s="4"/>
      <c r="E345" s="2" t="s">
        <v>120</v>
      </c>
      <c r="F345" s="2" t="s">
        <v>99</v>
      </c>
      <c r="G345" s="25" t="s">
        <v>503</v>
      </c>
      <c r="H345" s="25" t="s">
        <v>504</v>
      </c>
      <c r="I345" s="25" t="s">
        <v>505</v>
      </c>
      <c r="J345" s="25" t="s">
        <v>506</v>
      </c>
      <c r="K345" s="3">
        <v>3051000</v>
      </c>
      <c r="L345" s="3">
        <v>3047178.44</v>
      </c>
      <c r="M345" s="3">
        <v>3051000</v>
      </c>
      <c r="N345" s="3">
        <v>3051000</v>
      </c>
      <c r="O345" s="3">
        <v>3051000</v>
      </c>
    </row>
    <row r="346" spans="1:15" ht="25.5">
      <c r="A346" s="2" t="s">
        <v>56</v>
      </c>
      <c r="B346" s="2"/>
      <c r="C346" s="16" t="s">
        <v>204</v>
      </c>
      <c r="D346" s="16" t="s">
        <v>268</v>
      </c>
      <c r="E346" s="2"/>
      <c r="F346" s="2"/>
      <c r="G346" s="16"/>
      <c r="H346" s="16"/>
      <c r="I346" s="16"/>
      <c r="J346" s="16"/>
      <c r="K346" s="3">
        <f>K347+K348+K349</f>
        <v>15342261</v>
      </c>
      <c r="L346" s="3">
        <f aca="true" t="shared" si="118" ref="L346:O346">L347+L348+L349</f>
        <v>13714008.850000001</v>
      </c>
      <c r="M346" s="3">
        <f t="shared" si="118"/>
        <v>0</v>
      </c>
      <c r="N346" s="3">
        <f t="shared" si="118"/>
        <v>0</v>
      </c>
      <c r="O346" s="3">
        <f t="shared" si="118"/>
        <v>0</v>
      </c>
    </row>
    <row r="347" spans="1:15" ht="119.25" customHeight="1">
      <c r="A347" s="2" t="s">
        <v>56</v>
      </c>
      <c r="B347" s="2"/>
      <c r="C347" s="16" t="s">
        <v>204</v>
      </c>
      <c r="D347" s="16"/>
      <c r="E347" s="2" t="s">
        <v>123</v>
      </c>
      <c r="F347" s="2" t="s">
        <v>98</v>
      </c>
      <c r="G347" s="42" t="s">
        <v>507</v>
      </c>
      <c r="H347" s="42" t="s">
        <v>508</v>
      </c>
      <c r="I347" s="42" t="s">
        <v>509</v>
      </c>
      <c r="J347" s="42" t="s">
        <v>510</v>
      </c>
      <c r="K347" s="3">
        <v>3412104</v>
      </c>
      <c r="L347" s="3">
        <v>3412100.86</v>
      </c>
      <c r="M347" s="3"/>
      <c r="N347" s="3"/>
      <c r="O347" s="3"/>
    </row>
    <row r="348" spans="1:15" ht="119.25" customHeight="1">
      <c r="A348" s="2" t="s">
        <v>56</v>
      </c>
      <c r="B348" s="2"/>
      <c r="C348" s="16" t="s">
        <v>204</v>
      </c>
      <c r="D348" s="16"/>
      <c r="E348" s="2" t="s">
        <v>127</v>
      </c>
      <c r="F348" s="2" t="s">
        <v>123</v>
      </c>
      <c r="G348" s="44"/>
      <c r="H348" s="44"/>
      <c r="I348" s="44"/>
      <c r="J348" s="44"/>
      <c r="K348" s="3">
        <v>1641596</v>
      </c>
      <c r="L348" s="3">
        <v>13349.6</v>
      </c>
      <c r="M348" s="3"/>
      <c r="N348" s="3"/>
      <c r="O348" s="3"/>
    </row>
    <row r="349" spans="1:15" ht="119.25" customHeight="1">
      <c r="A349" s="2" t="s">
        <v>56</v>
      </c>
      <c r="B349" s="2"/>
      <c r="C349" s="16" t="s">
        <v>204</v>
      </c>
      <c r="D349" s="16"/>
      <c r="E349" s="2" t="s">
        <v>127</v>
      </c>
      <c r="F349" s="2" t="s">
        <v>127</v>
      </c>
      <c r="G349" s="43"/>
      <c r="H349" s="43"/>
      <c r="I349" s="43"/>
      <c r="J349" s="43"/>
      <c r="K349" s="3">
        <v>10288561</v>
      </c>
      <c r="L349" s="3">
        <v>10288558.39</v>
      </c>
      <c r="M349" s="3"/>
      <c r="N349" s="3"/>
      <c r="O349" s="3"/>
    </row>
    <row r="350" spans="1:15" ht="25.5">
      <c r="A350" s="7" t="s">
        <v>56</v>
      </c>
      <c r="B350" s="7"/>
      <c r="C350" s="8" t="s">
        <v>16</v>
      </c>
      <c r="D350" s="4" t="s">
        <v>244</v>
      </c>
      <c r="E350" s="7"/>
      <c r="F350" s="7"/>
      <c r="G350" s="7"/>
      <c r="H350" s="7"/>
      <c r="I350" s="7"/>
      <c r="J350" s="7"/>
      <c r="K350" s="9">
        <f>K351</f>
        <v>68070776</v>
      </c>
      <c r="L350" s="9">
        <f aca="true" t="shared" si="119" ref="L350:O350">L351</f>
        <v>67014260.68</v>
      </c>
      <c r="M350" s="9">
        <f t="shared" si="119"/>
        <v>5996200</v>
      </c>
      <c r="N350" s="9">
        <f t="shared" si="119"/>
        <v>5996200</v>
      </c>
      <c r="O350" s="9">
        <f t="shared" si="119"/>
        <v>5996200</v>
      </c>
    </row>
    <row r="351" spans="1:15" ht="409.5">
      <c r="A351" s="2" t="s">
        <v>56</v>
      </c>
      <c r="B351" s="2"/>
      <c r="C351" s="4" t="s">
        <v>16</v>
      </c>
      <c r="D351" s="4"/>
      <c r="E351" s="2" t="s">
        <v>127</v>
      </c>
      <c r="F351" s="2" t="s">
        <v>126</v>
      </c>
      <c r="G351" s="25" t="s">
        <v>511</v>
      </c>
      <c r="H351" s="25" t="s">
        <v>512</v>
      </c>
      <c r="I351" s="25" t="s">
        <v>513</v>
      </c>
      <c r="J351" s="25" t="s">
        <v>514</v>
      </c>
      <c r="K351" s="3">
        <v>68070776</v>
      </c>
      <c r="L351" s="3">
        <v>67014260.68</v>
      </c>
      <c r="M351" s="3">
        <v>5996200</v>
      </c>
      <c r="N351" s="3">
        <v>5996200</v>
      </c>
      <c r="O351" s="3">
        <v>5996200</v>
      </c>
    </row>
    <row r="352" spans="1:15" ht="38.25">
      <c r="A352" s="7" t="s">
        <v>56</v>
      </c>
      <c r="B352" s="7"/>
      <c r="C352" s="8" t="s">
        <v>59</v>
      </c>
      <c r="D352" s="8" t="s">
        <v>247</v>
      </c>
      <c r="E352" s="7"/>
      <c r="F352" s="7"/>
      <c r="G352" s="7"/>
      <c r="H352" s="7"/>
      <c r="I352" s="7"/>
      <c r="J352" s="7"/>
      <c r="K352" s="9">
        <f>K353</f>
        <v>21735264</v>
      </c>
      <c r="L352" s="9">
        <f aca="true" t="shared" si="120" ref="L352:O352">L353</f>
        <v>945018</v>
      </c>
      <c r="M352" s="9">
        <f t="shared" si="120"/>
        <v>27001000</v>
      </c>
      <c r="N352" s="9">
        <f t="shared" si="120"/>
        <v>27001100</v>
      </c>
      <c r="O352" s="9">
        <f t="shared" si="120"/>
        <v>25856000</v>
      </c>
    </row>
    <row r="353" spans="1:15" ht="149.25" customHeight="1">
      <c r="A353" s="2" t="s">
        <v>56</v>
      </c>
      <c r="B353" s="2"/>
      <c r="C353" s="4" t="s">
        <v>59</v>
      </c>
      <c r="D353" s="4"/>
      <c r="E353" s="2" t="s">
        <v>122</v>
      </c>
      <c r="F353" s="2" t="s">
        <v>120</v>
      </c>
      <c r="G353" s="27" t="s">
        <v>515</v>
      </c>
      <c r="H353" s="27" t="s">
        <v>516</v>
      </c>
      <c r="I353" s="27" t="s">
        <v>517</v>
      </c>
      <c r="J353" s="27" t="s">
        <v>518</v>
      </c>
      <c r="K353" s="3">
        <v>21735264</v>
      </c>
      <c r="L353" s="3">
        <v>945018</v>
      </c>
      <c r="M353" s="3">
        <v>27001000</v>
      </c>
      <c r="N353" s="3">
        <v>27001100</v>
      </c>
      <c r="O353" s="3">
        <v>25856000</v>
      </c>
    </row>
    <row r="354" spans="1:15" ht="25.5">
      <c r="A354" s="7" t="s">
        <v>56</v>
      </c>
      <c r="B354" s="7"/>
      <c r="C354" s="8" t="s">
        <v>19</v>
      </c>
      <c r="D354" s="4" t="s">
        <v>249</v>
      </c>
      <c r="E354" s="7"/>
      <c r="F354" s="7"/>
      <c r="G354" s="7"/>
      <c r="H354" s="7"/>
      <c r="I354" s="7"/>
      <c r="J354" s="7"/>
      <c r="K354" s="9">
        <f>K355</f>
        <v>221000</v>
      </c>
      <c r="L354" s="9">
        <f aca="true" t="shared" si="121" ref="L354:O354">L355</f>
        <v>217967.64</v>
      </c>
      <c r="M354" s="9">
        <f t="shared" si="121"/>
        <v>221000</v>
      </c>
      <c r="N354" s="9">
        <f t="shared" si="121"/>
        <v>221000</v>
      </c>
      <c r="O354" s="9">
        <f t="shared" si="121"/>
        <v>221000</v>
      </c>
    </row>
    <row r="355" spans="1:15" ht="204">
      <c r="A355" s="2" t="s">
        <v>56</v>
      </c>
      <c r="B355" s="2"/>
      <c r="C355" s="4" t="s">
        <v>19</v>
      </c>
      <c r="D355" s="4"/>
      <c r="E355" s="2" t="s">
        <v>121</v>
      </c>
      <c r="F355" s="2" t="s">
        <v>127</v>
      </c>
      <c r="G355" s="22" t="s">
        <v>519</v>
      </c>
      <c r="H355" s="22" t="s">
        <v>520</v>
      </c>
      <c r="I355" s="22" t="s">
        <v>521</v>
      </c>
      <c r="J355" s="22" t="s">
        <v>522</v>
      </c>
      <c r="K355" s="3">
        <v>221000</v>
      </c>
      <c r="L355" s="3">
        <v>217967.64</v>
      </c>
      <c r="M355" s="3">
        <v>221000</v>
      </c>
      <c r="N355" s="3">
        <v>221000</v>
      </c>
      <c r="O355" s="3">
        <v>221000</v>
      </c>
    </row>
    <row r="356" spans="1:15" ht="153">
      <c r="A356" s="7" t="s">
        <v>56</v>
      </c>
      <c r="B356" s="7"/>
      <c r="C356" s="8" t="s">
        <v>207</v>
      </c>
      <c r="D356" s="13" t="s">
        <v>256</v>
      </c>
      <c r="E356" s="7"/>
      <c r="F356" s="7"/>
      <c r="G356" s="7"/>
      <c r="H356" s="7"/>
      <c r="I356" s="7"/>
      <c r="J356" s="7"/>
      <c r="K356" s="9">
        <f>K357</f>
        <v>22700</v>
      </c>
      <c r="L356" s="9">
        <f aca="true" t="shared" si="122" ref="L356:O358">L357</f>
        <v>22645</v>
      </c>
      <c r="M356" s="9">
        <f t="shared" si="122"/>
        <v>22700</v>
      </c>
      <c r="N356" s="9">
        <f t="shared" si="122"/>
        <v>22700</v>
      </c>
      <c r="O356" s="9">
        <f t="shared" si="122"/>
        <v>22700</v>
      </c>
    </row>
    <row r="357" spans="1:15" ht="157.5" customHeight="1">
      <c r="A357" s="2" t="s">
        <v>56</v>
      </c>
      <c r="B357" s="2"/>
      <c r="C357" s="4" t="s">
        <v>207</v>
      </c>
      <c r="D357" s="10"/>
      <c r="E357" s="2" t="s">
        <v>127</v>
      </c>
      <c r="F357" s="2" t="s">
        <v>127</v>
      </c>
      <c r="G357" s="23" t="s">
        <v>523</v>
      </c>
      <c r="H357" s="23" t="s">
        <v>524</v>
      </c>
      <c r="I357" s="23" t="s">
        <v>525</v>
      </c>
      <c r="J357" s="23" t="s">
        <v>526</v>
      </c>
      <c r="K357" s="3">
        <v>22700</v>
      </c>
      <c r="L357" s="3">
        <v>22645</v>
      </c>
      <c r="M357" s="3">
        <v>22700</v>
      </c>
      <c r="N357" s="3">
        <v>22700</v>
      </c>
      <c r="O357" s="3">
        <v>22700</v>
      </c>
    </row>
    <row r="358" spans="1:15" ht="165.75">
      <c r="A358" s="7" t="s">
        <v>56</v>
      </c>
      <c r="B358" s="7"/>
      <c r="C358" s="8" t="s">
        <v>23</v>
      </c>
      <c r="D358" s="13" t="s">
        <v>257</v>
      </c>
      <c r="E358" s="7"/>
      <c r="F358" s="7"/>
      <c r="G358" s="7"/>
      <c r="H358" s="7"/>
      <c r="I358" s="7"/>
      <c r="J358" s="7"/>
      <c r="K358" s="9">
        <f>K359</f>
        <v>0</v>
      </c>
      <c r="L358" s="9">
        <f t="shared" si="122"/>
        <v>0</v>
      </c>
      <c r="M358" s="9">
        <f t="shared" si="122"/>
        <v>0</v>
      </c>
      <c r="N358" s="9">
        <f t="shared" si="122"/>
        <v>2149900</v>
      </c>
      <c r="O358" s="9">
        <f t="shared" si="122"/>
        <v>478900</v>
      </c>
    </row>
    <row r="359" spans="1:15" ht="180" customHeight="1">
      <c r="A359" s="2" t="s">
        <v>56</v>
      </c>
      <c r="B359" s="2"/>
      <c r="C359" s="16" t="s">
        <v>23</v>
      </c>
      <c r="D359" s="10"/>
      <c r="E359" s="2" t="s">
        <v>122</v>
      </c>
      <c r="F359" s="2" t="s">
        <v>124</v>
      </c>
      <c r="G359" s="23" t="s">
        <v>527</v>
      </c>
      <c r="H359" s="23" t="s">
        <v>528</v>
      </c>
      <c r="I359" s="23" t="s">
        <v>529</v>
      </c>
      <c r="J359" s="23" t="s">
        <v>530</v>
      </c>
      <c r="K359" s="3"/>
      <c r="L359" s="3"/>
      <c r="M359" s="3"/>
      <c r="N359" s="3">
        <v>2149900</v>
      </c>
      <c r="O359" s="3">
        <v>478900</v>
      </c>
    </row>
    <row r="360" spans="1:15" ht="127.5">
      <c r="A360" s="7" t="s">
        <v>56</v>
      </c>
      <c r="B360" s="7"/>
      <c r="C360" s="8" t="s">
        <v>60</v>
      </c>
      <c r="D360" s="10" t="s">
        <v>259</v>
      </c>
      <c r="E360" s="7"/>
      <c r="F360" s="7"/>
      <c r="G360" s="7"/>
      <c r="H360" s="7"/>
      <c r="I360" s="7"/>
      <c r="J360" s="7"/>
      <c r="K360" s="9">
        <f>K361</f>
        <v>1795700</v>
      </c>
      <c r="L360" s="9">
        <f aca="true" t="shared" si="123" ref="L360:O360">L361</f>
        <v>1795700</v>
      </c>
      <c r="M360" s="9">
        <f t="shared" si="123"/>
        <v>1916800</v>
      </c>
      <c r="N360" s="9">
        <f t="shared" si="123"/>
        <v>1966900</v>
      </c>
      <c r="O360" s="9">
        <f t="shared" si="123"/>
        <v>1995500</v>
      </c>
    </row>
    <row r="361" spans="1:15" ht="153">
      <c r="A361" s="2" t="s">
        <v>56</v>
      </c>
      <c r="B361" s="2"/>
      <c r="C361" s="4" t="s">
        <v>60</v>
      </c>
      <c r="D361" s="10"/>
      <c r="E361" s="2" t="s">
        <v>124</v>
      </c>
      <c r="F361" s="2" t="s">
        <v>127</v>
      </c>
      <c r="G361" s="23" t="s">
        <v>531</v>
      </c>
      <c r="H361" s="23" t="s">
        <v>532</v>
      </c>
      <c r="I361" s="23" t="s">
        <v>533</v>
      </c>
      <c r="J361" s="23" t="s">
        <v>534</v>
      </c>
      <c r="K361" s="3">
        <v>1795700</v>
      </c>
      <c r="L361" s="3">
        <v>1795700</v>
      </c>
      <c r="M361" s="3">
        <v>1916800</v>
      </c>
      <c r="N361" s="3">
        <v>1966900</v>
      </c>
      <c r="O361" s="3">
        <v>1995500</v>
      </c>
    </row>
    <row r="362" spans="1:15" ht="63.75">
      <c r="A362" s="7" t="s">
        <v>56</v>
      </c>
      <c r="B362" s="7"/>
      <c r="C362" s="8" t="s">
        <v>61</v>
      </c>
      <c r="D362" s="10" t="s">
        <v>260</v>
      </c>
      <c r="E362" s="7"/>
      <c r="F362" s="7"/>
      <c r="G362" s="7"/>
      <c r="H362" s="7"/>
      <c r="I362" s="7"/>
      <c r="J362" s="7"/>
      <c r="K362" s="9">
        <f>K363</f>
        <v>7489500</v>
      </c>
      <c r="L362" s="9">
        <f aca="true" t="shared" si="124" ref="L362:O362">L363</f>
        <v>7489484.2</v>
      </c>
      <c r="M362" s="9">
        <f t="shared" si="124"/>
        <v>7566800</v>
      </c>
      <c r="N362" s="9">
        <f t="shared" si="124"/>
        <v>7566800</v>
      </c>
      <c r="O362" s="9">
        <f t="shared" si="124"/>
        <v>7566800</v>
      </c>
    </row>
    <row r="363" spans="1:15" ht="153">
      <c r="A363" s="2" t="s">
        <v>56</v>
      </c>
      <c r="B363" s="2"/>
      <c r="C363" s="4" t="s">
        <v>61</v>
      </c>
      <c r="D363" s="10"/>
      <c r="E363" s="2" t="s">
        <v>129</v>
      </c>
      <c r="F363" s="2" t="s">
        <v>129</v>
      </c>
      <c r="G363" s="23" t="s">
        <v>535</v>
      </c>
      <c r="H363" s="23" t="s">
        <v>536</v>
      </c>
      <c r="I363" s="23" t="s">
        <v>537</v>
      </c>
      <c r="J363" s="23" t="s">
        <v>538</v>
      </c>
      <c r="K363" s="3">
        <v>7489500</v>
      </c>
      <c r="L363" s="3">
        <v>7489484.2</v>
      </c>
      <c r="M363" s="3">
        <v>7566800</v>
      </c>
      <c r="N363" s="3">
        <v>7566800</v>
      </c>
      <c r="O363" s="3">
        <v>7566800</v>
      </c>
    </row>
    <row r="364" spans="1:15" ht="153">
      <c r="A364" s="7" t="s">
        <v>56</v>
      </c>
      <c r="B364" s="7"/>
      <c r="C364" s="8" t="s">
        <v>62</v>
      </c>
      <c r="D364" s="10" t="s">
        <v>262</v>
      </c>
      <c r="E364" s="7"/>
      <c r="F364" s="7"/>
      <c r="G364" s="8" t="s">
        <v>531</v>
      </c>
      <c r="H364" s="28" t="s">
        <v>539</v>
      </c>
      <c r="I364" s="28" t="s">
        <v>540</v>
      </c>
      <c r="J364" s="28" t="s">
        <v>534</v>
      </c>
      <c r="K364" s="9">
        <f>K365</f>
        <v>5647125</v>
      </c>
      <c r="L364" s="9">
        <f aca="true" t="shared" si="125" ref="L364:O364">L365</f>
        <v>3792056.53</v>
      </c>
      <c r="M364" s="9">
        <f t="shared" si="125"/>
        <v>3500000</v>
      </c>
      <c r="N364" s="9">
        <f t="shared" si="125"/>
        <v>3500000</v>
      </c>
      <c r="O364" s="9">
        <f t="shared" si="125"/>
        <v>3500000</v>
      </c>
    </row>
    <row r="365" spans="1:15" ht="25.5">
      <c r="A365" s="2" t="s">
        <v>56</v>
      </c>
      <c r="B365" s="2"/>
      <c r="C365" s="4" t="s">
        <v>62</v>
      </c>
      <c r="D365" s="10"/>
      <c r="E365" s="2" t="s">
        <v>124</v>
      </c>
      <c r="F365" s="2" t="s">
        <v>127</v>
      </c>
      <c r="G365" s="23"/>
      <c r="H365" s="23"/>
      <c r="I365" s="23"/>
      <c r="J365" s="23"/>
      <c r="K365" s="3">
        <v>5647125</v>
      </c>
      <c r="L365" s="3">
        <v>3792056.53</v>
      </c>
      <c r="M365" s="29">
        <v>3500000</v>
      </c>
      <c r="N365" s="29">
        <v>3500000</v>
      </c>
      <c r="O365" s="29">
        <v>3500000</v>
      </c>
    </row>
    <row r="366" spans="1:15" ht="12.75" customHeight="1">
      <c r="A366" s="11"/>
      <c r="B366" s="39" t="s">
        <v>63</v>
      </c>
      <c r="C366" s="40"/>
      <c r="D366" s="8"/>
      <c r="E366" s="7"/>
      <c r="F366" s="7"/>
      <c r="G366" s="7"/>
      <c r="H366" s="7"/>
      <c r="I366" s="7"/>
      <c r="J366" s="7"/>
      <c r="K366" s="9">
        <f>K9+K21+K96+K110+K129+K204+K233+K258+K299</f>
        <v>11373534066.23</v>
      </c>
      <c r="L366" s="9">
        <f>L9+L21+L96+L110+L129+L204+L233+L258+L299</f>
        <v>9670448045.460001</v>
      </c>
      <c r="M366" s="9">
        <f>M9+M21+M96+M110+M129+M204+M233+M258+M299</f>
        <v>10952876531</v>
      </c>
      <c r="N366" s="9">
        <f>N9+N21+N96+N110+N129+N204+N233+N258+N299</f>
        <v>10135231666</v>
      </c>
      <c r="O366" s="9">
        <f>O9+O21+O96+O110+O129+O204+O233+O258+O299</f>
        <v>9773462887</v>
      </c>
    </row>
    <row r="367" spans="11:15" ht="12.75" hidden="1" outlineLevel="1">
      <c r="K367" s="1" t="b">
        <f>K366='[1]Универсальный отчет по расх (2'!I2</f>
        <v>1</v>
      </c>
      <c r="L367" s="1" t="b">
        <f>L366='[1]Универсальный отчет по расх (2'!J2</f>
        <v>1</v>
      </c>
      <c r="M367" s="1" t="b">
        <f>M366='[2]Универсальный отчет по расх (2'!$E$2</f>
        <v>1</v>
      </c>
      <c r="N367" s="1" t="b">
        <f>N366='[2]Универсальный отчет по расх (2'!$F$2</f>
        <v>1</v>
      </c>
      <c r="O367" s="1" t="b">
        <f>O366='[2]Универсальный отчет по расх (2'!$G$2</f>
        <v>1</v>
      </c>
    </row>
    <row r="368" ht="12.75" collapsed="1"/>
    <row r="370" ht="12.75" collapsed="1">
      <c r="B370" s="14" t="s">
        <v>199</v>
      </c>
    </row>
    <row r="371" ht="12.75">
      <c r="B371" s="14" t="s">
        <v>200</v>
      </c>
    </row>
  </sheetData>
  <autoFilter ref="A8:O369"/>
  <mergeCells count="219">
    <mergeCell ref="H256:H257"/>
    <mergeCell ref="I256:I257"/>
    <mergeCell ref="J256:J257"/>
    <mergeCell ref="G47:G49"/>
    <mergeCell ref="H47:H49"/>
    <mergeCell ref="I47:I49"/>
    <mergeCell ref="J47:J49"/>
    <mergeCell ref="G82:G84"/>
    <mergeCell ref="H82:H84"/>
    <mergeCell ref="I82:I84"/>
    <mergeCell ref="J82:J84"/>
    <mergeCell ref="G92:G95"/>
    <mergeCell ref="H92:H95"/>
    <mergeCell ref="I92:I95"/>
    <mergeCell ref="J92:J95"/>
    <mergeCell ref="G61:G63"/>
    <mergeCell ref="H61:H63"/>
    <mergeCell ref="I61:I63"/>
    <mergeCell ref="G76:G80"/>
    <mergeCell ref="H76:H80"/>
    <mergeCell ref="I76:I80"/>
    <mergeCell ref="G53:G55"/>
    <mergeCell ref="H53:H55"/>
    <mergeCell ref="I53:I55"/>
    <mergeCell ref="A2:K2"/>
    <mergeCell ref="G31:G32"/>
    <mergeCell ref="H31:H32"/>
    <mergeCell ref="I31:I32"/>
    <mergeCell ref="G40:G45"/>
    <mergeCell ref="H40:H45"/>
    <mergeCell ref="I40:I45"/>
    <mergeCell ref="J40:J45"/>
    <mergeCell ref="G16:G17"/>
    <mergeCell ref="H16:H17"/>
    <mergeCell ref="I16:I17"/>
    <mergeCell ref="J16:J17"/>
    <mergeCell ref="G19:G20"/>
    <mergeCell ref="H19:H20"/>
    <mergeCell ref="I19:I20"/>
    <mergeCell ref="J19:J20"/>
    <mergeCell ref="J31:J32"/>
    <mergeCell ref="B21:D21"/>
    <mergeCell ref="N5:O5"/>
    <mergeCell ref="K6:L6"/>
    <mergeCell ref="G11:G14"/>
    <mergeCell ref="H11:H14"/>
    <mergeCell ref="I11:I14"/>
    <mergeCell ref="J11:J14"/>
    <mergeCell ref="A4:B7"/>
    <mergeCell ref="C4:D7"/>
    <mergeCell ref="E4:F6"/>
    <mergeCell ref="G4:J4"/>
    <mergeCell ref="K4:O4"/>
    <mergeCell ref="G5:H7"/>
    <mergeCell ref="I5:I7"/>
    <mergeCell ref="J5:J7"/>
    <mergeCell ref="K5:L5"/>
    <mergeCell ref="M5:M6"/>
    <mergeCell ref="B9:D9"/>
    <mergeCell ref="H101:H103"/>
    <mergeCell ref="I101:I103"/>
    <mergeCell ref="J101:J103"/>
    <mergeCell ref="H98:H99"/>
    <mergeCell ref="J76:J80"/>
    <mergeCell ref="J53:J55"/>
    <mergeCell ref="J61:J63"/>
    <mergeCell ref="G67:G68"/>
    <mergeCell ref="H67:H68"/>
    <mergeCell ref="G98:G99"/>
    <mergeCell ref="I98:I99"/>
    <mergeCell ref="J98:J99"/>
    <mergeCell ref="I67:I68"/>
    <mergeCell ref="J67:J68"/>
    <mergeCell ref="H125:H126"/>
    <mergeCell ref="I125:I126"/>
    <mergeCell ref="J125:J126"/>
    <mergeCell ref="G133:G137"/>
    <mergeCell ref="H133:H137"/>
    <mergeCell ref="I133:I137"/>
    <mergeCell ref="J133:J137"/>
    <mergeCell ref="G118:G119"/>
    <mergeCell ref="H118:H119"/>
    <mergeCell ref="I118:I119"/>
    <mergeCell ref="J118:J119"/>
    <mergeCell ref="H156:H158"/>
    <mergeCell ref="I156:I158"/>
    <mergeCell ref="J156:J158"/>
    <mergeCell ref="G160:G162"/>
    <mergeCell ref="H160:H162"/>
    <mergeCell ref="I160:I162"/>
    <mergeCell ref="J160:J162"/>
    <mergeCell ref="G139:G143"/>
    <mergeCell ref="H139:H143"/>
    <mergeCell ref="I139:I143"/>
    <mergeCell ref="J139:J143"/>
    <mergeCell ref="G147:G148"/>
    <mergeCell ref="H147:H148"/>
    <mergeCell ref="I147:I148"/>
    <mergeCell ref="J147:J148"/>
    <mergeCell ref="H183:H184"/>
    <mergeCell ref="I183:I184"/>
    <mergeCell ref="J183:J184"/>
    <mergeCell ref="G210:G212"/>
    <mergeCell ref="H210:H212"/>
    <mergeCell ref="I210:I212"/>
    <mergeCell ref="J210:J212"/>
    <mergeCell ref="G168:G171"/>
    <mergeCell ref="H168:H171"/>
    <mergeCell ref="I168:I171"/>
    <mergeCell ref="J168:J171"/>
    <mergeCell ref="G173:G177"/>
    <mergeCell ref="H173:H177"/>
    <mergeCell ref="I173:I177"/>
    <mergeCell ref="J173:J177"/>
    <mergeCell ref="H218:H219"/>
    <mergeCell ref="I218:I219"/>
    <mergeCell ref="J218:J219"/>
    <mergeCell ref="G206:G208"/>
    <mergeCell ref="H206:H208"/>
    <mergeCell ref="I206:I208"/>
    <mergeCell ref="J206:J208"/>
    <mergeCell ref="G194:G197"/>
    <mergeCell ref="H194:H197"/>
    <mergeCell ref="I194:I197"/>
    <mergeCell ref="J194:J197"/>
    <mergeCell ref="H235:H236"/>
    <mergeCell ref="I235:I236"/>
    <mergeCell ref="J235:J236"/>
    <mergeCell ref="G223:G224"/>
    <mergeCell ref="H223:H224"/>
    <mergeCell ref="I223:I224"/>
    <mergeCell ref="J223:J224"/>
    <mergeCell ref="G230:G232"/>
    <mergeCell ref="H230:H232"/>
    <mergeCell ref="I230:I232"/>
    <mergeCell ref="J230:J232"/>
    <mergeCell ref="H249:H250"/>
    <mergeCell ref="I249:I250"/>
    <mergeCell ref="J249:J250"/>
    <mergeCell ref="G242:G244"/>
    <mergeCell ref="H242:H244"/>
    <mergeCell ref="I242:I244"/>
    <mergeCell ref="J242:J244"/>
    <mergeCell ref="G246:G247"/>
    <mergeCell ref="H246:H247"/>
    <mergeCell ref="I246:I247"/>
    <mergeCell ref="J246:J247"/>
    <mergeCell ref="H277:H278"/>
    <mergeCell ref="I277:I278"/>
    <mergeCell ref="J277:J278"/>
    <mergeCell ref="G284:G286"/>
    <mergeCell ref="H284:H286"/>
    <mergeCell ref="I284:I286"/>
    <mergeCell ref="J284:J286"/>
    <mergeCell ref="G274:G275"/>
    <mergeCell ref="H274:H275"/>
    <mergeCell ref="I274:I275"/>
    <mergeCell ref="J274:J275"/>
    <mergeCell ref="H301:H302"/>
    <mergeCell ref="I301:I302"/>
    <mergeCell ref="J301:J302"/>
    <mergeCell ref="G306:G307"/>
    <mergeCell ref="H306:H307"/>
    <mergeCell ref="I306:I307"/>
    <mergeCell ref="J306:J307"/>
    <mergeCell ref="G290:G293"/>
    <mergeCell ref="H290:H293"/>
    <mergeCell ref="I290:I293"/>
    <mergeCell ref="J290:J293"/>
    <mergeCell ref="G297:G298"/>
    <mergeCell ref="H297:H298"/>
    <mergeCell ref="I297:I298"/>
    <mergeCell ref="J297:J298"/>
    <mergeCell ref="H311:H314"/>
    <mergeCell ref="I311:I314"/>
    <mergeCell ref="J311:J314"/>
    <mergeCell ref="G318:G320"/>
    <mergeCell ref="H318:H320"/>
    <mergeCell ref="I318:I320"/>
    <mergeCell ref="J318:J320"/>
    <mergeCell ref="G322:G323"/>
    <mergeCell ref="H322:H323"/>
    <mergeCell ref="I322:I323"/>
    <mergeCell ref="J322:J323"/>
    <mergeCell ref="H341:H343"/>
    <mergeCell ref="I341:I343"/>
    <mergeCell ref="J341:J343"/>
    <mergeCell ref="G347:G349"/>
    <mergeCell ref="H347:H349"/>
    <mergeCell ref="I347:I349"/>
    <mergeCell ref="J347:J349"/>
    <mergeCell ref="G327:G332"/>
    <mergeCell ref="H327:H332"/>
    <mergeCell ref="I327:I332"/>
    <mergeCell ref="J327:J332"/>
    <mergeCell ref="G336:G339"/>
    <mergeCell ref="H336:H339"/>
    <mergeCell ref="I336:I339"/>
    <mergeCell ref="J336:J339"/>
    <mergeCell ref="B96:D96"/>
    <mergeCell ref="B110:D110"/>
    <mergeCell ref="B129:D129"/>
    <mergeCell ref="B204:D204"/>
    <mergeCell ref="B233:D233"/>
    <mergeCell ref="B258:D258"/>
    <mergeCell ref="B299:D299"/>
    <mergeCell ref="B366:C366"/>
    <mergeCell ref="G341:G343"/>
    <mergeCell ref="G311:G314"/>
    <mergeCell ref="G301:G302"/>
    <mergeCell ref="G277:G278"/>
    <mergeCell ref="G249:G250"/>
    <mergeCell ref="G235:G236"/>
    <mergeCell ref="G218:G219"/>
    <mergeCell ref="G183:G184"/>
    <mergeCell ref="G156:G158"/>
    <mergeCell ref="G125:G126"/>
    <mergeCell ref="G101:G103"/>
    <mergeCell ref="G256:G257"/>
  </mergeCells>
  <printOptions/>
  <pageMargins left="0.1968503937007874" right="0.1968503937007874" top="0.1968503937007874" bottom="0.1968503937007874" header="0.31496062992125984" footer="0.31496062992125984"/>
  <pageSetup fitToHeight="30"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KolesnikovaEV</dc:creator>
  <cp:keywords/>
  <dc:description>POI HSSF rep:2.49.0.158</dc:description>
  <cp:lastModifiedBy>KolesnikovaEV</cp:lastModifiedBy>
  <cp:lastPrinted>2021-02-17T06:41:55Z</cp:lastPrinted>
  <dcterms:created xsi:type="dcterms:W3CDTF">2020-01-15T04:01:51Z</dcterms:created>
  <dcterms:modified xsi:type="dcterms:W3CDTF">2021-02-17T06:44:08Z</dcterms:modified>
  <cp:category/>
  <cp:version/>
  <cp:contentType/>
  <cp:contentStatus/>
</cp:coreProperties>
</file>