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НАЦ. ПРОЕКТЫ____\Ежемесячно\7. 01.08.2020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'1'!$A$1:$P$12</definedName>
  </definedNames>
  <calcPr calcId="162913"/>
</workbook>
</file>

<file path=xl/calcChain.xml><?xml version="1.0" encoding="utf-8"?>
<calcChain xmlns="http://schemas.openxmlformats.org/spreadsheetml/2006/main">
  <c r="E10" i="33" l="1"/>
  <c r="F10" i="33"/>
  <c r="G10" i="33"/>
  <c r="I10" i="33"/>
  <c r="J10" i="33"/>
  <c r="K10" i="33"/>
  <c r="O12" i="33" l="1"/>
  <c r="H12" i="33"/>
  <c r="D12" i="33"/>
  <c r="M10" i="33" l="1"/>
  <c r="O10" i="33"/>
  <c r="L12" i="33"/>
  <c r="O11" i="33" l="1"/>
  <c r="M11" i="33"/>
  <c r="H11" i="33"/>
  <c r="H10" i="33" s="1"/>
  <c r="D11" i="33"/>
  <c r="D10" i="33" s="1"/>
  <c r="L10" i="33" l="1"/>
  <c r="L11" i="33"/>
  <c r="M6" i="33"/>
  <c r="N6" i="33"/>
  <c r="O6" i="33" l="1"/>
  <c r="E5" i="33" l="1"/>
  <c r="F5" i="33"/>
  <c r="G5" i="33"/>
  <c r="I5" i="33"/>
  <c r="J5" i="33"/>
  <c r="K5" i="33"/>
  <c r="O5" i="33" l="1"/>
  <c r="M5" i="33"/>
  <c r="N5" i="33"/>
  <c r="H8" i="33" l="1"/>
  <c r="D8" i="33"/>
  <c r="H7" i="33"/>
  <c r="D7" i="33"/>
  <c r="H6" i="33"/>
  <c r="H5" i="33" s="1"/>
  <c r="D6" i="33"/>
  <c r="D5" i="33" l="1"/>
  <c r="L5" i="33" s="1"/>
  <c r="L6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<sst xmlns="http://schemas.openxmlformats.org/spreadsheetml/2006/main" count="150" uniqueCount="85">
  <si>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</si>
  <si>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</si>
  <si>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</si>
  <si>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</si>
  <si>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</si>
  <si>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</si>
  <si>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</si>
  <si>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</si>
  <si>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</si>
  <si>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</si>
  <si>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</si>
  <si>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</si>
  <si>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</si>
  <si>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</si>
  <si>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</si>
  <si>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</si>
  <si>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</si>
  <si>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</si>
  <si>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</si>
  <si>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</si>
  <si>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</si>
  <si>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</si>
  <si>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</si>
  <si>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</si>
  <si>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</si>
  <si>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</si>
  <si>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</si>
  <si>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</si>
  <si>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</si>
  <si>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</si>
  <si>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</si>
  <si>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</si>
  <si>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</si>
  <si>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</si>
  <si>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</si>
  <si>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</si>
  <si>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</si>
  <si>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</si>
  <si>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</si>
  <si>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</si>
  <si>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</si>
  <si>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</si>
  <si>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</si>
  <si>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</si>
  <si>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</si>
  <si>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</si>
  <si>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</si>
  <si>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</si>
  <si>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</si>
  <si>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</si>
  <si>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</si>
  <si>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</si>
  <si>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</si>
  <si>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</si>
  <si>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</si>
  <si>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</si>
  <si>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</si>
  <si>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</si>
  <si>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</si>
  <si>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</si>
  <si>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</si>
  <si>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</si>
  <si>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</si>
  <si>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</si>
  <si>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</si>
  <si>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2.3</t>
  </si>
  <si>
    <t>2.4</t>
  </si>
  <si>
    <t>Ответственный исполнитель</t>
  </si>
  <si>
    <t>Комитет культуры и туризма</t>
  </si>
  <si>
    <t>"Культурная среда"</t>
  </si>
  <si>
    <t>ККиТ</t>
  </si>
  <si>
    <t>Hа государственную поддержку отрасли культуры</t>
  </si>
  <si>
    <t>Причины 
неосвоения / отклонения                     от плана</t>
  </si>
  <si>
    <t>Отчет об исполнении мероприятия по реализации национальных проектов на территории города Нефтеюганска</t>
  </si>
  <si>
    <t>ПЛАН  на 2020 год (рублей)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</si>
  <si>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</si>
  <si>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</si>
  <si>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</si>
  <si>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"Расширение доступа субъектов малого и среднего предпринимательства к финансовой поддержке, в том числе к льготному финансированию"</t>
  </si>
  <si>
    <t>"Популяризация предпринимательства"</t>
  </si>
  <si>
    <t>5.1</t>
  </si>
  <si>
    <t>5.2</t>
  </si>
  <si>
    <t>% исполнения  к плану 2020 года</t>
  </si>
  <si>
    <t>Поддержка малого и среднего предпринимательства</t>
  </si>
  <si>
    <t>Освоение на 31.07.2020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</si>
</sst>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5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B1" zoomScale="70" zoomScaleNormal="70" zoomScaleSheetLayoutView="50" workbookViewId="0">
      <selection activeCell="G24" sqref="G24"/>
    </sheetView>
  </sheetViews>
  <sheetFormatPr defaultRowHeight="18.75" x14ac:dyDescent="0.3"/>
  <cols>
    <col min="1" max="1" width="7.42578125" style="1" hidden="1" customWidth="1"/>
    <col min="2" max="2" width="46.7109375" style="43" customWidth="1"/>
    <col min="3" max="3" width="16" style="43" customWidth="1"/>
    <col min="4" max="4" width="22.85546875" style="43" customWidth="1"/>
    <col min="5" max="5" width="23.42578125" style="43" customWidth="1"/>
    <col min="6" max="6" width="19.5703125" style="43" customWidth="1"/>
    <col min="7" max="7" width="22.140625" style="43" customWidth="1"/>
    <col min="8" max="8" width="18.140625" style="44" customWidth="1"/>
    <col min="9" max="9" width="19" style="44" customWidth="1"/>
    <col min="10" max="10" width="18.14062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61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s="42" customFormat="1" ht="30.75" customHeight="1" x14ac:dyDescent="0.3">
      <c r="A2" s="68" t="s">
        <v>0</v>
      </c>
      <c r="B2" s="56" t="s">
        <v>77</v>
      </c>
      <c r="C2" s="69" t="s">
        <v>67</v>
      </c>
      <c r="D2" s="66" t="s">
        <v>74</v>
      </c>
      <c r="E2" s="66"/>
      <c r="F2" s="66"/>
      <c r="G2" s="66"/>
      <c r="H2" s="67" t="s">
        <v>84</v>
      </c>
      <c r="I2" s="67"/>
      <c r="J2" s="67"/>
      <c r="K2" s="67"/>
      <c r="L2" s="63" t="s">
        <v>82</v>
      </c>
      <c r="M2" s="64"/>
      <c r="N2" s="64"/>
      <c r="O2" s="65"/>
      <c r="P2" s="58" t="s">
        <v>72</v>
      </c>
    </row>
    <row r="3" spans="1:16" s="42" customFormat="1" ht="37.5" customHeight="1" x14ac:dyDescent="0.3">
      <c r="A3" s="68"/>
      <c r="B3" s="56" t="s">
        <v>2</v>
      </c>
      <c r="C3" s="69"/>
      <c r="D3" s="55" t="s">
        <v>19</v>
      </c>
      <c r="E3" s="55" t="s">
        <v>20</v>
      </c>
      <c r="F3" s="55" t="s">
        <v>44</v>
      </c>
      <c r="G3" s="55" t="s">
        <v>21</v>
      </c>
      <c r="H3" s="55" t="s">
        <v>19</v>
      </c>
      <c r="I3" s="55" t="s">
        <v>20</v>
      </c>
      <c r="J3" s="55" t="s">
        <v>44</v>
      </c>
      <c r="K3" s="55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59"/>
    </row>
    <row r="4" spans="1:16" s="39" customFormat="1" ht="28.5" hidden="1" customHeight="1" x14ac:dyDescent="0.3">
      <c r="A4" s="60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3"/>
    </row>
    <row r="5" spans="1:16" s="39" customFormat="1" ht="21.75" hidden="1" customHeight="1" x14ac:dyDescent="0.3">
      <c r="A5" s="54" t="s">
        <v>23</v>
      </c>
      <c r="B5" s="40" t="s">
        <v>69</v>
      </c>
      <c r="C5" s="51"/>
      <c r="D5" s="57">
        <f>D6</f>
        <v>0</v>
      </c>
      <c r="E5" s="57">
        <f t="shared" ref="E5:K5" si="0">E6</f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 t="e">
        <f>H5/D5*100</f>
        <v>#DIV/0!</v>
      </c>
      <c r="M5" s="57" t="e">
        <f t="shared" ref="M5:O6" si="1">I5/E5*100</f>
        <v>#DIV/0!</v>
      </c>
      <c r="N5" s="57" t="e">
        <f t="shared" si="1"/>
        <v>#DIV/0!</v>
      </c>
      <c r="O5" s="57" t="e">
        <f t="shared" si="1"/>
        <v>#DIV/0!</v>
      </c>
      <c r="P5" s="53"/>
    </row>
    <row r="6" spans="1:16" ht="37.5" hidden="1" x14ac:dyDescent="0.3">
      <c r="A6" s="38" t="s">
        <v>24</v>
      </c>
      <c r="B6" s="37" t="s">
        <v>71</v>
      </c>
      <c r="C6" s="46" t="s">
        <v>70</v>
      </c>
      <c r="D6" s="48">
        <f t="shared" ref="D6:D8" si="2">SUM(E6:G6)</f>
        <v>0</v>
      </c>
      <c r="E6" s="41">
        <v>0</v>
      </c>
      <c r="F6" s="41">
        <v>0</v>
      </c>
      <c r="G6" s="41">
        <v>0</v>
      </c>
      <c r="H6" s="48">
        <f t="shared" ref="H6:H8" si="3">I6+J6+K6</f>
        <v>0</v>
      </c>
      <c r="I6" s="48">
        <v>0</v>
      </c>
      <c r="J6" s="48">
        <v>0</v>
      </c>
      <c r="K6" s="48">
        <v>0</v>
      </c>
      <c r="L6" s="48" t="e">
        <f>H6/D6*100</f>
        <v>#DIV/0!</v>
      </c>
      <c r="M6" s="48" t="e">
        <f t="shared" si="1"/>
        <v>#DIV/0!</v>
      </c>
      <c r="N6" s="48" t="e">
        <f t="shared" si="1"/>
        <v>#DIV/0!</v>
      </c>
      <c r="O6" s="48" t="e">
        <f t="shared" ref="O6" si="4">K6/G6*100</f>
        <v>#DIV/0!</v>
      </c>
      <c r="P6" s="52"/>
    </row>
    <row r="7" spans="1:16" hidden="1" x14ac:dyDescent="0.3">
      <c r="A7" s="38" t="s">
        <v>65</v>
      </c>
      <c r="B7" s="37"/>
      <c r="C7" s="46"/>
      <c r="D7" s="48">
        <f t="shared" si="2"/>
        <v>0</v>
      </c>
      <c r="E7" s="48">
        <v>0</v>
      </c>
      <c r="F7" s="48">
        <v>0</v>
      </c>
      <c r="G7" s="48">
        <v>0</v>
      </c>
      <c r="H7" s="48">
        <f t="shared" si="3"/>
        <v>0</v>
      </c>
      <c r="I7" s="48">
        <v>0</v>
      </c>
      <c r="J7" s="48">
        <v>0</v>
      </c>
      <c r="K7" s="48">
        <v>0</v>
      </c>
      <c r="L7" s="48"/>
      <c r="M7" s="48"/>
      <c r="N7" s="48"/>
      <c r="O7" s="48"/>
      <c r="P7" s="52"/>
    </row>
    <row r="8" spans="1:16" hidden="1" x14ac:dyDescent="0.3">
      <c r="A8" s="38" t="s">
        <v>66</v>
      </c>
      <c r="B8" s="37"/>
      <c r="C8" s="46"/>
      <c r="D8" s="48">
        <f t="shared" si="2"/>
        <v>0</v>
      </c>
      <c r="E8" s="48">
        <v>0</v>
      </c>
      <c r="F8" s="48">
        <v>0</v>
      </c>
      <c r="G8" s="48">
        <v>0</v>
      </c>
      <c r="H8" s="48">
        <f t="shared" si="3"/>
        <v>0</v>
      </c>
      <c r="I8" s="48">
        <v>0</v>
      </c>
      <c r="J8" s="48">
        <v>0</v>
      </c>
      <c r="K8" s="48">
        <v>0</v>
      </c>
      <c r="L8" s="48"/>
      <c r="M8" s="48"/>
      <c r="N8" s="48"/>
      <c r="O8" s="48"/>
      <c r="P8" s="52"/>
    </row>
    <row r="9" spans="1:16" ht="30.75" customHeight="1" x14ac:dyDescent="0.3">
      <c r="A9" s="60" t="s">
        <v>76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2"/>
    </row>
    <row r="10" spans="1:16" ht="45" customHeight="1" x14ac:dyDescent="0.3">
      <c r="A10" s="54" t="s">
        <v>14</v>
      </c>
      <c r="B10" s="40" t="s">
        <v>83</v>
      </c>
      <c r="C10" s="51"/>
      <c r="D10" s="57">
        <f>D11+D12</f>
        <v>6533500</v>
      </c>
      <c r="E10" s="57">
        <f t="shared" ref="E10:K10" si="5">E11+E12</f>
        <v>4203200</v>
      </c>
      <c r="F10" s="57">
        <f t="shared" si="5"/>
        <v>0</v>
      </c>
      <c r="G10" s="57">
        <f t="shared" si="5"/>
        <v>2330300</v>
      </c>
      <c r="H10" s="57">
        <f t="shared" si="5"/>
        <v>4450478.2</v>
      </c>
      <c r="I10" s="57">
        <f t="shared" si="5"/>
        <v>3827411.25</v>
      </c>
      <c r="J10" s="57">
        <f t="shared" si="5"/>
        <v>0</v>
      </c>
      <c r="K10" s="57">
        <f t="shared" si="5"/>
        <v>623066.94999999995</v>
      </c>
      <c r="L10" s="57">
        <f>H10/D10*100</f>
        <v>68.117826586056481</v>
      </c>
      <c r="M10" s="57">
        <f t="shared" ref="M10:M11" si="6">I10/E10*100</f>
        <v>91.059460649029305</v>
      </c>
      <c r="N10" s="57"/>
      <c r="O10" s="57">
        <f t="shared" ref="O10:O12" si="7">K10/G10*100</f>
        <v>26.737628202377373</v>
      </c>
      <c r="P10" s="52"/>
    </row>
    <row r="11" spans="1:16" ht="78.75" customHeight="1" x14ac:dyDescent="0.3">
      <c r="A11" s="38" t="s">
        <v>80</v>
      </c>
      <c r="B11" s="37" t="s">
        <v>78</v>
      </c>
      <c r="C11" s="46" t="s">
        <v>75</v>
      </c>
      <c r="D11" s="48">
        <f t="shared" ref="D11:D12" si="8">SUM(E11:G11)</f>
        <v>6184435</v>
      </c>
      <c r="E11" s="48">
        <v>4203200</v>
      </c>
      <c r="F11" s="48">
        <v>0</v>
      </c>
      <c r="G11" s="48">
        <v>1981235</v>
      </c>
      <c r="H11" s="48">
        <f t="shared" ref="H11:H12" si="9">I11+J11+K11</f>
        <v>4450478.2</v>
      </c>
      <c r="I11" s="47">
        <v>3827411.25</v>
      </c>
      <c r="J11" s="48">
        <v>0</v>
      </c>
      <c r="K11" s="47">
        <v>623066.94999999995</v>
      </c>
      <c r="L11" s="48">
        <f>H11/D11*100</f>
        <v>71.96256731617359</v>
      </c>
      <c r="M11" s="48">
        <f t="shared" si="6"/>
        <v>91.059460649029305</v>
      </c>
      <c r="N11" s="48"/>
      <c r="O11" s="48">
        <f t="shared" si="7"/>
        <v>31.448412227726642</v>
      </c>
      <c r="P11" s="52"/>
    </row>
    <row r="12" spans="1:16" ht="30.75" customHeight="1" x14ac:dyDescent="0.3">
      <c r="A12" s="38" t="s">
        <v>81</v>
      </c>
      <c r="B12" s="37" t="s">
        <v>79</v>
      </c>
      <c r="C12" s="46" t="s">
        <v>75</v>
      </c>
      <c r="D12" s="48">
        <f t="shared" si="8"/>
        <v>349065</v>
      </c>
      <c r="E12" s="48">
        <v>0</v>
      </c>
      <c r="F12" s="48">
        <v>0</v>
      </c>
      <c r="G12" s="48">
        <v>349065</v>
      </c>
      <c r="H12" s="48">
        <f t="shared" si="9"/>
        <v>0</v>
      </c>
      <c r="I12" s="47">
        <v>0</v>
      </c>
      <c r="J12" s="48">
        <v>0</v>
      </c>
      <c r="K12" s="47">
        <v>0</v>
      </c>
      <c r="L12" s="48">
        <f>H12/D12*100</f>
        <v>0</v>
      </c>
      <c r="M12" s="48"/>
      <c r="N12" s="48"/>
      <c r="O12" s="48">
        <f t="shared" si="7"/>
        <v>0</v>
      </c>
      <c r="P12" s="52"/>
    </row>
  </sheetData>
  <mergeCells count="9">
    <mergeCell ref="P2:P3"/>
    <mergeCell ref="A9:O9"/>
    <mergeCell ref="A1:O1"/>
    <mergeCell ref="L2:O2"/>
    <mergeCell ref="D2:G2"/>
    <mergeCell ref="H2:K2"/>
    <mergeCell ref="A2:A3"/>
    <mergeCell ref="C2:C3"/>
    <mergeCell ref="A4:O4"/>
  </mergeCells>
  <pageMargins left="0" right="0" top="0.39370078740157483" bottom="0" header="0.31496062992125984" footer="0.31496062992125984"/>
  <pageSetup paperSize="9" scale="5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customHeight="1" x14ac:dyDescent="0.25">
      <c r="A2" s="73" t="s">
        <v>0</v>
      </c>
      <c r="B2" s="2" t="s">
        <v>1</v>
      </c>
      <c r="C2" s="74" t="s">
        <v>16</v>
      </c>
      <c r="D2" s="75" t="s">
        <v>35</v>
      </c>
      <c r="E2" s="75"/>
      <c r="F2" s="75"/>
      <c r="G2" s="76" t="s">
        <v>43</v>
      </c>
      <c r="H2" s="76"/>
      <c r="I2" s="76"/>
      <c r="J2" s="77" t="s">
        <v>41</v>
      </c>
      <c r="K2" s="78"/>
      <c r="L2" s="79"/>
      <c r="M2" s="80" t="s">
        <v>36</v>
      </c>
      <c r="N2" s="80" t="s">
        <v>37</v>
      </c>
    </row>
    <row r="3" spans="1:14" ht="25.5" x14ac:dyDescent="0.25">
      <c r="A3" s="73"/>
      <c r="B3" s="3" t="s">
        <v>2</v>
      </c>
      <c r="C3" s="74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1"/>
      <c r="N3" s="81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0" t="s">
        <v>39</v>
      </c>
      <c r="C5" s="70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9" t="s">
        <v>0</v>
      </c>
      <c r="B1" s="18" t="s">
        <v>1</v>
      </c>
      <c r="C1" s="90" t="s">
        <v>16</v>
      </c>
      <c r="D1" s="91" t="s">
        <v>53</v>
      </c>
      <c r="E1" s="91"/>
      <c r="F1" s="91"/>
      <c r="G1" s="91"/>
      <c r="H1" s="91" t="s">
        <v>54</v>
      </c>
      <c r="I1" s="91"/>
      <c r="J1" s="91"/>
      <c r="K1" s="91"/>
      <c r="L1" s="92" t="s">
        <v>64</v>
      </c>
      <c r="M1" s="93"/>
      <c r="N1" s="93"/>
      <c r="O1" s="94"/>
      <c r="P1" s="86" t="s">
        <v>55</v>
      </c>
      <c r="Q1" s="86"/>
      <c r="R1" s="86"/>
      <c r="S1" s="86"/>
      <c r="T1" s="86" t="s">
        <v>56</v>
      </c>
      <c r="U1" s="87"/>
      <c r="V1" s="87"/>
      <c r="W1" s="87"/>
    </row>
    <row r="2" spans="1:23" ht="22.5" x14ac:dyDescent="0.25">
      <c r="A2" s="89"/>
      <c r="B2" s="18" t="s">
        <v>2</v>
      </c>
      <c r="C2" s="90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8" t="s">
        <v>22</v>
      </c>
      <c r="B4" s="88"/>
      <c r="C4" s="88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0" t="s">
        <v>8</v>
      </c>
      <c r="C5" s="70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0" t="s">
        <v>58</v>
      </c>
      <c r="C7" s="70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0" t="s">
        <v>10</v>
      </c>
      <c r="C12" s="70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2" t="s">
        <v>11</v>
      </c>
      <c r="C14" s="83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0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4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4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5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2020-03-10T04:42:58Z</cp:lastPrinted>
  <dcterms:created xsi:type="dcterms:W3CDTF">2012-05-22T08:33:39Z</dcterms:created>
  <dcterms:modified xsi:type="dcterms:W3CDTF">2020-08-03T09:09:47Z</dcterms:modified>
</cp:coreProperties>
</file>