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080" windowWidth="19320" windowHeight="1056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муниципальные!$A$4:$AJ$12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муниципальные!$A$1:$AJ$12</definedName>
  </definedNames>
  <calcPr calcId="144525" refMode="R1C1"/>
</workbook>
</file>

<file path=xl/calcChain.xml><?xml version="1.0" encoding="utf-8"?>
<calcChain xmlns="http://schemas.openxmlformats.org/spreadsheetml/2006/main">
  <c r="AG11" i="33" l="1"/>
  <c r="AC8" i="33"/>
  <c r="AC10" i="33"/>
  <c r="AC11" i="33"/>
  <c r="AC12" i="33"/>
  <c r="E9" i="33"/>
  <c r="F9" i="33"/>
  <c r="G9" i="33"/>
  <c r="I9" i="33"/>
  <c r="J9" i="33"/>
  <c r="K9" i="33"/>
  <c r="M9" i="33"/>
  <c r="N9" i="33"/>
  <c r="O9" i="33"/>
  <c r="Q9" i="33"/>
  <c r="R9" i="33"/>
  <c r="S9" i="33"/>
  <c r="V9" i="33"/>
  <c r="W9" i="33"/>
  <c r="Y9" i="33"/>
  <c r="Z9" i="33"/>
  <c r="AA9" i="33"/>
  <c r="X11" i="33"/>
  <c r="H11" i="33"/>
  <c r="D11" i="33"/>
  <c r="D8" i="33"/>
  <c r="AC9" i="33" l="1"/>
  <c r="AF11" i="33"/>
  <c r="AB11" i="33"/>
  <c r="E7" i="33" l="1"/>
  <c r="U10" i="33"/>
  <c r="U9" i="33" s="1"/>
  <c r="D12" i="33"/>
  <c r="P10" i="33"/>
  <c r="L10" i="33"/>
  <c r="H10" i="33"/>
  <c r="T12" i="33"/>
  <c r="L12" i="33"/>
  <c r="H12" i="33"/>
  <c r="P12" i="33"/>
  <c r="T8" i="33"/>
  <c r="T7" i="33" s="1"/>
  <c r="P8" i="33"/>
  <c r="P7" i="33" s="1"/>
  <c r="L8" i="33"/>
  <c r="L7" i="33" s="1"/>
  <c r="H8" i="33"/>
  <c r="H7" i="33" s="1"/>
  <c r="F7" i="33"/>
  <c r="F6" i="33" s="1"/>
  <c r="G7" i="33"/>
  <c r="I7" i="33"/>
  <c r="I6" i="33" s="1"/>
  <c r="J7" i="33"/>
  <c r="K7" i="33"/>
  <c r="K6" i="33" s="1"/>
  <c r="M7" i="33"/>
  <c r="N7" i="33"/>
  <c r="N6" i="33" s="1"/>
  <c r="O7" i="33"/>
  <c r="Q7" i="33"/>
  <c r="Q6" i="33" s="1"/>
  <c r="R7" i="33"/>
  <c r="S7" i="33"/>
  <c r="S6" i="33" s="1"/>
  <c r="U7" i="33"/>
  <c r="V7" i="33"/>
  <c r="W7" i="33"/>
  <c r="Y7" i="33"/>
  <c r="AC7" i="33" s="1"/>
  <c r="Z7" i="33"/>
  <c r="AA7" i="33"/>
  <c r="L9" i="33" l="1"/>
  <c r="H9" i="33"/>
  <c r="P9" i="33"/>
  <c r="P6" i="33" s="1"/>
  <c r="AA6" i="33"/>
  <c r="Y6" i="33"/>
  <c r="AC6" i="33" s="1"/>
  <c r="V6" i="33"/>
  <c r="R6" i="33"/>
  <c r="O6" i="33"/>
  <c r="M6" i="33"/>
  <c r="J6" i="33"/>
  <c r="G6" i="33"/>
  <c r="T10" i="33"/>
  <c r="Z6" i="33"/>
  <c r="W6" i="33"/>
  <c r="E6" i="33"/>
  <c r="U6" i="33"/>
  <c r="L6" i="33"/>
  <c r="H6" i="33"/>
  <c r="T9" i="33" l="1"/>
  <c r="T6" i="33" s="1"/>
  <c r="X10" i="33" l="1"/>
  <c r="AB10" i="33" l="1"/>
  <c r="AG8" i="33" l="1"/>
  <c r="AG10" i="33"/>
  <c r="AG12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W4" i="37" s="1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D4" i="37" l="1"/>
  <c r="T12" i="37"/>
  <c r="U4" i="37"/>
  <c r="L4" i="37"/>
  <c r="P4" i="37"/>
  <c r="T4" i="37" s="1"/>
  <c r="T7" i="37"/>
  <c r="X12" i="33" l="1"/>
  <c r="X9" i="33" s="1"/>
  <c r="X8" i="33"/>
  <c r="AB9" i="33" l="1"/>
  <c r="AB12" i="33"/>
  <c r="X7" i="33"/>
  <c r="AB7" i="33" s="1"/>
  <c r="AB8" i="33"/>
  <c r="X6" i="33" l="1"/>
  <c r="AB6" i="33" s="1"/>
  <c r="AG9" i="33" l="1"/>
  <c r="AF12" i="33" l="1"/>
  <c r="D10" i="33"/>
  <c r="D9" i="33" s="1"/>
  <c r="AF8" i="33" l="1"/>
  <c r="D7" i="33"/>
  <c r="AF10" i="33"/>
  <c r="D6" i="33" l="1"/>
  <c r="AF9" i="33" l="1"/>
  <c r="AG7" i="33" l="1"/>
  <c r="AF7" i="33" l="1"/>
  <c r="AG6" i="33"/>
  <c r="AF6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<sst xmlns="http://schemas.openxmlformats.org/spreadsheetml/2006/main" count="209" uniqueCount="92">
  <si>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</si>
  <si>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</si>
  <si>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</si>
  <si>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</si>
  <si>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</si>
  <si>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</si>
  <si>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</si>
  <si>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</si>
  <si>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</si>
  <si>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</si>
  <si>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</si>
  <si>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</si>
  <si>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</si>
  <si>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</si>
  <si>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</si>
  <si>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</si>
  <si>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</si>
  <si>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</si>
  <si>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</si>
  <si>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</si>
  <si>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</si>
  <si>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</si>
  <si>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</si>
  <si>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</si>
  <si>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</si>
  <si>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</si>
  <si>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</si>
  <si>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</si>
  <si>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</si>
  <si>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</si>
  <si>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</si>
  <si>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</si>
  <si>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</si>
  <si>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</si>
  <si>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</si>
  <si>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</si>
  <si>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</si>
  <si>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</si>
  <si>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</si>
  <si>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</si>
  <si>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</si>
  <si>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</si>
  <si>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</si>
  <si>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</si>
  <si>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</si>
  <si>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</si>
  <si>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</si>
  <si>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</si>
  <si>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</si>
  <si>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</si>
  <si>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</si>
  <si>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</si>
  <si>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</si>
  <si>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</si>
  <si>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</si>
  <si>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</si>
  <si>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</si>
  <si>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</si>
  <si>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</si>
  <si>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</si>
  <si>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</si>
  <si>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</si>
  <si>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</si>
  <si>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</si>
  <si>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</si>
  <si>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</si>
  <si>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</si>
  <si>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</si>
  <si>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</si>
  <si>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</si>
  <si>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</si>
  <si>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</si>
  <si>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</si>
  <si>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</si>
  <si>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</si>
  <si>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</si>
  <si>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</si>
  <si>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</si>
  <si>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</si>
  <si>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</si>
  <si>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</si>
  <si>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ПЛАН  на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</si>
  <si>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</si>
  <si>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</si>
  <si>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</si>
  <si>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17</t>
  </si>
  <si>
    <t>19</t>
  </si>
  <si>
    <t>20</t>
  </si>
  <si>
    <t>% исполнения  к плану 2018  года</t>
  </si>
  <si>
    <t>Освоение на 01.05.2018  (рублей)</t>
  </si>
  <si>
    <t>ПЛАН  на 1 полугодие 2018 год (рублей)</t>
  </si>
  <si>
    <t>% исполнения  к плану на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</si>
</sst>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5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0" xfId="0" applyFont="1" applyFill="1"/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/>
    </xf>
    <xf numFmtId="4" fontId="3" fillId="26" borderId="1" xfId="0" applyNumberFormat="1" applyFont="1" applyFill="1" applyBorder="1" applyAlignment="1">
      <alignment horizontal="center" vertical="center"/>
    </xf>
    <xf numFmtId="165" fontId="3" fillId="26" borderId="1" xfId="2" applyNumberFormat="1" applyFont="1" applyFill="1" applyBorder="1" applyAlignment="1">
      <alignment horizontal="center" vertical="center"/>
    </xf>
    <xf numFmtId="4" fontId="10" fillId="26" borderId="1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vertical="top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1" sqref="D21"/>
    </sheetView>
  </sheetViews>
  <sheetFormatPr defaultRowHeight="18.75" x14ac:dyDescent="0.3"/>
  <cols>
    <col min="1" max="1" width="9.42578125" style="5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3.85546875" style="2" customWidth="1"/>
    <col min="8" max="8" width="26.85546875" style="2" customWidth="1"/>
    <col min="9" max="9" width="21.7109375" style="2" customWidth="1"/>
    <col min="10" max="10" width="21.42578125" style="2" customWidth="1"/>
    <col min="11" max="11" width="23.8554687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3" customWidth="1"/>
    <col min="25" max="25" width="22.140625" style="3" customWidth="1"/>
    <col min="26" max="26" width="22" style="3" customWidth="1"/>
    <col min="27" max="27" width="23.140625" style="3" customWidth="1"/>
    <col min="28" max="28" width="17.28515625" style="3" customWidth="1"/>
    <col min="29" max="29" width="14.28515625" style="3" customWidth="1"/>
    <col min="30" max="30" width="17.42578125" style="3" customWidth="1"/>
    <col min="31" max="31" width="12.28515625" style="3" customWidth="1"/>
    <col min="32" max="32" width="18.28515625" style="4" hidden="1" customWidth="1"/>
    <col min="33" max="34" width="14.140625" style="4" hidden="1" customWidth="1"/>
    <col min="35" max="35" width="15.5703125" style="4" hidden="1" customWidth="1"/>
    <col min="36" max="36" width="57.85546875" style="2" customWidth="1"/>
    <col min="37" max="16384" width="9.140625" style="2"/>
  </cols>
  <sheetData>
    <row r="1" spans="1:36" s="22" customFormat="1" ht="62.25" customHeight="1" x14ac:dyDescent="0.3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6"/>
    </row>
    <row r="2" spans="1:36" s="1" customFormat="1" ht="57" customHeight="1" x14ac:dyDescent="0.3">
      <c r="A2" s="84" t="s">
        <v>0</v>
      </c>
      <c r="B2" s="23" t="s">
        <v>1</v>
      </c>
      <c r="C2" s="85" t="s">
        <v>17</v>
      </c>
      <c r="D2" s="82" t="s">
        <v>81</v>
      </c>
      <c r="E2" s="82"/>
      <c r="F2" s="82"/>
      <c r="G2" s="82"/>
      <c r="H2" s="82" t="s">
        <v>90</v>
      </c>
      <c r="I2" s="82"/>
      <c r="J2" s="82"/>
      <c r="K2" s="82"/>
      <c r="L2" s="82" t="s">
        <v>82</v>
      </c>
      <c r="M2" s="82"/>
      <c r="N2" s="82"/>
      <c r="O2" s="82"/>
      <c r="P2" s="82" t="s">
        <v>83</v>
      </c>
      <c r="Q2" s="82"/>
      <c r="R2" s="82"/>
      <c r="S2" s="82"/>
      <c r="T2" s="82" t="s">
        <v>84</v>
      </c>
      <c r="U2" s="82"/>
      <c r="V2" s="82"/>
      <c r="W2" s="82"/>
      <c r="X2" s="83" t="s">
        <v>89</v>
      </c>
      <c r="Y2" s="83"/>
      <c r="Z2" s="83"/>
      <c r="AA2" s="83"/>
      <c r="AB2" s="62" t="s">
        <v>91</v>
      </c>
      <c r="AC2" s="63"/>
      <c r="AD2" s="63"/>
      <c r="AE2" s="64"/>
      <c r="AF2" s="79" t="s">
        <v>88</v>
      </c>
      <c r="AG2" s="80"/>
      <c r="AH2" s="80"/>
      <c r="AI2" s="81"/>
      <c r="AJ2" s="77" t="s">
        <v>58</v>
      </c>
    </row>
    <row r="3" spans="1:36" s="1" customFormat="1" ht="37.5" customHeight="1" x14ac:dyDescent="0.3">
      <c r="A3" s="84"/>
      <c r="B3" s="58" t="s">
        <v>2</v>
      </c>
      <c r="C3" s="85"/>
      <c r="D3" s="56" t="s">
        <v>20</v>
      </c>
      <c r="E3" s="59" t="s">
        <v>21</v>
      </c>
      <c r="F3" s="59" t="s">
        <v>47</v>
      </c>
      <c r="G3" s="56" t="s">
        <v>22</v>
      </c>
      <c r="H3" s="56" t="s">
        <v>20</v>
      </c>
      <c r="I3" s="56" t="s">
        <v>21</v>
      </c>
      <c r="J3" s="56" t="s">
        <v>47</v>
      </c>
      <c r="K3" s="56" t="s">
        <v>22</v>
      </c>
      <c r="L3" s="56" t="s">
        <v>20</v>
      </c>
      <c r="M3" s="56" t="s">
        <v>21</v>
      </c>
      <c r="N3" s="56" t="s">
        <v>47</v>
      </c>
      <c r="O3" s="56" t="s">
        <v>22</v>
      </c>
      <c r="P3" s="56" t="s">
        <v>20</v>
      </c>
      <c r="Q3" s="56" t="s">
        <v>21</v>
      </c>
      <c r="R3" s="56" t="s">
        <v>47</v>
      </c>
      <c r="S3" s="56" t="s">
        <v>22</v>
      </c>
      <c r="T3" s="56" t="s">
        <v>20</v>
      </c>
      <c r="U3" s="56" t="s">
        <v>21</v>
      </c>
      <c r="V3" s="56" t="s">
        <v>47</v>
      </c>
      <c r="W3" s="56" t="s">
        <v>22</v>
      </c>
      <c r="X3" s="56" t="s">
        <v>20</v>
      </c>
      <c r="Y3" s="56" t="s">
        <v>21</v>
      </c>
      <c r="Z3" s="56" t="s">
        <v>47</v>
      </c>
      <c r="AA3" s="56" t="s">
        <v>22</v>
      </c>
      <c r="AB3" s="56" t="s">
        <v>20</v>
      </c>
      <c r="AC3" s="56" t="s">
        <v>21</v>
      </c>
      <c r="AD3" s="56" t="s">
        <v>47</v>
      </c>
      <c r="AE3" s="56" t="s">
        <v>22</v>
      </c>
      <c r="AF3" s="24" t="s">
        <v>20</v>
      </c>
      <c r="AG3" s="24" t="s">
        <v>21</v>
      </c>
      <c r="AH3" s="24" t="s">
        <v>47</v>
      </c>
      <c r="AI3" s="24" t="s">
        <v>22</v>
      </c>
      <c r="AJ3" s="78"/>
    </row>
    <row r="4" spans="1:36" s="1" customFormat="1" x14ac:dyDescent="0.3">
      <c r="A4" s="57" t="s">
        <v>4</v>
      </c>
      <c r="B4" s="57" t="s">
        <v>13</v>
      </c>
      <c r="C4" s="57" t="s">
        <v>24</v>
      </c>
      <c r="D4" s="57" t="s">
        <v>26</v>
      </c>
      <c r="E4" s="60" t="s">
        <v>15</v>
      </c>
      <c r="F4" s="60" t="s">
        <v>27</v>
      </c>
      <c r="G4" s="57" t="s">
        <v>37</v>
      </c>
      <c r="H4" s="57" t="s">
        <v>16</v>
      </c>
      <c r="I4" s="57" t="s">
        <v>28</v>
      </c>
      <c r="J4" s="57" t="s">
        <v>29</v>
      </c>
      <c r="K4" s="57" t="s">
        <v>30</v>
      </c>
      <c r="L4" s="57" t="s">
        <v>31</v>
      </c>
      <c r="M4" s="57" t="s">
        <v>32</v>
      </c>
      <c r="N4" s="57" t="s">
        <v>33</v>
      </c>
      <c r="O4" s="57" t="s">
        <v>34</v>
      </c>
      <c r="P4" s="57" t="s">
        <v>80</v>
      </c>
      <c r="Q4" s="57" t="s">
        <v>85</v>
      </c>
      <c r="R4" s="57" t="s">
        <v>66</v>
      </c>
      <c r="S4" s="57" t="s">
        <v>86</v>
      </c>
      <c r="T4" s="57" t="s">
        <v>87</v>
      </c>
      <c r="U4" s="57" t="s">
        <v>71</v>
      </c>
      <c r="V4" s="57" t="s">
        <v>59</v>
      </c>
      <c r="W4" s="57" t="s">
        <v>65</v>
      </c>
      <c r="X4" s="57" t="s">
        <v>31</v>
      </c>
      <c r="Y4" s="57" t="s">
        <v>32</v>
      </c>
      <c r="Z4" s="57" t="s">
        <v>33</v>
      </c>
      <c r="AA4" s="57" t="s">
        <v>34</v>
      </c>
      <c r="AB4" s="57" t="s">
        <v>80</v>
      </c>
      <c r="AC4" s="57" t="s">
        <v>85</v>
      </c>
      <c r="AD4" s="57" t="s">
        <v>66</v>
      </c>
      <c r="AE4" s="57" t="s">
        <v>86</v>
      </c>
      <c r="AF4" s="57" t="s">
        <v>87</v>
      </c>
      <c r="AG4" s="57" t="s">
        <v>71</v>
      </c>
      <c r="AH4" s="57" t="s">
        <v>59</v>
      </c>
      <c r="AI4" s="57" t="s">
        <v>65</v>
      </c>
      <c r="AJ4" s="57" t="s">
        <v>66</v>
      </c>
    </row>
    <row r="5" spans="1:36" ht="33.75" customHeight="1" x14ac:dyDescent="0.3">
      <c r="A5" s="68" t="s">
        <v>49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25"/>
    </row>
    <row r="6" spans="1:36" ht="63.75" customHeight="1" x14ac:dyDescent="0.3">
      <c r="A6" s="26" t="s">
        <v>34</v>
      </c>
      <c r="B6" s="66" t="s">
        <v>48</v>
      </c>
      <c r="C6" s="67"/>
      <c r="D6" s="27">
        <f>D7+D9</f>
        <v>111268200</v>
      </c>
      <c r="E6" s="27">
        <f t="shared" ref="E6:AA6" si="0">E7+E9</f>
        <v>111268200</v>
      </c>
      <c r="F6" s="27">
        <f t="shared" si="0"/>
        <v>0</v>
      </c>
      <c r="G6" s="27">
        <f t="shared" si="0"/>
        <v>0</v>
      </c>
      <c r="H6" s="27">
        <f t="shared" si="0"/>
        <v>31913491</v>
      </c>
      <c r="I6" s="27">
        <f t="shared" si="0"/>
        <v>31913491</v>
      </c>
      <c r="J6" s="27">
        <f t="shared" si="0"/>
        <v>0</v>
      </c>
      <c r="K6" s="27">
        <f t="shared" si="0"/>
        <v>0</v>
      </c>
      <c r="L6" s="27">
        <f t="shared" si="0"/>
        <v>13426650</v>
      </c>
      <c r="M6" s="27">
        <f t="shared" si="0"/>
        <v>13426650</v>
      </c>
      <c r="N6" s="27">
        <f t="shared" si="0"/>
        <v>0</v>
      </c>
      <c r="O6" s="27">
        <f t="shared" si="0"/>
        <v>0</v>
      </c>
      <c r="P6" s="27">
        <f t="shared" si="0"/>
        <v>55670950</v>
      </c>
      <c r="Q6" s="27">
        <f t="shared" si="0"/>
        <v>55670950</v>
      </c>
      <c r="R6" s="27">
        <f t="shared" si="0"/>
        <v>0</v>
      </c>
      <c r="S6" s="27">
        <f t="shared" si="0"/>
        <v>0</v>
      </c>
      <c r="T6" s="27">
        <f t="shared" si="0"/>
        <v>14108580</v>
      </c>
      <c r="U6" s="27">
        <f t="shared" si="0"/>
        <v>14108580</v>
      </c>
      <c r="V6" s="27">
        <f t="shared" si="0"/>
        <v>0</v>
      </c>
      <c r="W6" s="27">
        <f t="shared" si="0"/>
        <v>0</v>
      </c>
      <c r="X6" s="27">
        <f t="shared" si="0"/>
        <v>20190996.649999999</v>
      </c>
      <c r="Y6" s="27">
        <f t="shared" si="0"/>
        <v>20190996.649999999</v>
      </c>
      <c r="Z6" s="27">
        <f t="shared" si="0"/>
        <v>0</v>
      </c>
      <c r="AA6" s="27">
        <f t="shared" si="0"/>
        <v>0</v>
      </c>
      <c r="AB6" s="20">
        <f>X6/H6*100</f>
        <v>63.267903376662858</v>
      </c>
      <c r="AC6" s="20">
        <f t="shared" ref="AC6:AC12" si="1">Y6/I6*100</f>
        <v>63.267903376662858</v>
      </c>
      <c r="AD6" s="20"/>
      <c r="AE6" s="20"/>
      <c r="AF6" s="21">
        <f t="shared" ref="AF6:AG12" si="2">X6/D6*100</f>
        <v>18.146241828303143</v>
      </c>
      <c r="AG6" s="21">
        <f t="shared" si="2"/>
        <v>18.146241828303143</v>
      </c>
      <c r="AH6" s="21"/>
      <c r="AI6" s="21"/>
      <c r="AJ6" s="25"/>
    </row>
    <row r="7" spans="1:36" ht="56.25" x14ac:dyDescent="0.3">
      <c r="A7" s="26" t="s">
        <v>35</v>
      </c>
      <c r="B7" s="29" t="s">
        <v>50</v>
      </c>
      <c r="C7" s="28"/>
      <c r="D7" s="27">
        <f>D8</f>
        <v>33304900</v>
      </c>
      <c r="E7" s="27">
        <f t="shared" ref="E7:AA7" si="3">E8</f>
        <v>33304900</v>
      </c>
      <c r="F7" s="27">
        <f t="shared" si="3"/>
        <v>0</v>
      </c>
      <c r="G7" s="27">
        <f t="shared" si="3"/>
        <v>0</v>
      </c>
      <c r="H7" s="27">
        <f t="shared" si="3"/>
        <v>18500470</v>
      </c>
      <c r="I7" s="27">
        <f t="shared" si="3"/>
        <v>18500470</v>
      </c>
      <c r="J7" s="27">
        <f t="shared" si="3"/>
        <v>0</v>
      </c>
      <c r="K7" s="27">
        <f t="shared" si="3"/>
        <v>0</v>
      </c>
      <c r="L7" s="27">
        <f t="shared" si="3"/>
        <v>7816650</v>
      </c>
      <c r="M7" s="27">
        <f t="shared" si="3"/>
        <v>7816650</v>
      </c>
      <c r="N7" s="27">
        <f t="shared" si="3"/>
        <v>0</v>
      </c>
      <c r="O7" s="27">
        <f t="shared" si="3"/>
        <v>0</v>
      </c>
      <c r="P7" s="27">
        <f t="shared" si="3"/>
        <v>6300250</v>
      </c>
      <c r="Q7" s="27">
        <f t="shared" si="3"/>
        <v>6300250</v>
      </c>
      <c r="R7" s="27">
        <f t="shared" si="3"/>
        <v>0</v>
      </c>
      <c r="S7" s="27">
        <f t="shared" si="3"/>
        <v>0</v>
      </c>
      <c r="T7" s="27">
        <f t="shared" si="3"/>
        <v>7997580</v>
      </c>
      <c r="U7" s="27">
        <f t="shared" si="3"/>
        <v>7997580</v>
      </c>
      <c r="V7" s="27">
        <f t="shared" si="3"/>
        <v>0</v>
      </c>
      <c r="W7" s="27">
        <f t="shared" si="3"/>
        <v>0</v>
      </c>
      <c r="X7" s="27">
        <f t="shared" si="3"/>
        <v>12741414.41</v>
      </c>
      <c r="Y7" s="27">
        <f t="shared" si="3"/>
        <v>12741414.41</v>
      </c>
      <c r="Z7" s="27">
        <f t="shared" si="3"/>
        <v>0</v>
      </c>
      <c r="AA7" s="27">
        <f t="shared" si="3"/>
        <v>0</v>
      </c>
      <c r="AB7" s="20">
        <f t="shared" ref="AB7:AB12" si="4">X7/H7*100</f>
        <v>68.87076063472982</v>
      </c>
      <c r="AC7" s="20">
        <f t="shared" si="1"/>
        <v>68.87076063472982</v>
      </c>
      <c r="AD7" s="20"/>
      <c r="AE7" s="20"/>
      <c r="AF7" s="21">
        <f t="shared" si="2"/>
        <v>38.256876345522734</v>
      </c>
      <c r="AG7" s="21">
        <f t="shared" si="2"/>
        <v>38.256876345522734</v>
      </c>
      <c r="AH7" s="21"/>
      <c r="AI7" s="21"/>
      <c r="AJ7" s="25"/>
    </row>
    <row r="8" spans="1:36" ht="60" customHeight="1" x14ac:dyDescent="0.3">
      <c r="A8" s="55" t="s">
        <v>52</v>
      </c>
      <c r="B8" s="53" t="s">
        <v>51</v>
      </c>
      <c r="C8" s="19" t="s">
        <v>53</v>
      </c>
      <c r="D8" s="20">
        <f>SUM(E8:G8)</f>
        <v>33304900</v>
      </c>
      <c r="E8" s="20">
        <v>33304900</v>
      </c>
      <c r="F8" s="20">
        <v>0</v>
      </c>
      <c r="G8" s="20">
        <v>0</v>
      </c>
      <c r="H8" s="20">
        <f>SUM(I8:K8)</f>
        <v>18500470</v>
      </c>
      <c r="I8" s="20">
        <v>18500470</v>
      </c>
      <c r="J8" s="20">
        <v>0</v>
      </c>
      <c r="K8" s="20">
        <v>0</v>
      </c>
      <c r="L8" s="20">
        <f>SUM(M8:O8)</f>
        <v>7816650</v>
      </c>
      <c r="M8" s="20">
        <v>7816650</v>
      </c>
      <c r="N8" s="20">
        <v>0</v>
      </c>
      <c r="O8" s="20">
        <v>0</v>
      </c>
      <c r="P8" s="20">
        <f>SUM(Q8:S8)</f>
        <v>6300250</v>
      </c>
      <c r="Q8" s="20">
        <v>6300250</v>
      </c>
      <c r="R8" s="20">
        <v>0</v>
      </c>
      <c r="S8" s="20">
        <v>0</v>
      </c>
      <c r="T8" s="20">
        <f>SUM(U8:W8)</f>
        <v>7997580</v>
      </c>
      <c r="U8" s="20">
        <v>7997580</v>
      </c>
      <c r="V8" s="20">
        <v>0</v>
      </c>
      <c r="W8" s="20">
        <v>0</v>
      </c>
      <c r="X8" s="21">
        <f>SUM(Y8:AA8)</f>
        <v>12741414.41</v>
      </c>
      <c r="Y8" s="21">
        <v>12741414.41</v>
      </c>
      <c r="Z8" s="30">
        <v>0</v>
      </c>
      <c r="AA8" s="30">
        <v>0</v>
      </c>
      <c r="AB8" s="20">
        <f t="shared" si="4"/>
        <v>68.87076063472982</v>
      </c>
      <c r="AC8" s="20">
        <f t="shared" si="1"/>
        <v>68.87076063472982</v>
      </c>
      <c r="AD8" s="30"/>
      <c r="AE8" s="30"/>
      <c r="AF8" s="21">
        <f t="shared" si="2"/>
        <v>38.256876345522734</v>
      </c>
      <c r="AG8" s="21">
        <f t="shared" si="2"/>
        <v>38.256876345522734</v>
      </c>
      <c r="AH8" s="21"/>
      <c r="AI8" s="21"/>
      <c r="AJ8" s="53"/>
    </row>
    <row r="9" spans="1:36" ht="117" customHeight="1" x14ac:dyDescent="0.3">
      <c r="A9" s="26" t="s">
        <v>36</v>
      </c>
      <c r="B9" s="29" t="s">
        <v>54</v>
      </c>
      <c r="C9" s="28"/>
      <c r="D9" s="27">
        <f>SUM(D10:D12)</f>
        <v>77963300</v>
      </c>
      <c r="E9" s="27">
        <f t="shared" ref="E9:AA9" si="5">SUM(E10:E12)</f>
        <v>77963300</v>
      </c>
      <c r="F9" s="27">
        <f t="shared" si="5"/>
        <v>0</v>
      </c>
      <c r="G9" s="27">
        <f t="shared" si="5"/>
        <v>0</v>
      </c>
      <c r="H9" s="27">
        <f t="shared" si="5"/>
        <v>13413021</v>
      </c>
      <c r="I9" s="27">
        <f t="shared" si="5"/>
        <v>13413021</v>
      </c>
      <c r="J9" s="27">
        <f t="shared" si="5"/>
        <v>0</v>
      </c>
      <c r="K9" s="27">
        <f t="shared" si="5"/>
        <v>0</v>
      </c>
      <c r="L9" s="27">
        <f t="shared" si="5"/>
        <v>5610000</v>
      </c>
      <c r="M9" s="27">
        <f t="shared" si="5"/>
        <v>5610000</v>
      </c>
      <c r="N9" s="27">
        <f t="shared" si="5"/>
        <v>0</v>
      </c>
      <c r="O9" s="27">
        <f t="shared" si="5"/>
        <v>0</v>
      </c>
      <c r="P9" s="27">
        <f t="shared" si="5"/>
        <v>49370700</v>
      </c>
      <c r="Q9" s="27">
        <f t="shared" si="5"/>
        <v>49370700</v>
      </c>
      <c r="R9" s="27">
        <f t="shared" si="5"/>
        <v>0</v>
      </c>
      <c r="S9" s="27">
        <f t="shared" si="5"/>
        <v>0</v>
      </c>
      <c r="T9" s="27">
        <f t="shared" si="5"/>
        <v>6111000</v>
      </c>
      <c r="U9" s="27">
        <f t="shared" si="5"/>
        <v>6111000</v>
      </c>
      <c r="V9" s="27">
        <f t="shared" si="5"/>
        <v>0</v>
      </c>
      <c r="W9" s="27">
        <f t="shared" si="5"/>
        <v>0</v>
      </c>
      <c r="X9" s="27">
        <f t="shared" si="5"/>
        <v>7449582.2400000002</v>
      </c>
      <c r="Y9" s="27">
        <f t="shared" si="5"/>
        <v>7449582.2400000002</v>
      </c>
      <c r="Z9" s="27">
        <f t="shared" si="5"/>
        <v>0</v>
      </c>
      <c r="AA9" s="27">
        <f t="shared" si="5"/>
        <v>0</v>
      </c>
      <c r="AB9" s="20">
        <f t="shared" si="4"/>
        <v>55.539928253299543</v>
      </c>
      <c r="AC9" s="20">
        <f t="shared" si="1"/>
        <v>55.539928253299543</v>
      </c>
      <c r="AD9" s="20"/>
      <c r="AE9" s="20"/>
      <c r="AF9" s="21">
        <f t="shared" si="2"/>
        <v>9.5552423255557422</v>
      </c>
      <c r="AG9" s="21">
        <f t="shared" si="2"/>
        <v>9.5552423255557422</v>
      </c>
      <c r="AH9" s="21"/>
      <c r="AI9" s="21"/>
      <c r="AJ9" s="54"/>
    </row>
    <row r="10" spans="1:36" s="61" customFormat="1" ht="45" customHeight="1" x14ac:dyDescent="0.3">
      <c r="A10" s="65" t="s">
        <v>56</v>
      </c>
      <c r="B10" s="71" t="s">
        <v>55</v>
      </c>
      <c r="C10" s="111" t="s">
        <v>53</v>
      </c>
      <c r="D10" s="112">
        <f>SUM(E10:G10)</f>
        <v>23225505</v>
      </c>
      <c r="E10" s="112">
        <v>23225505</v>
      </c>
      <c r="F10" s="112">
        <v>0</v>
      </c>
      <c r="G10" s="112">
        <v>0</v>
      </c>
      <c r="H10" s="112">
        <f t="shared" ref="H10:H11" si="6">I10+J10+K10</f>
        <v>11484605</v>
      </c>
      <c r="I10" s="112">
        <v>11484605</v>
      </c>
      <c r="J10" s="112">
        <v>0</v>
      </c>
      <c r="K10" s="112">
        <v>0</v>
      </c>
      <c r="L10" s="112">
        <f t="shared" ref="L10" si="7">M10+N10+O10</f>
        <v>5610000</v>
      </c>
      <c r="M10" s="112">
        <v>5610000</v>
      </c>
      <c r="N10" s="112">
        <v>0</v>
      </c>
      <c r="O10" s="112">
        <v>0</v>
      </c>
      <c r="P10" s="112">
        <f t="shared" ref="P10" si="8">Q10+R10+S10</f>
        <v>5615200</v>
      </c>
      <c r="Q10" s="112">
        <v>5615200</v>
      </c>
      <c r="R10" s="112">
        <v>0</v>
      </c>
      <c r="S10" s="112">
        <v>0</v>
      </c>
      <c r="T10" s="112">
        <f t="shared" ref="T10" si="9">U10+V10+W10</f>
        <v>6111000</v>
      </c>
      <c r="U10" s="112">
        <f>5720000+391000</f>
        <v>6111000</v>
      </c>
      <c r="V10" s="112">
        <v>0</v>
      </c>
      <c r="W10" s="112">
        <v>0</v>
      </c>
      <c r="X10" s="113">
        <f t="shared" ref="X10:X12" si="10">SUM(Y10:AA10)</f>
        <v>5699361.2400000002</v>
      </c>
      <c r="Y10" s="114">
        <v>5699361.2400000002</v>
      </c>
      <c r="Z10" s="113">
        <v>0</v>
      </c>
      <c r="AA10" s="113">
        <v>0</v>
      </c>
      <c r="AB10" s="112">
        <f t="shared" si="4"/>
        <v>49.626097197073825</v>
      </c>
      <c r="AC10" s="112">
        <f t="shared" si="1"/>
        <v>49.626097197073825</v>
      </c>
      <c r="AD10" s="113"/>
      <c r="AE10" s="113"/>
      <c r="AF10" s="114">
        <f t="shared" si="2"/>
        <v>24.539234948820273</v>
      </c>
      <c r="AG10" s="114">
        <f t="shared" si="2"/>
        <v>24.539234948820273</v>
      </c>
      <c r="AH10" s="114"/>
      <c r="AI10" s="114"/>
      <c r="AJ10" s="115"/>
    </row>
    <row r="11" spans="1:36" s="61" customFormat="1" ht="66" customHeight="1" x14ac:dyDescent="0.3">
      <c r="A11" s="65"/>
      <c r="B11" s="72"/>
      <c r="C11" s="111" t="s">
        <v>3</v>
      </c>
      <c r="D11" s="112">
        <f>SUM(E11:G11)</f>
        <v>178195</v>
      </c>
      <c r="E11" s="112">
        <v>178195</v>
      </c>
      <c r="F11" s="112">
        <v>0</v>
      </c>
      <c r="G11" s="112">
        <v>0</v>
      </c>
      <c r="H11" s="112">
        <f t="shared" si="6"/>
        <v>178195</v>
      </c>
      <c r="I11" s="112">
        <v>178195</v>
      </c>
      <c r="J11" s="112">
        <v>0</v>
      </c>
      <c r="K11" s="112">
        <v>0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>
        <f t="shared" si="10"/>
        <v>0</v>
      </c>
      <c r="Y11" s="114">
        <v>0</v>
      </c>
      <c r="Z11" s="113">
        <v>0</v>
      </c>
      <c r="AA11" s="113">
        <v>0</v>
      </c>
      <c r="AB11" s="112">
        <f t="shared" si="4"/>
        <v>0</v>
      </c>
      <c r="AC11" s="112">
        <f t="shared" si="1"/>
        <v>0</v>
      </c>
      <c r="AD11" s="113"/>
      <c r="AE11" s="113"/>
      <c r="AF11" s="114">
        <f t="shared" si="2"/>
        <v>0</v>
      </c>
      <c r="AG11" s="114">
        <f t="shared" si="2"/>
        <v>0</v>
      </c>
      <c r="AH11" s="114"/>
      <c r="AI11" s="114"/>
      <c r="AJ11" s="115"/>
    </row>
    <row r="12" spans="1:36" ht="51" customHeight="1" x14ac:dyDescent="0.3">
      <c r="A12" s="70"/>
      <c r="B12" s="73"/>
      <c r="C12" s="19" t="s">
        <v>63</v>
      </c>
      <c r="D12" s="20">
        <f>SUM(E12:G12)</f>
        <v>54559600</v>
      </c>
      <c r="E12" s="20">
        <v>54559600</v>
      </c>
      <c r="F12" s="20">
        <v>0</v>
      </c>
      <c r="G12" s="20">
        <v>0</v>
      </c>
      <c r="H12" s="20">
        <f>I12+J12+K12</f>
        <v>1750221</v>
      </c>
      <c r="I12" s="20">
        <v>1750221</v>
      </c>
      <c r="J12" s="20">
        <v>0</v>
      </c>
      <c r="K12" s="20">
        <v>0</v>
      </c>
      <c r="L12" s="20">
        <f>M12+N12+O12</f>
        <v>0</v>
      </c>
      <c r="M12" s="20">
        <v>0</v>
      </c>
      <c r="N12" s="20">
        <v>0</v>
      </c>
      <c r="O12" s="20">
        <v>0</v>
      </c>
      <c r="P12" s="20">
        <f>Q12+R12+S12</f>
        <v>43755500</v>
      </c>
      <c r="Q12" s="20">
        <v>43755500</v>
      </c>
      <c r="R12" s="20">
        <v>0</v>
      </c>
      <c r="S12" s="20">
        <v>0</v>
      </c>
      <c r="T12" s="20">
        <f>U12+V12+W12</f>
        <v>0</v>
      </c>
      <c r="U12" s="20">
        <v>0</v>
      </c>
      <c r="V12" s="20">
        <v>0</v>
      </c>
      <c r="W12" s="20">
        <v>0</v>
      </c>
      <c r="X12" s="30">
        <f t="shared" si="10"/>
        <v>1750221</v>
      </c>
      <c r="Y12" s="20">
        <v>1750221</v>
      </c>
      <c r="Z12" s="20">
        <v>0</v>
      </c>
      <c r="AA12" s="20">
        <v>0</v>
      </c>
      <c r="AB12" s="20">
        <f t="shared" si="4"/>
        <v>100</v>
      </c>
      <c r="AC12" s="20">
        <f t="shared" si="1"/>
        <v>100</v>
      </c>
      <c r="AD12" s="20"/>
      <c r="AE12" s="20"/>
      <c r="AF12" s="21">
        <f t="shared" si="2"/>
        <v>3.2079065828928366</v>
      </c>
      <c r="AG12" s="21">
        <f t="shared" si="2"/>
        <v>3.2079065828928366</v>
      </c>
      <c r="AH12" s="21"/>
      <c r="AI12" s="21"/>
      <c r="AJ12" s="53"/>
    </row>
  </sheetData>
  <mergeCells count="16">
    <mergeCell ref="A1:AJ1"/>
    <mergeCell ref="AJ2:AJ3"/>
    <mergeCell ref="AF2:AI2"/>
    <mergeCell ref="D2:G2"/>
    <mergeCell ref="X2:AA2"/>
    <mergeCell ref="H2:K2"/>
    <mergeCell ref="L2:O2"/>
    <mergeCell ref="P2:S2"/>
    <mergeCell ref="T2:W2"/>
    <mergeCell ref="A2:A3"/>
    <mergeCell ref="C2:C3"/>
    <mergeCell ref="A10:A12"/>
    <mergeCell ref="B10:B12"/>
    <mergeCell ref="A5:AI5"/>
    <mergeCell ref="B6:C6"/>
    <mergeCell ref="AB2:AE2"/>
  </mergeCells>
  <pageMargins left="0.19685039370078741" right="0.19685039370078741" top="0.39370078740157483" bottom="0.19685039370078741" header="0.31496062992125984" footer="0.31496062992125984"/>
  <pageSetup paperSize="8" scale="43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7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32.25" customHeight="1" x14ac:dyDescent="0.25">
      <c r="A2" s="89" t="s">
        <v>0</v>
      </c>
      <c r="B2" s="6" t="s">
        <v>1</v>
      </c>
      <c r="C2" s="90" t="s">
        <v>17</v>
      </c>
      <c r="D2" s="91" t="s">
        <v>38</v>
      </c>
      <c r="E2" s="91"/>
      <c r="F2" s="91"/>
      <c r="G2" s="92" t="s">
        <v>46</v>
      </c>
      <c r="H2" s="92"/>
      <c r="I2" s="92"/>
      <c r="J2" s="93" t="s">
        <v>44</v>
      </c>
      <c r="K2" s="94"/>
      <c r="L2" s="95"/>
      <c r="M2" s="96" t="s">
        <v>39</v>
      </c>
      <c r="N2" s="96" t="s">
        <v>40</v>
      </c>
    </row>
    <row r="3" spans="1:14" ht="25.5" x14ac:dyDescent="0.25">
      <c r="A3" s="89"/>
      <c r="B3" s="7" t="s">
        <v>2</v>
      </c>
      <c r="C3" s="90"/>
      <c r="D3" s="8" t="s">
        <v>20</v>
      </c>
      <c r="E3" s="8" t="s">
        <v>21</v>
      </c>
      <c r="F3" s="8" t="s">
        <v>22</v>
      </c>
      <c r="G3" s="8" t="s">
        <v>20</v>
      </c>
      <c r="H3" s="8" t="s">
        <v>21</v>
      </c>
      <c r="I3" s="8" t="s">
        <v>22</v>
      </c>
      <c r="J3" s="8" t="s">
        <v>20</v>
      </c>
      <c r="K3" s="8" t="s">
        <v>21</v>
      </c>
      <c r="L3" s="8" t="s">
        <v>22</v>
      </c>
      <c r="M3" s="97"/>
      <c r="N3" s="97"/>
    </row>
    <row r="4" spans="1:14" x14ac:dyDescent="0.25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86" t="s">
        <v>42</v>
      </c>
      <c r="C5" s="8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5</v>
      </c>
      <c r="B6" s="15" t="s">
        <v>19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6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5" t="s">
        <v>0</v>
      </c>
      <c r="B1" s="34" t="s">
        <v>1</v>
      </c>
      <c r="C1" s="106" t="s">
        <v>17</v>
      </c>
      <c r="D1" s="107" t="s">
        <v>67</v>
      </c>
      <c r="E1" s="107"/>
      <c r="F1" s="107"/>
      <c r="G1" s="107"/>
      <c r="H1" s="107" t="s">
        <v>68</v>
      </c>
      <c r="I1" s="107"/>
      <c r="J1" s="107"/>
      <c r="K1" s="107"/>
      <c r="L1" s="108" t="s">
        <v>78</v>
      </c>
      <c r="M1" s="109"/>
      <c r="N1" s="109"/>
      <c r="O1" s="110"/>
      <c r="P1" s="102" t="s">
        <v>69</v>
      </c>
      <c r="Q1" s="102"/>
      <c r="R1" s="102"/>
      <c r="S1" s="102"/>
      <c r="T1" s="102" t="s">
        <v>70</v>
      </c>
      <c r="U1" s="103"/>
      <c r="V1" s="103"/>
      <c r="W1" s="103"/>
    </row>
    <row r="2" spans="1:23" ht="22.5" x14ac:dyDescent="0.25">
      <c r="A2" s="105"/>
      <c r="B2" s="34" t="s">
        <v>2</v>
      </c>
      <c r="C2" s="106"/>
      <c r="D2" s="35" t="s">
        <v>20</v>
      </c>
      <c r="E2" s="35" t="s">
        <v>21</v>
      </c>
      <c r="F2" s="35" t="s">
        <v>47</v>
      </c>
      <c r="G2" s="35" t="s">
        <v>22</v>
      </c>
      <c r="H2" s="35" t="s">
        <v>20</v>
      </c>
      <c r="I2" s="35" t="s">
        <v>21</v>
      </c>
      <c r="J2" s="35" t="s">
        <v>47</v>
      </c>
      <c r="K2" s="35" t="s">
        <v>22</v>
      </c>
      <c r="L2" s="35" t="s">
        <v>20</v>
      </c>
      <c r="M2" s="35" t="s">
        <v>21</v>
      </c>
      <c r="N2" s="35" t="s">
        <v>47</v>
      </c>
      <c r="O2" s="35" t="s">
        <v>22</v>
      </c>
      <c r="P2" s="35" t="s">
        <v>20</v>
      </c>
      <c r="Q2" s="35" t="s">
        <v>21</v>
      </c>
      <c r="R2" s="35" t="s">
        <v>47</v>
      </c>
      <c r="S2" s="35" t="s">
        <v>22</v>
      </c>
      <c r="T2" s="35" t="s">
        <v>20</v>
      </c>
      <c r="U2" s="36" t="s">
        <v>21</v>
      </c>
      <c r="V2" s="35" t="s">
        <v>47</v>
      </c>
      <c r="W2" s="35" t="s">
        <v>22</v>
      </c>
    </row>
    <row r="3" spans="1:23" x14ac:dyDescent="0.25">
      <c r="A3" s="32" t="s">
        <v>4</v>
      </c>
      <c r="B3" s="32" t="s">
        <v>13</v>
      </c>
      <c r="C3" s="32" t="s">
        <v>24</v>
      </c>
      <c r="D3" s="32" t="s">
        <v>26</v>
      </c>
      <c r="E3" s="32" t="s">
        <v>15</v>
      </c>
      <c r="F3" s="32" t="s">
        <v>27</v>
      </c>
      <c r="G3" s="32" t="s">
        <v>27</v>
      </c>
      <c r="H3" s="32" t="s">
        <v>37</v>
      </c>
      <c r="I3" s="32" t="s">
        <v>28</v>
      </c>
      <c r="J3" s="32" t="s">
        <v>29</v>
      </c>
      <c r="K3" s="32" t="s">
        <v>30</v>
      </c>
      <c r="L3" s="32" t="s">
        <v>31</v>
      </c>
      <c r="M3" s="32" t="s">
        <v>32</v>
      </c>
      <c r="N3" s="32" t="s">
        <v>33</v>
      </c>
      <c r="O3" s="32" t="s">
        <v>34</v>
      </c>
      <c r="P3" s="32" t="s">
        <v>16</v>
      </c>
      <c r="Q3" s="32" t="s">
        <v>28</v>
      </c>
      <c r="R3" s="32" t="s">
        <v>66</v>
      </c>
      <c r="S3" s="32" t="s">
        <v>29</v>
      </c>
      <c r="T3" s="32" t="s">
        <v>30</v>
      </c>
      <c r="U3" s="32" t="s">
        <v>71</v>
      </c>
      <c r="V3" s="32" t="s">
        <v>59</v>
      </c>
      <c r="W3" s="32" t="s">
        <v>65</v>
      </c>
    </row>
    <row r="4" spans="1:23" x14ac:dyDescent="0.25">
      <c r="A4" s="104" t="s">
        <v>23</v>
      </c>
      <c r="B4" s="104"/>
      <c r="C4" s="104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86" t="s">
        <v>9</v>
      </c>
      <c r="C5" s="86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6</v>
      </c>
      <c r="B6" s="40" t="s">
        <v>57</v>
      </c>
      <c r="C6" s="6" t="s">
        <v>64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86" t="s">
        <v>72</v>
      </c>
      <c r="C7" s="86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7</v>
      </c>
      <c r="B8" s="42" t="s">
        <v>73</v>
      </c>
      <c r="C8" s="6" t="s">
        <v>64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8</v>
      </c>
      <c r="B9" s="42" t="s">
        <v>74</v>
      </c>
      <c r="C9" s="6" t="s">
        <v>64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24</v>
      </c>
      <c r="B10" s="31" t="s">
        <v>10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75</v>
      </c>
      <c r="B11" s="42" t="s">
        <v>76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24</v>
      </c>
      <c r="B12" s="86" t="s">
        <v>11</v>
      </c>
      <c r="C12" s="86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25</v>
      </c>
      <c r="B13" s="46" t="s">
        <v>14</v>
      </c>
      <c r="C13" s="6" t="s">
        <v>64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98" t="s">
        <v>12</v>
      </c>
      <c r="C14" s="99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96" t="s">
        <v>18</v>
      </c>
      <c r="B15" s="42" t="s">
        <v>77</v>
      </c>
      <c r="C15" s="6" t="s">
        <v>64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00"/>
      <c r="B16" s="42" t="s">
        <v>60</v>
      </c>
      <c r="C16" s="6" t="s">
        <v>64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00"/>
      <c r="B17" s="42" t="s">
        <v>61</v>
      </c>
      <c r="C17" s="6" t="s">
        <v>64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01"/>
      <c r="B18" s="42" t="s">
        <v>62</v>
      </c>
      <c r="C18" s="6" t="s">
        <v>64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2018-05-08T09:04:55Z</cp:lastPrinted>
  <dcterms:created xsi:type="dcterms:W3CDTF">2012-05-22T08:33:39Z</dcterms:created>
  <dcterms:modified xsi:type="dcterms:W3CDTF">2018-05-10T07:15:19Z</dcterms:modified>
</cp:coreProperties>
</file>