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-15" windowWidth="14385" windowHeight="12450" tabRatio="764"/>
  </bookViews>
  <sheets>
    <sheet name="2017 -2019 с учетом изменений" sheetId="2" r:id="rId1"/>
    <sheet name="Примечания" sheetId="3" r:id="rId2"/>
    <sheet name="Лист1" sheetId="5" state="hidden" r:id="rId3"/>
    <sheet name="Спецсчета" sheetId="4" r:id="rId4"/>
  </sheets>
  <definedNames>
    <definedName name="_xlnm._FilterDatabase" localSheetId="0" hidden="1">'2017 -2019 с учетом изменений'!$A$8:$AE$56</definedName>
    <definedName name="_xlnm._FilterDatabase" localSheetId="1" hidden="1">Примечания!$A$4:$G$346</definedName>
  </definedNames>
  <calcPr calcId="145621"/>
</workbook>
</file>

<file path=xl/calcChain.xml><?xml version="1.0" encoding="utf-8"?>
<calcChain xmlns="http://schemas.openxmlformats.org/spreadsheetml/2006/main">
  <c r="D114" i="2" l="1"/>
  <c r="D107" i="2"/>
  <c r="C107" i="2" s="1"/>
  <c r="C114" i="2" l="1"/>
  <c r="W142" i="2" l="1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1" i="2"/>
  <c r="D141" i="2"/>
  <c r="D140" i="2"/>
  <c r="C140" i="2" s="1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D118" i="2"/>
  <c r="C118" i="2" s="1"/>
  <c r="D117" i="2"/>
  <c r="C117" i="2" s="1"/>
  <c r="D116" i="2"/>
  <c r="C116" i="2" s="1"/>
  <c r="E115" i="2"/>
  <c r="D115" i="2"/>
  <c r="E113" i="2"/>
  <c r="D113" i="2"/>
  <c r="E112" i="2"/>
  <c r="D112" i="2"/>
  <c r="D111" i="2"/>
  <c r="C111" i="2" s="1"/>
  <c r="E110" i="2"/>
  <c r="D110" i="2"/>
  <c r="D109" i="2"/>
  <c r="C109" i="2" s="1"/>
  <c r="E108" i="2"/>
  <c r="D108" i="2"/>
  <c r="E106" i="2"/>
  <c r="D106" i="2"/>
  <c r="D105" i="2"/>
  <c r="C105" i="2" s="1"/>
  <c r="E104" i="2"/>
  <c r="D104" i="2"/>
  <c r="E103" i="2"/>
  <c r="D103" i="2"/>
  <c r="E102" i="2"/>
  <c r="D102" i="2"/>
  <c r="D101" i="2"/>
  <c r="C101" i="2" s="1"/>
  <c r="E100" i="2"/>
  <c r="D100" i="2"/>
  <c r="E99" i="2"/>
  <c r="D99" i="2"/>
  <c r="E98" i="2"/>
  <c r="D98" i="2"/>
  <c r="E97" i="2"/>
  <c r="D97" i="2"/>
  <c r="D96" i="2"/>
  <c r="C96" i="2" s="1"/>
  <c r="E95" i="2"/>
  <c r="D95" i="2"/>
  <c r="E94" i="2"/>
  <c r="D94" i="2"/>
  <c r="E93" i="2"/>
  <c r="D93" i="2"/>
  <c r="E92" i="2"/>
  <c r="D92" i="2"/>
  <c r="E91" i="2"/>
  <c r="D91" i="2"/>
  <c r="E90" i="2"/>
  <c r="D90" i="2"/>
  <c r="D89" i="2"/>
  <c r="C89" i="2" s="1"/>
  <c r="E88" i="2"/>
  <c r="D88" i="2"/>
  <c r="E87" i="2"/>
  <c r="D87" i="2"/>
  <c r="E86" i="2"/>
  <c r="D86" i="2"/>
  <c r="D85" i="2"/>
  <c r="C85" i="2" s="1"/>
  <c r="E84" i="2"/>
  <c r="D84" i="2"/>
  <c r="D83" i="2"/>
  <c r="C83" i="2" s="1"/>
  <c r="D82" i="2"/>
  <c r="C82" i="2" s="1"/>
  <c r="E81" i="2"/>
  <c r="D81" i="2"/>
  <c r="D80" i="2"/>
  <c r="C80" i="2" s="1"/>
  <c r="E79" i="2"/>
  <c r="D79" i="2"/>
  <c r="D78" i="2"/>
  <c r="C78" i="2" s="1"/>
  <c r="E77" i="2"/>
  <c r="D77" i="2"/>
  <c r="D76" i="2"/>
  <c r="C76" i="2" s="1"/>
  <c r="E75" i="2"/>
  <c r="D75" i="2"/>
  <c r="E74" i="2"/>
  <c r="D74" i="2"/>
  <c r="D73" i="2"/>
  <c r="C73" i="2" s="1"/>
  <c r="D72" i="2"/>
  <c r="C72" i="2" s="1"/>
  <c r="E71" i="2"/>
  <c r="D71" i="2"/>
  <c r="E70" i="2"/>
  <c r="D70" i="2"/>
  <c r="E69" i="2"/>
  <c r="D69" i="2"/>
  <c r="D68" i="2"/>
  <c r="C68" i="2" s="1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C60" i="2" l="1"/>
  <c r="C127" i="2"/>
  <c r="C74" i="2"/>
  <c r="C97" i="2"/>
  <c r="C115" i="2"/>
  <c r="C128" i="2"/>
  <c r="C61" i="2"/>
  <c r="C124" i="2"/>
  <c r="C126" i="2"/>
  <c r="C136" i="2"/>
  <c r="D119" i="2"/>
  <c r="C59" i="2"/>
  <c r="C87" i="2"/>
  <c r="C65" i="2"/>
  <c r="C67" i="2"/>
  <c r="C84" i="2"/>
  <c r="C92" i="2"/>
  <c r="C94" i="2"/>
  <c r="C95" i="2"/>
  <c r="C102" i="2"/>
  <c r="C104" i="2"/>
  <c r="C132" i="2"/>
  <c r="C134" i="2"/>
  <c r="C135" i="2"/>
  <c r="C141" i="2"/>
  <c r="C63" i="2"/>
  <c r="C64" i="2"/>
  <c r="C70" i="2"/>
  <c r="C71" i="2"/>
  <c r="C77" i="2"/>
  <c r="C81" i="2"/>
  <c r="C86" i="2"/>
  <c r="C90" i="2"/>
  <c r="C91" i="2"/>
  <c r="C99" i="2"/>
  <c r="C100" i="2"/>
  <c r="C108" i="2"/>
  <c r="C112" i="2"/>
  <c r="C113" i="2"/>
  <c r="C122" i="2"/>
  <c r="C130" i="2"/>
  <c r="C131" i="2"/>
  <c r="C138" i="2"/>
  <c r="C139" i="2"/>
  <c r="C62" i="2"/>
  <c r="C66" i="2"/>
  <c r="C69" i="2"/>
  <c r="C75" i="2"/>
  <c r="C79" i="2"/>
  <c r="C88" i="2"/>
  <c r="C93" i="2"/>
  <c r="C98" i="2"/>
  <c r="C103" i="2"/>
  <c r="C106" i="2"/>
  <c r="C110" i="2"/>
  <c r="C125" i="2"/>
  <c r="C129" i="2"/>
  <c r="C133" i="2"/>
  <c r="C137" i="2"/>
  <c r="C58" i="2"/>
  <c r="E119" i="2"/>
  <c r="C123" i="2"/>
  <c r="D142" i="2"/>
  <c r="E142" i="2"/>
  <c r="C119" i="2" l="1"/>
  <c r="C142" i="2"/>
  <c r="C12" i="2" l="1"/>
  <c r="C24" i="2"/>
  <c r="C45" i="2"/>
  <c r="C46" i="2"/>
  <c r="C47" i="2"/>
  <c r="C48" i="2"/>
  <c r="C49" i="2"/>
  <c r="C50" i="2"/>
  <c r="C51" i="2"/>
  <c r="C52" i="2"/>
  <c r="C53" i="2"/>
  <c r="C54" i="2"/>
  <c r="C39" i="2"/>
  <c r="C40" i="2"/>
  <c r="C42" i="2"/>
  <c r="C43" i="2"/>
  <c r="C44" i="2"/>
  <c r="C29" i="2"/>
  <c r="C30" i="2"/>
  <c r="C31" i="2"/>
  <c r="C32" i="2"/>
  <c r="C33" i="2"/>
  <c r="C34" i="2"/>
  <c r="C35" i="2"/>
  <c r="C36" i="2"/>
  <c r="C37" i="2"/>
  <c r="C38" i="2"/>
  <c r="C27" i="2"/>
  <c r="C28" i="2"/>
  <c r="C11" i="2"/>
  <c r="C13" i="2"/>
  <c r="C14" i="2"/>
  <c r="C16" i="2"/>
  <c r="C18" i="2"/>
  <c r="C19" i="2"/>
  <c r="C20" i="2"/>
  <c r="C21" i="2"/>
  <c r="C22" i="2"/>
  <c r="C23" i="2"/>
  <c r="C25" i="2"/>
  <c r="C26" i="2"/>
  <c r="C10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E17" i="2" l="1"/>
  <c r="C17" i="2" s="1"/>
  <c r="E15" i="2"/>
  <c r="C15" i="2" l="1"/>
  <c r="E55" i="2"/>
  <c r="C9" i="5" l="1"/>
  <c r="C8" i="5"/>
  <c r="C41" i="2" l="1"/>
  <c r="D55" i="2"/>
  <c r="C55" i="2" l="1"/>
</calcChain>
</file>

<file path=xl/sharedStrings.xml><?xml version="1.0" encoding="utf-8"?>
<sst xmlns="http://schemas.openxmlformats.org/spreadsheetml/2006/main" count="672" uniqueCount="279">
  <si>
    <t>№ п\п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</si>
  <si>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</si>
  <si>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</si>
  <si>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</si>
  <si>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</si>
  <si>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</si>
  <si>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</si>
  <si>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</si>
  <si>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</si>
  <si>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</si>
  <si>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</si>
  <si>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</si>
  <si>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</si>
  <si>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электроснабжение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</si>
  <si>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</si>
  <si>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</si>
  <si>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</si>
  <si>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</si>
  <si>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мкр. 1-й, д. 10</t>
  </si>
  <si>
    <t>мкр. 1-й, д. 2</t>
  </si>
  <si>
    <t>мкр. 1-й, д. 9</t>
  </si>
  <si>
    <t>город Нефтеюганск</t>
  </si>
  <si>
    <t>Нижневартовский район</t>
  </si>
  <si>
    <t>Березовский район</t>
  </si>
  <si>
    <t>Октябрьский район</t>
  </si>
  <si>
    <t>Сургутский район</t>
  </si>
  <si>
    <t>ул. Гагарина, д. 190</t>
  </si>
  <si>
    <t>Ханты-Мансийский район</t>
  </si>
  <si>
    <t>ул. Дружбы Народов, д. 18Б</t>
  </si>
  <si>
    <t>ул. Дружбы Народов, д. 22А</t>
  </si>
  <si>
    <t>ул. Мира, д. 14А</t>
  </si>
  <si>
    <t>ул. Мира, д. 2</t>
  </si>
  <si>
    <t>мкр. 1-й, д. 13</t>
  </si>
  <si>
    <t>мкр. 1-й, д. 15</t>
  </si>
  <si>
    <t>мкр. 1-й, д. 20</t>
  </si>
  <si>
    <t>мкр. 1-й, д. 19</t>
  </si>
  <si>
    <t>мкр. 1-й, д. 17</t>
  </si>
  <si>
    <t>мкр. 3-й, д. 1</t>
  </si>
  <si>
    <t>мкр. 1-й, д. 22</t>
  </si>
  <si>
    <t>Итого по городу Нефтеюганску</t>
  </si>
  <si>
    <t>Нефтеюганский район</t>
  </si>
  <si>
    <t>пгт. Излучинск, ул. Набережная, д. 7</t>
  </si>
  <si>
    <t>ул. Ключевая, д. 24</t>
  </si>
  <si>
    <t>ул. Маршала Жукова, д. 4</t>
  </si>
  <si>
    <t>пгт. Излучинск, ул. Набережная, д. 9</t>
  </si>
  <si>
    <t>мкр. 3-й, д. 2</t>
  </si>
  <si>
    <t>мкр. 3-й, д. 3</t>
  </si>
  <si>
    <t>мкр. 3-й, д. 5</t>
  </si>
  <si>
    <t>мкр. 2-й, д. 19</t>
  </si>
  <si>
    <t>теплоснабжение</t>
  </si>
  <si>
    <t>2017 год</t>
  </si>
  <si>
    <t>ул. Гагарина, д. 49</t>
  </si>
  <si>
    <t>ул. Маяковского, д. 13</t>
  </si>
  <si>
    <t>ул. Мира, д. 121</t>
  </si>
  <si>
    <t>ул. Парковая, д. 92</t>
  </si>
  <si>
    <t>ул. Садовая, д. 1</t>
  </si>
  <si>
    <t>ул. Заводская, д. 22</t>
  </si>
  <si>
    <t>ул. Механизаторов, д. 8</t>
  </si>
  <si>
    <t>ул. Промышленная, д. 3</t>
  </si>
  <si>
    <t>ул. Рознина, д. 23</t>
  </si>
  <si>
    <t>ул. Рознина, д. 32</t>
  </si>
  <si>
    <t>ул. Шевченко, д. 27</t>
  </si>
  <si>
    <t>2019 год</t>
  </si>
  <si>
    <t>пр-кт. Ленина, д. 42</t>
  </si>
  <si>
    <t>ул. Энергетиков, д. 31</t>
  </si>
  <si>
    <t>пгт. Игрим, ул. Устремская, д. 9</t>
  </si>
  <si>
    <t>пгт. Игрим, ул. Сухарева, д. 16</t>
  </si>
  <si>
    <t>ул. Молодежная, д. 11</t>
  </si>
  <si>
    <t>ул. Привокзальная, д. 13</t>
  </si>
  <si>
    <t>ул. Молодежная, д. 10</t>
  </si>
  <si>
    <t>ул. А.М.Кузьмина, д. 28</t>
  </si>
  <si>
    <t>ул. Сутормина, д. 2</t>
  </si>
  <si>
    <t>ул. Дзержинского, д. 19А</t>
  </si>
  <si>
    <t>ул. Менделеева, д. 30А</t>
  </si>
  <si>
    <t>ул. Мира, д. 2а</t>
  </si>
  <si>
    <t>ул. Дружбы Народов, д. 33</t>
  </si>
  <si>
    <t>мкр. 16-й, д. 26</t>
  </si>
  <si>
    <t>мкр. 1-й, д. 21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</si>
  <si>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</si>
  <si>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</si>
  <si>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</si>
  <si>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</si>
  <si>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</si>
  <si>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18</t>
  </si>
  <si>
    <t>мкр. 3-й, д. 16</t>
  </si>
  <si>
    <t>мкр. 3-й, д. 4</t>
  </si>
  <si>
    <t>мкр. 5-й, д. 10А</t>
  </si>
  <si>
    <t>мкр. 7-й, д. 39Е</t>
  </si>
  <si>
    <t>мкр. 8-й, д. 11</t>
  </si>
  <si>
    <t>мкр. 8-й, д. 12</t>
  </si>
  <si>
    <t>мкр. 8-й, д. 16</t>
  </si>
  <si>
    <t>мкр. 8-й, д. 21</t>
  </si>
  <si>
    <t>мкр. 8-й, д. 22</t>
  </si>
  <si>
    <t>мкр. 8-й, д. 4</t>
  </si>
  <si>
    <t>мкр. 8-й, д. 6</t>
  </si>
  <si>
    <t>мкр. 8-й, д. 9</t>
  </si>
  <si>
    <t>мкр. 9-й, д. 20</t>
  </si>
  <si>
    <t>мкр. 16-й, д. 25</t>
  </si>
  <si>
    <t>мкр. 16-й, д. 7</t>
  </si>
  <si>
    <t>мкр. 16-й, д. 8</t>
  </si>
  <si>
    <t>мкр. 2-й, д. 1а</t>
  </si>
  <si>
    <t>мкр. 2-й, д. 20</t>
  </si>
  <si>
    <t>мкр. 2-й, д. 22</t>
  </si>
  <si>
    <t>мкр. 2-й, д. 23</t>
  </si>
  <si>
    <t>мкр. 2-й, д. 6</t>
  </si>
  <si>
    <t>мкр. 2-й, д. 7</t>
  </si>
  <si>
    <t>мкр. 5-й, д. 1</t>
  </si>
  <si>
    <t>мкр. 6-й, д. 67</t>
  </si>
  <si>
    <t>мкр. 7-й, д. 25Д</t>
  </si>
  <si>
    <t>мкр. 7-й, д. 39Д</t>
  </si>
  <si>
    <t>мкр. 8-й, д. 1</t>
  </si>
  <si>
    <t>мкр. 8-й, д. 13</t>
  </si>
  <si>
    <t>мкр. 8-й, д. 20</t>
  </si>
  <si>
    <t>мкр. 8-й, д. 23</t>
  </si>
  <si>
    <t>мкр. 8-й, д. 5</t>
  </si>
  <si>
    <t>мкр. 12-й, д. 53</t>
  </si>
  <si>
    <t>мкр. 2-й, д. 8</t>
  </si>
  <si>
    <t>мкр. 2-й, д. 9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</si>
  <si>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</si>
  <si>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</si>
  <si>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</si>
  <si>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</si>
  <si>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</si>
  <si>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</si>
  <si>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7</t>
  </si>
  <si>
    <t>мкр. 3-й, д. 8</t>
  </si>
  <si>
    <t>мкр. 3-й, д. 9</t>
  </si>
  <si>
    <t>мкр. 5-й, д. 65</t>
  </si>
  <si>
    <t>мкр. 7-й, д. 56</t>
  </si>
  <si>
    <t>мкр. 8-й, д. 10</t>
  </si>
  <si>
    <t>мкр. 8-й, д. 2</t>
  </si>
  <si>
    <t>мкр. 8-й, д. 3</t>
  </si>
  <si>
    <t>мкр. 8-й, д. 7</t>
  </si>
  <si>
    <t>мкр. 1-й, д. 46</t>
  </si>
  <si>
    <t>п. Салым, ул. Привокзальная, д. 11</t>
  </si>
  <si>
    <t>с. Чеускино, ул. Новая, д. 14</t>
  </si>
  <si>
    <t>п. Кедровый, ул. Энтузиастов, д. 18</t>
  </si>
  <si>
    <t>Проектные работы</t>
  </si>
  <si>
    <t>2018 год</t>
  </si>
  <si>
    <t>II. Перечень работ по капитальному ремонту общего имущества в многоквартирных домах</t>
  </si>
  <si>
    <t>№ п/п</t>
  </si>
  <si>
    <t>Год</t>
  </si>
  <si>
    <t>МО</t>
  </si>
  <si>
    <t>Адрес</t>
  </si>
  <si>
    <t>Примечания</t>
  </si>
  <si>
    <t>Стоимость капремонта, всего</t>
  </si>
  <si>
    <t>Сургут</t>
  </si>
  <si>
    <t>пр. Ленина, д. 34</t>
  </si>
  <si>
    <t>пнт. Излучинск, ул. Энергетиков, д. 11</t>
  </si>
  <si>
    <t>спецсчет, владелец ООО "УК Сервис-3"</t>
  </si>
  <si>
    <t>спецсчет</t>
  </si>
  <si>
    <t>Информация о спецсчетах</t>
  </si>
  <si>
    <t>пгт. Андра, мкр. Финский, д. 3</t>
  </si>
  <si>
    <t>-</t>
  </si>
  <si>
    <t>Искл (-) /вкл(+)</t>
  </si>
  <si>
    <t>ул. Свободы, д. 29, корп. 1</t>
  </si>
  <si>
    <t>п. Горноправдинск, ул. Победы, д. 4</t>
  </si>
  <si>
    <t>мкр. 16А, д. 66</t>
  </si>
  <si>
    <t>мкр. 1-й, д. 24</t>
  </si>
  <si>
    <t>мкр. 1-й, д. 16</t>
  </si>
  <si>
    <t>мкр. 1-й, д. 18</t>
  </si>
  <si>
    <t>мкр. 1-й, д. 27</t>
  </si>
  <si>
    <t>мкр. 1-й, д. 3</t>
  </si>
  <si>
    <t xml:space="preserve">мкр. 1-й, д. 4 </t>
  </si>
  <si>
    <t xml:space="preserve">мкр. 1-й, д. 8 </t>
  </si>
  <si>
    <t xml:space="preserve">мкр. 7-й, д. 53 </t>
  </si>
  <si>
    <t>с. Саранпауль, ул. Семена Васильевича Семяшкина, д. 4</t>
  </si>
  <si>
    <t>ул. Обская, д.14</t>
  </si>
  <si>
    <t>ул. Лермонтова, д. 31А</t>
  </si>
  <si>
    <t>пгт. Белый Яр, ул. Шукшина, д. 13</t>
  </si>
  <si>
    <t>пгт. Белый Яр, ул. Шукшина, д. 18</t>
  </si>
  <si>
    <t>пгт. Белый Яр, ул. Есенина, д. 37</t>
  </si>
  <si>
    <t>пгт. Белый Яр, ул. Шукшина, д. 6</t>
  </si>
  <si>
    <t>пгт. Белый Яр, ул. Шукшина, д. 10</t>
  </si>
  <si>
    <t>пгт. Белый Яр, мкр. 1-й, д. 2</t>
  </si>
  <si>
    <t>ул. Мира, д. 87Б</t>
  </si>
  <si>
    <t>ул. Гагарина, д. 103</t>
  </si>
  <si>
    <t>ул. Лермонтова, д. 27</t>
  </si>
  <si>
    <t>мкр. 1-й, д. 25</t>
  </si>
  <si>
    <t>мкр. 1-й, д. 6</t>
  </si>
  <si>
    <t>мкр. 7-й, д. 32</t>
  </si>
  <si>
    <t>мкр. 7-й, д. 33</t>
  </si>
  <si>
    <t>г. Лянтор, мкр. 3-й, д. 45</t>
  </si>
  <si>
    <t>ул. Березовская, д. 8Б</t>
  </si>
  <si>
    <t>ул. Гагарина, д. 55</t>
  </si>
  <si>
    <t>ул. Гагарина, д. 63</t>
  </si>
  <si>
    <t>ул. Зырянова, д. 21</t>
  </si>
  <si>
    <t>ул. Кооперативная, д. 34</t>
  </si>
  <si>
    <t>ул. Ленина, д. 113А</t>
  </si>
  <si>
    <t>ул. Лермонтова, д. 23</t>
  </si>
  <si>
    <t>ул. Мира, д. 103</t>
  </si>
  <si>
    <t>ул. Мира, д. 117</t>
  </si>
  <si>
    <t>ул. Мира, д. 125</t>
  </si>
  <si>
    <t>ул. Мира, д. 74</t>
  </si>
  <si>
    <t>ул. Островского, д. 38</t>
  </si>
  <si>
    <t>ул. Рознина, д. 70А</t>
  </si>
  <si>
    <t>ул. Школьная, д. 4</t>
  </si>
  <si>
    <t>Замена ТС, ХГВС, ВО и подвала на фасад (в рамках договора с уменьшением стоимости до плановой собираемости)</t>
  </si>
  <si>
    <t xml:space="preserve">Крыша, Фасад, Электроснабжение, </t>
  </si>
  <si>
    <t>мкр. 16А, д. 87</t>
  </si>
  <si>
    <t>мкр. 6-й, д. 55</t>
  </si>
  <si>
    <t>мкр. 7-й, д. 10</t>
  </si>
  <si>
    <t>мкр. 7-й, д. 12</t>
  </si>
  <si>
    <t>мкр. 7-й, д. 14</t>
  </si>
  <si>
    <t>мкр. 2-й, д. 21</t>
  </si>
  <si>
    <t>+</t>
  </si>
  <si>
    <t>пр-кт. Ленина, д. 33</t>
  </si>
  <si>
    <t>пр-кт. Мира, д. 15</t>
  </si>
  <si>
    <t>пр-кт. Мира, д. 17</t>
  </si>
  <si>
    <t>пр-кт. Мира, д. 9/1</t>
  </si>
  <si>
    <t>мкр. 16А, д. 80</t>
  </si>
  <si>
    <t>мкр. 16А, д. 79</t>
  </si>
  <si>
    <t>мкр. 16А, д. 78</t>
  </si>
  <si>
    <t>мкр. 16А, д. 77</t>
  </si>
  <si>
    <t>мкр. 16А, д. 75</t>
  </si>
  <si>
    <t>мкр. 14-й, д. 33</t>
  </si>
  <si>
    <t>мкр. 14-й, д. 19</t>
  </si>
  <si>
    <t>мкр. 14-й, д. 15</t>
  </si>
  <si>
    <t>мкр. 13-й, д. 19</t>
  </si>
  <si>
    <t>мкр. 2-й, д. 17</t>
  </si>
  <si>
    <t>мкр. 5-й, д. 10</t>
  </si>
  <si>
    <t>Когалым</t>
  </si>
  <si>
    <t>мкр. 7-й, д. 53</t>
  </si>
  <si>
    <t>мкр. 8-й, д. 27</t>
  </si>
  <si>
    <t>ЭЛ, ТС, ХГВС, ВО, подвал, фасад Без утепления заменены на Крышу и фасад с утеплением на 2019 г.(33/01-Вх.10678 от 22.09.2017) протокол собтаенников</t>
  </si>
  <si>
    <t>ЭЛ, ТС, ХГВС, ВО, подвал, фасад Без утепления заменены на Крышу и фасад с утеплением (33/01-Вх.10678 от 22.09.2017) протокол собтаенников</t>
  </si>
  <si>
    <t>Ханты-Мансийск</t>
  </si>
  <si>
    <t>МКД перенесен с 2017 года с заменой работ</t>
  </si>
  <si>
    <t>утепление фасада</t>
  </si>
  <si>
    <t>перенесли по решению собственников на 2025</t>
  </si>
  <si>
    <t>перенесли по решению собственников на 2022</t>
  </si>
  <si>
    <t>перенесли по решению собственников</t>
  </si>
  <si>
    <t>перенесли по решению собственников на 2020</t>
  </si>
  <si>
    <t>перенесли, так как заканчивается срок эксплуатации</t>
  </si>
  <si>
    <t>Нижневартовск</t>
  </si>
  <si>
    <t>Пиры перенесены на 2018</t>
  </si>
  <si>
    <t>Нефтеюганск</t>
  </si>
  <si>
    <t>ЭС перенесли на 2018 на новый конкурс с ПИРами</t>
  </si>
  <si>
    <t>ЭС перенесли с 2017 на новый конкурс с ПИРами</t>
  </si>
  <si>
    <t>Крышу перенесли на 2018</t>
  </si>
  <si>
    <t>ГС СМР на 2018</t>
  </si>
  <si>
    <t>СМР на 2018 (расторж Солар)</t>
  </si>
  <si>
    <t>МКД перенесен по решению собственников</t>
  </si>
  <si>
    <t>конкурс не состоялся</t>
  </si>
  <si>
    <t>ул. Чапаева, д. 51а</t>
  </si>
  <si>
    <t>с 2017 по расторжению</t>
  </si>
  <si>
    <t>Строительный контроль</t>
  </si>
  <si>
    <t xml:space="preserve">ЭС с 2019 </t>
  </si>
  <si>
    <t>дом искл. Из Программы</t>
  </si>
  <si>
    <t>ул. Омская, д. 18А</t>
  </si>
  <si>
    <t>Перенос с 2017 по расторжению</t>
  </si>
  <si>
    <t>1 лифт на спецсчете с 2017</t>
  </si>
  <si>
    <t>ул. Мира, д. 95</t>
  </si>
  <si>
    <t xml:space="preserve">недоделанный фундамент добавили </t>
  </si>
  <si>
    <t>ул. Гагарина, д. 111а</t>
  </si>
  <si>
    <t>перенос с 2017 по протоколу</t>
  </si>
  <si>
    <t>Исключен из Программы</t>
  </si>
  <si>
    <t>на более поздний по протоколу</t>
  </si>
  <si>
    <t>Перенос СМР с 2017 (Стройтекс будет выполнять со штрафом) будет протокол Комиссии</t>
  </si>
  <si>
    <t>Радужный</t>
  </si>
  <si>
    <t>Перенос СМР с 2017 ЛИФТЫ конкурс не состоялся</t>
  </si>
  <si>
    <t>перенос с 2017 по невыполнению</t>
  </si>
  <si>
    <t>перенос с 2017 по невыполнению (фундамент)</t>
  </si>
  <si>
    <t>перенос с 2017 по невыполнению (ЭС+ВО)</t>
  </si>
  <si>
    <t>перенос на более ранний по протоколу комиссии</t>
  </si>
  <si>
    <t>б-р. Свободы, д. 2</t>
  </si>
  <si>
    <t>пр-кт. Комсомольский, д. 21/1</t>
  </si>
  <si>
    <t>ул. Крылова, д. 25</t>
  </si>
  <si>
    <t>ул. Крылова, д. 27</t>
  </si>
  <si>
    <t>ул. Магистральная, д. 28</t>
  </si>
  <si>
    <t>ул. Привокзальная, д. 26</t>
  </si>
  <si>
    <t>ул. Толстого, д. 26</t>
  </si>
  <si>
    <t>перенос на более поздний по протоколу собственников</t>
  </si>
  <si>
    <t>перенос по невыполнению СМР фасад</t>
  </si>
  <si>
    <t>перенос по невыполнению СМР сети (ПИРов нет, дефектовки)</t>
  </si>
  <si>
    <t>Мегион</t>
  </si>
  <si>
    <t>Бетонные работы перенос подвала на 2018</t>
  </si>
  <si>
    <t>Бетонные работы добавили подвал на 2018</t>
  </si>
  <si>
    <t>Протокол собственников, письмо УКС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</si>
</sst>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2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0" xfId="0" applyFont="1" applyFill="1"/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/>
    <xf numFmtId="2" fontId="15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/>
    <xf numFmtId="1" fontId="0" fillId="0" borderId="0" xfId="0" applyNumberFormat="1" applyFill="1"/>
    <xf numFmtId="2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23" fillId="0" borderId="0" xfId="0" applyFont="1" applyFill="1"/>
    <xf numFmtId="0" fontId="20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0" fillId="0" borderId="0" xfId="9" applyFont="1" applyAlignment="1">
      <alignment horizontal="center" vertical="center" wrapText="1"/>
    </xf>
    <xf numFmtId="164" fontId="21" fillId="2" borderId="16" xfId="9" applyFont="1" applyFill="1" applyBorder="1" applyAlignment="1">
      <alignment horizontal="center" vertical="center" wrapText="1"/>
    </xf>
    <xf numFmtId="164" fontId="22" fillId="0" borderId="1" xfId="9" applyFont="1" applyBorder="1" applyAlignment="1">
      <alignment horizontal="center" vertical="center" wrapText="1"/>
    </xf>
    <xf numFmtId="164" fontId="22" fillId="0" borderId="1" xfId="9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/>
    <xf numFmtId="165" fontId="1" fillId="0" borderId="2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10">
    <cellStyle name="Обычный" xfId="0" builtinId="0"/>
    <cellStyle name="Обычный 2" xfId="1"/>
    <cellStyle name="Обычный 3" xfId="8"/>
    <cellStyle name="Обычный 5" xfId="2"/>
    <cellStyle name="Обычный 6" xfId="3"/>
    <cellStyle name="Обычный 7" xfId="4"/>
    <cellStyle name="Обычный 8" xfId="5"/>
    <cellStyle name="Обычный 9" xfId="6"/>
    <cellStyle name="Финансовый" xfId="9" builtinId="3"/>
    <cellStyle name="Финансовый 2" xfId="7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142"/>
  <sheetViews>
    <sheetView tabSelected="1" zoomScale="72" zoomScaleNormal="72" workbookViewId="0">
      <pane ySplit="7" topLeftCell="A8" activePane="bottomLeft" state="frozen"/>
      <selection pane="bottomLeft" activeCell="S148" sqref="S148"/>
    </sheetView>
  </sheetViews>
  <sheetFormatPr defaultRowHeight="15" x14ac:dyDescent="0.25"/>
  <cols>
    <col min="1" max="1" width="11.28515625" style="32" customWidth="1"/>
    <col min="2" max="2" width="23.85546875" style="11" customWidth="1"/>
    <col min="3" max="3" width="20.140625" style="19" customWidth="1"/>
    <col min="4" max="4" width="20.140625" style="97" customWidth="1"/>
    <col min="5" max="5" width="17.42578125" style="97" customWidth="1"/>
    <col min="6" max="10" width="16.7109375" style="20" customWidth="1"/>
    <col min="11" max="11" width="14.85546875" style="20" customWidth="1"/>
    <col min="12" max="12" width="9.140625" style="95" customWidth="1"/>
    <col min="13" max="13" width="16.42578125" style="20" customWidth="1"/>
    <col min="14" max="14" width="10.28515625" style="20" customWidth="1"/>
    <col min="15" max="15" width="16.7109375" style="55" customWidth="1"/>
    <col min="16" max="16" width="8.85546875" style="20" customWidth="1"/>
    <col min="17" max="17" width="17" style="55" customWidth="1"/>
    <col min="18" max="18" width="10.7109375" style="20" customWidth="1"/>
    <col min="19" max="19" width="17" style="55" customWidth="1"/>
    <col min="20" max="20" width="11.42578125" style="55" customWidth="1"/>
    <col min="21" max="21" width="17" style="55" customWidth="1"/>
    <col min="22" max="22" width="8.28515625" style="20" customWidth="1"/>
    <col min="23" max="23" width="13.7109375" style="57" customWidth="1"/>
    <col min="24" max="24" width="10.85546875" style="3" customWidth="1"/>
    <col min="25" max="25" width="14.28515625" style="3" customWidth="1"/>
    <col min="26" max="30" width="9.140625" style="3"/>
    <col min="31" max="16384" width="9.140625" style="10"/>
  </cols>
  <sheetData>
    <row r="1" spans="1:31" ht="15.75" customHeight="1" x14ac:dyDescent="0.25"/>
    <row r="2" spans="1:31" ht="35.25" customHeight="1" x14ac:dyDescent="0.25">
      <c r="A2" s="113" t="s">
        <v>139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6"/>
      <c r="M2" s="113"/>
      <c r="N2" s="116"/>
      <c r="O2" s="117"/>
      <c r="P2" s="113"/>
      <c r="Q2" s="117"/>
      <c r="R2" s="113"/>
      <c r="S2" s="117"/>
      <c r="T2" s="117"/>
      <c r="U2" s="117"/>
      <c r="V2" s="113"/>
      <c r="W2" s="117"/>
    </row>
    <row r="3" spans="1:31" ht="19.5" customHeight="1" x14ac:dyDescent="0.25">
      <c r="A3" s="135" t="s">
        <v>0</v>
      </c>
      <c r="B3" s="114" t="s">
        <v>1</v>
      </c>
      <c r="C3" s="128" t="s">
        <v>2</v>
      </c>
      <c r="D3" s="137" t="s">
        <v>246</v>
      </c>
      <c r="E3" s="128" t="s">
        <v>137</v>
      </c>
      <c r="F3" s="130" t="s">
        <v>3</v>
      </c>
      <c r="G3" s="131"/>
      <c r="H3" s="131"/>
      <c r="I3" s="131"/>
      <c r="J3" s="131"/>
      <c r="K3" s="131"/>
      <c r="L3" s="132"/>
      <c r="M3" s="131"/>
      <c r="N3" s="132"/>
      <c r="O3" s="133"/>
      <c r="P3" s="131"/>
      <c r="Q3" s="133"/>
      <c r="R3" s="131"/>
      <c r="S3" s="133"/>
      <c r="T3" s="133"/>
      <c r="U3" s="133"/>
      <c r="V3" s="131"/>
      <c r="W3" s="134"/>
    </row>
    <row r="4" spans="1:31" ht="19.5" customHeight="1" x14ac:dyDescent="0.25">
      <c r="A4" s="135"/>
      <c r="B4" s="114"/>
      <c r="C4" s="128"/>
      <c r="D4" s="128"/>
      <c r="E4" s="128"/>
      <c r="F4" s="138"/>
      <c r="G4" s="138"/>
      <c r="H4" s="138"/>
      <c r="I4" s="138"/>
      <c r="J4" s="138"/>
      <c r="K4" s="99"/>
      <c r="L4" s="118" t="s">
        <v>4</v>
      </c>
      <c r="M4" s="119"/>
      <c r="N4" s="118" t="s">
        <v>5</v>
      </c>
      <c r="O4" s="122"/>
      <c r="P4" s="124" t="s">
        <v>6</v>
      </c>
      <c r="Q4" s="122"/>
      <c r="R4" s="124" t="s">
        <v>7</v>
      </c>
      <c r="S4" s="122"/>
      <c r="T4" s="124" t="s">
        <v>228</v>
      </c>
      <c r="U4" s="122"/>
      <c r="V4" s="124" t="s">
        <v>8</v>
      </c>
      <c r="W4" s="126"/>
    </row>
    <row r="5" spans="1:31" ht="31.5" customHeight="1" x14ac:dyDescent="0.25">
      <c r="A5" s="135"/>
      <c r="B5" s="114"/>
      <c r="C5" s="129"/>
      <c r="D5" s="129"/>
      <c r="E5" s="129"/>
      <c r="F5" s="21" t="s">
        <v>13</v>
      </c>
      <c r="G5" s="21" t="s">
        <v>49</v>
      </c>
      <c r="H5" s="21" t="s">
        <v>14</v>
      </c>
      <c r="I5" s="21" t="s">
        <v>15</v>
      </c>
      <c r="J5" s="21" t="s">
        <v>16</v>
      </c>
      <c r="K5" s="21" t="s">
        <v>17</v>
      </c>
      <c r="L5" s="120"/>
      <c r="M5" s="121"/>
      <c r="N5" s="120"/>
      <c r="O5" s="123"/>
      <c r="P5" s="125"/>
      <c r="Q5" s="123"/>
      <c r="R5" s="125"/>
      <c r="S5" s="123"/>
      <c r="T5" s="125"/>
      <c r="U5" s="123"/>
      <c r="V5" s="125"/>
      <c r="W5" s="127"/>
    </row>
    <row r="6" spans="1:31" x14ac:dyDescent="0.25">
      <c r="A6" s="136"/>
      <c r="B6" s="115"/>
      <c r="C6" s="14" t="s">
        <v>9</v>
      </c>
      <c r="D6" s="76"/>
      <c r="E6" s="76" t="s">
        <v>9</v>
      </c>
      <c r="F6" s="22" t="s">
        <v>9</v>
      </c>
      <c r="G6" s="22" t="s">
        <v>9</v>
      </c>
      <c r="H6" s="22" t="s">
        <v>9</v>
      </c>
      <c r="I6" s="22" t="s">
        <v>9</v>
      </c>
      <c r="J6" s="22" t="s">
        <v>9</v>
      </c>
      <c r="K6" s="22" t="s">
        <v>9</v>
      </c>
      <c r="L6" s="96" t="s">
        <v>10</v>
      </c>
      <c r="M6" s="22" t="s">
        <v>9</v>
      </c>
      <c r="N6" s="22" t="s">
        <v>11</v>
      </c>
      <c r="O6" s="56" t="s">
        <v>9</v>
      </c>
      <c r="P6" s="22" t="s">
        <v>11</v>
      </c>
      <c r="Q6" s="56" t="s">
        <v>9</v>
      </c>
      <c r="R6" s="22" t="s">
        <v>11</v>
      </c>
      <c r="S6" s="56" t="s">
        <v>9</v>
      </c>
      <c r="T6" s="22" t="s">
        <v>11</v>
      </c>
      <c r="U6" s="56" t="s">
        <v>9</v>
      </c>
      <c r="V6" s="22" t="s">
        <v>12</v>
      </c>
      <c r="W6" s="56" t="s">
        <v>9</v>
      </c>
    </row>
    <row r="7" spans="1:31" s="59" customFormat="1" x14ac:dyDescent="0.25">
      <c r="A7" s="24">
        <v>1</v>
      </c>
      <c r="B7" s="24">
        <v>2</v>
      </c>
      <c r="C7" s="24">
        <v>3</v>
      </c>
      <c r="D7" s="24"/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17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58"/>
      <c r="Y7" s="58"/>
      <c r="Z7" s="58"/>
      <c r="AA7" s="58"/>
      <c r="AB7" s="58"/>
      <c r="AC7" s="58"/>
      <c r="AD7" s="58"/>
    </row>
    <row r="8" spans="1:31" s="35" customFormat="1" ht="24.75" customHeight="1" x14ac:dyDescent="0.25">
      <c r="A8" s="112" t="s">
        <v>50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  <c r="X8" s="34"/>
      <c r="Y8" s="34"/>
      <c r="Z8" s="34"/>
      <c r="AA8" s="34"/>
      <c r="AB8" s="34"/>
      <c r="AC8" s="34"/>
      <c r="AD8" s="34"/>
    </row>
    <row r="9" spans="1:31" s="35" customFormat="1" ht="24.75" customHeight="1" x14ac:dyDescent="0.25">
      <c r="A9" s="112" t="s">
        <v>21</v>
      </c>
      <c r="B9" s="108"/>
      <c r="C9" s="109"/>
      <c r="D9" s="91"/>
      <c r="E9" s="6"/>
      <c r="F9" s="6"/>
      <c r="G9" s="6"/>
      <c r="H9" s="6"/>
      <c r="I9" s="6"/>
      <c r="J9" s="6"/>
      <c r="K9" s="6"/>
      <c r="L9" s="17"/>
      <c r="M9" s="6"/>
      <c r="N9" s="30"/>
      <c r="O9" s="6"/>
      <c r="P9" s="30"/>
      <c r="Q9" s="6"/>
      <c r="R9" s="30"/>
      <c r="S9" s="6"/>
      <c r="T9" s="6"/>
      <c r="U9" s="6"/>
      <c r="V9" s="30"/>
      <c r="W9" s="16"/>
      <c r="X9" s="34"/>
      <c r="Y9" s="34"/>
      <c r="Z9" s="34"/>
      <c r="AA9" s="34"/>
      <c r="AB9" s="34"/>
      <c r="AC9" s="34"/>
      <c r="AD9" s="34"/>
    </row>
    <row r="10" spans="1:31" s="36" customFormat="1" ht="24.75" customHeight="1" x14ac:dyDescent="0.25">
      <c r="A10" s="25">
        <v>73</v>
      </c>
      <c r="B10" s="7" t="s">
        <v>199</v>
      </c>
      <c r="C10" s="14">
        <f>ROUND(SUM(E10+F10+G10+H10+I10+J10+K10+M10+O10+Q10+S10+W10+U10+D10),2)</f>
        <v>42949.94</v>
      </c>
      <c r="D10" s="98">
        <v>0</v>
      </c>
      <c r="E10" s="6">
        <v>42949.94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8">
        <v>0</v>
      </c>
      <c r="M10" s="6">
        <v>0</v>
      </c>
      <c r="N10" s="60">
        <v>0</v>
      </c>
      <c r="O10" s="6">
        <v>0</v>
      </c>
      <c r="P10" s="60">
        <v>0</v>
      </c>
      <c r="Q10" s="6">
        <v>0</v>
      </c>
      <c r="R10" s="60">
        <v>0</v>
      </c>
      <c r="S10" s="6">
        <v>0</v>
      </c>
      <c r="T10" s="60">
        <v>0</v>
      </c>
      <c r="U10" s="60">
        <v>0</v>
      </c>
      <c r="V10" s="60">
        <v>0</v>
      </c>
      <c r="W10" s="16">
        <v>0</v>
      </c>
      <c r="X10" s="83"/>
      <c r="Y10" s="83"/>
      <c r="Z10" s="83"/>
      <c r="AA10" s="83"/>
      <c r="AB10" s="83"/>
      <c r="AC10" s="83"/>
      <c r="AD10" s="83"/>
      <c r="AE10" s="83"/>
    </row>
    <row r="11" spans="1:31" s="36" customFormat="1" ht="24.75" customHeight="1" x14ac:dyDescent="0.25">
      <c r="A11" s="25">
        <v>74</v>
      </c>
      <c r="B11" s="7" t="s">
        <v>76</v>
      </c>
      <c r="C11" s="14">
        <f t="shared" ref="C11:C54" si="0">ROUND(SUM(E11+F11+G11+H11+I11+J11+K11+M11+O11+Q11+S11+W11+U11+D11),2)</f>
        <v>3574324.78</v>
      </c>
      <c r="D11" s="98">
        <v>66521.08</v>
      </c>
      <c r="E11" s="6">
        <v>153743.38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8">
        <v>2</v>
      </c>
      <c r="M11" s="6">
        <v>3354060.32</v>
      </c>
      <c r="N11" s="60">
        <v>0</v>
      </c>
      <c r="O11" s="26">
        <v>0</v>
      </c>
      <c r="P11" s="60">
        <v>0</v>
      </c>
      <c r="Q11" s="26">
        <v>0</v>
      </c>
      <c r="R11" s="60">
        <v>0</v>
      </c>
      <c r="S11" s="26">
        <v>0</v>
      </c>
      <c r="T11" s="60">
        <v>0</v>
      </c>
      <c r="U11" s="60">
        <v>0</v>
      </c>
      <c r="V11" s="60">
        <v>0</v>
      </c>
      <c r="W11" s="49">
        <v>0</v>
      </c>
      <c r="X11" s="83"/>
      <c r="Y11" s="83"/>
      <c r="Z11" s="83"/>
      <c r="AA11" s="83"/>
      <c r="AB11" s="83"/>
      <c r="AC11" s="83"/>
      <c r="AD11" s="83"/>
      <c r="AE11" s="83"/>
    </row>
    <row r="12" spans="1:31" s="36" customFormat="1" ht="24.75" customHeight="1" x14ac:dyDescent="0.25">
      <c r="A12" s="25">
        <v>75</v>
      </c>
      <c r="B12" s="7" t="s">
        <v>18</v>
      </c>
      <c r="C12" s="14">
        <f>ROUND(SUM(E12+F12+G12+H12+I12+J12+K12+M12+O12+Q12+S12+W12+U12+D12),2)</f>
        <v>51727.16</v>
      </c>
      <c r="D12" s="98">
        <v>0</v>
      </c>
      <c r="E12" s="6">
        <v>51727.16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8">
        <v>0</v>
      </c>
      <c r="M12" s="6">
        <v>0</v>
      </c>
      <c r="N12" s="60">
        <v>0</v>
      </c>
      <c r="O12" s="26">
        <v>0</v>
      </c>
      <c r="P12" s="60">
        <v>0</v>
      </c>
      <c r="Q12" s="26">
        <v>0</v>
      </c>
      <c r="R12" s="60">
        <v>0</v>
      </c>
      <c r="S12" s="26">
        <v>0</v>
      </c>
      <c r="T12" s="60">
        <v>0</v>
      </c>
      <c r="U12" s="60">
        <v>0</v>
      </c>
      <c r="V12" s="60">
        <v>0</v>
      </c>
      <c r="W12" s="49">
        <v>0</v>
      </c>
      <c r="X12" s="83"/>
      <c r="Y12" s="83"/>
      <c r="Z12" s="83"/>
      <c r="AA12" s="83"/>
      <c r="AB12" s="83"/>
      <c r="AC12" s="83"/>
      <c r="AD12" s="83"/>
      <c r="AE12" s="83"/>
    </row>
    <row r="13" spans="1:31" s="36" customFormat="1" ht="24.75" customHeight="1" x14ac:dyDescent="0.25">
      <c r="A13" s="25">
        <v>76</v>
      </c>
      <c r="B13" s="7" t="s">
        <v>32</v>
      </c>
      <c r="C13" s="14">
        <f t="shared" si="0"/>
        <v>375062.45</v>
      </c>
      <c r="D13" s="98">
        <v>0</v>
      </c>
      <c r="E13" s="6">
        <v>375062.45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8">
        <v>0</v>
      </c>
      <c r="M13" s="6">
        <v>0</v>
      </c>
      <c r="N13" s="60">
        <v>0</v>
      </c>
      <c r="O13" s="26">
        <v>0</v>
      </c>
      <c r="P13" s="60">
        <v>0</v>
      </c>
      <c r="Q13" s="26">
        <v>0</v>
      </c>
      <c r="R13" s="60">
        <v>0</v>
      </c>
      <c r="S13" s="26">
        <v>0</v>
      </c>
      <c r="T13" s="60">
        <v>0</v>
      </c>
      <c r="U13" s="60">
        <v>0</v>
      </c>
      <c r="V13" s="60">
        <v>0</v>
      </c>
      <c r="W13" s="49">
        <v>0</v>
      </c>
      <c r="X13" s="83"/>
      <c r="Y13" s="83"/>
      <c r="Z13" s="83"/>
      <c r="AA13" s="83"/>
      <c r="AB13" s="83"/>
      <c r="AC13" s="83"/>
      <c r="AD13" s="83"/>
      <c r="AE13" s="83"/>
    </row>
    <row r="14" spans="1:31" s="36" customFormat="1" ht="24.75" customHeight="1" x14ac:dyDescent="0.25">
      <c r="A14" s="25">
        <v>77</v>
      </c>
      <c r="B14" s="7" t="s">
        <v>33</v>
      </c>
      <c r="C14" s="14">
        <f t="shared" si="0"/>
        <v>472699.63</v>
      </c>
      <c r="D14" s="98">
        <v>0</v>
      </c>
      <c r="E14" s="6">
        <v>472699.63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8">
        <v>0</v>
      </c>
      <c r="M14" s="6">
        <v>0</v>
      </c>
      <c r="N14" s="60">
        <v>0</v>
      </c>
      <c r="O14" s="26">
        <v>0</v>
      </c>
      <c r="P14" s="60">
        <v>0</v>
      </c>
      <c r="Q14" s="26">
        <v>0</v>
      </c>
      <c r="R14" s="60">
        <v>0</v>
      </c>
      <c r="S14" s="26">
        <v>0</v>
      </c>
      <c r="T14" s="60">
        <v>0</v>
      </c>
      <c r="U14" s="60">
        <v>0</v>
      </c>
      <c r="V14" s="60">
        <v>0</v>
      </c>
      <c r="W14" s="49">
        <v>0</v>
      </c>
      <c r="X14" s="83"/>
      <c r="Y14" s="83"/>
      <c r="Z14" s="83"/>
      <c r="AA14" s="83"/>
      <c r="AB14" s="83"/>
      <c r="AC14" s="83"/>
      <c r="AD14" s="83"/>
      <c r="AE14" s="83"/>
    </row>
    <row r="15" spans="1:31" s="36" customFormat="1" ht="24.75" customHeight="1" x14ac:dyDescent="0.25">
      <c r="A15" s="25">
        <v>78</v>
      </c>
      <c r="B15" s="7" t="s">
        <v>159</v>
      </c>
      <c r="C15" s="14">
        <f t="shared" si="0"/>
        <v>98002.82</v>
      </c>
      <c r="D15" s="98">
        <v>0</v>
      </c>
      <c r="E15" s="6">
        <f>38613+59389.82</f>
        <v>98002.82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8">
        <v>0</v>
      </c>
      <c r="M15" s="6">
        <v>0</v>
      </c>
      <c r="N15" s="60">
        <v>0</v>
      </c>
      <c r="O15" s="26">
        <v>0</v>
      </c>
      <c r="P15" s="60">
        <v>0</v>
      </c>
      <c r="Q15" s="26">
        <v>0</v>
      </c>
      <c r="R15" s="60">
        <v>0</v>
      </c>
      <c r="S15" s="26">
        <v>0</v>
      </c>
      <c r="T15" s="60">
        <v>0</v>
      </c>
      <c r="U15" s="60">
        <v>0</v>
      </c>
      <c r="V15" s="60">
        <v>0</v>
      </c>
      <c r="W15" s="49">
        <v>0</v>
      </c>
      <c r="X15" s="83"/>
      <c r="Y15" s="83"/>
      <c r="Z15" s="83"/>
      <c r="AA15" s="83"/>
      <c r="AB15" s="83"/>
      <c r="AC15" s="83"/>
      <c r="AD15" s="83"/>
      <c r="AE15" s="83"/>
    </row>
    <row r="16" spans="1:31" s="36" customFormat="1" ht="24.75" customHeight="1" x14ac:dyDescent="0.25">
      <c r="A16" s="25">
        <v>79</v>
      </c>
      <c r="B16" s="7" t="s">
        <v>36</v>
      </c>
      <c r="C16" s="14">
        <f t="shared" si="0"/>
        <v>56507.37</v>
      </c>
      <c r="D16" s="98">
        <v>0</v>
      </c>
      <c r="E16" s="6">
        <v>56507.37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8">
        <v>0</v>
      </c>
      <c r="M16" s="6">
        <v>0</v>
      </c>
      <c r="N16" s="60">
        <v>0</v>
      </c>
      <c r="O16" s="26">
        <v>0</v>
      </c>
      <c r="P16" s="60">
        <v>0</v>
      </c>
      <c r="Q16" s="26">
        <v>0</v>
      </c>
      <c r="R16" s="60">
        <v>0</v>
      </c>
      <c r="S16" s="26">
        <v>0</v>
      </c>
      <c r="T16" s="60">
        <v>0</v>
      </c>
      <c r="U16" s="60">
        <v>0</v>
      </c>
      <c r="V16" s="60">
        <v>0</v>
      </c>
      <c r="W16" s="49">
        <v>0</v>
      </c>
      <c r="X16" s="83"/>
      <c r="Y16" s="83"/>
      <c r="Z16" s="83"/>
      <c r="AA16" s="83"/>
      <c r="AB16" s="83"/>
      <c r="AC16" s="83"/>
      <c r="AD16" s="83"/>
      <c r="AE16" s="83"/>
    </row>
    <row r="17" spans="1:31" s="36" customFormat="1" ht="24.75" customHeight="1" x14ac:dyDescent="0.25">
      <c r="A17" s="25">
        <v>80</v>
      </c>
      <c r="B17" s="7" t="s">
        <v>160</v>
      </c>
      <c r="C17" s="14">
        <f t="shared" si="0"/>
        <v>94761.74</v>
      </c>
      <c r="D17" s="98">
        <v>0</v>
      </c>
      <c r="E17" s="6">
        <f>41445+53316.74</f>
        <v>94761.739999999991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8">
        <v>0</v>
      </c>
      <c r="M17" s="6">
        <v>0</v>
      </c>
      <c r="N17" s="60">
        <v>0</v>
      </c>
      <c r="O17" s="26">
        <v>0</v>
      </c>
      <c r="P17" s="60">
        <v>0</v>
      </c>
      <c r="Q17" s="26">
        <v>0</v>
      </c>
      <c r="R17" s="60">
        <v>0</v>
      </c>
      <c r="S17" s="26">
        <v>0</v>
      </c>
      <c r="T17" s="60">
        <v>0</v>
      </c>
      <c r="U17" s="60">
        <v>0</v>
      </c>
      <c r="V17" s="60">
        <v>0</v>
      </c>
      <c r="W17" s="49">
        <v>0</v>
      </c>
      <c r="X17" s="40"/>
      <c r="Y17" s="83"/>
      <c r="Z17" s="83"/>
      <c r="AA17" s="83"/>
      <c r="AB17" s="83"/>
      <c r="AC17" s="83"/>
      <c r="AD17" s="83"/>
      <c r="AE17" s="83"/>
    </row>
    <row r="18" spans="1:31" s="36" customFormat="1" ht="24.75" customHeight="1" x14ac:dyDescent="0.25">
      <c r="A18" s="25">
        <v>81</v>
      </c>
      <c r="B18" s="7" t="s">
        <v>35</v>
      </c>
      <c r="C18" s="14">
        <f t="shared" si="0"/>
        <v>427657.75</v>
      </c>
      <c r="D18" s="98">
        <v>0</v>
      </c>
      <c r="E18" s="6">
        <v>427657.75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8">
        <v>0</v>
      </c>
      <c r="M18" s="6">
        <v>0</v>
      </c>
      <c r="N18" s="60">
        <v>0</v>
      </c>
      <c r="O18" s="26">
        <v>0</v>
      </c>
      <c r="P18" s="60">
        <v>0</v>
      </c>
      <c r="Q18" s="26">
        <v>0</v>
      </c>
      <c r="R18" s="60">
        <v>0</v>
      </c>
      <c r="S18" s="26">
        <v>0</v>
      </c>
      <c r="T18" s="60">
        <v>0</v>
      </c>
      <c r="U18" s="60">
        <v>0</v>
      </c>
      <c r="V18" s="60">
        <v>0</v>
      </c>
      <c r="W18" s="49">
        <v>0</v>
      </c>
      <c r="X18" s="83"/>
      <c r="Y18" s="83"/>
      <c r="Z18" s="83"/>
      <c r="AA18" s="83"/>
      <c r="AB18" s="83"/>
      <c r="AC18" s="83"/>
      <c r="AD18" s="83"/>
      <c r="AE18" s="83"/>
    </row>
    <row r="19" spans="1:31" s="50" customFormat="1" x14ac:dyDescent="0.25">
      <c r="A19" s="25">
        <v>82</v>
      </c>
      <c r="B19" s="7" t="s">
        <v>19</v>
      </c>
      <c r="C19" s="14">
        <f t="shared" si="0"/>
        <v>7410252.3799999999</v>
      </c>
      <c r="D19" s="98">
        <v>148670.28</v>
      </c>
      <c r="E19" s="49">
        <v>329217</v>
      </c>
      <c r="F19" s="48">
        <v>1344411.69</v>
      </c>
      <c r="G19" s="48">
        <v>0</v>
      </c>
      <c r="H19" s="49">
        <v>2851820.47</v>
      </c>
      <c r="I19" s="49">
        <v>1022390.93</v>
      </c>
      <c r="J19" s="48">
        <v>778399.31</v>
      </c>
      <c r="K19" s="48">
        <v>0</v>
      </c>
      <c r="L19" s="29">
        <v>0</v>
      </c>
      <c r="M19" s="48">
        <v>0</v>
      </c>
      <c r="N19" s="21">
        <v>0</v>
      </c>
      <c r="O19" s="48">
        <v>0</v>
      </c>
      <c r="P19" s="30">
        <v>1246.2</v>
      </c>
      <c r="Q19" s="48">
        <v>935342.7</v>
      </c>
      <c r="R19" s="21">
        <v>0</v>
      </c>
      <c r="S19" s="48">
        <v>0</v>
      </c>
      <c r="T19" s="60">
        <v>0</v>
      </c>
      <c r="U19" s="60">
        <v>0</v>
      </c>
      <c r="V19" s="21">
        <v>0</v>
      </c>
      <c r="W19" s="48">
        <v>0</v>
      </c>
      <c r="X19" s="47"/>
      <c r="Y19" s="47"/>
      <c r="Z19" s="47"/>
      <c r="AA19" s="47"/>
      <c r="AB19" s="47"/>
      <c r="AC19" s="47"/>
      <c r="AD19" s="47"/>
    </row>
    <row r="20" spans="1:31" s="50" customFormat="1" ht="14.25" customHeight="1" x14ac:dyDescent="0.25">
      <c r="A20" s="25">
        <v>83</v>
      </c>
      <c r="B20" s="7" t="s">
        <v>77</v>
      </c>
      <c r="C20" s="14">
        <f t="shared" si="0"/>
        <v>3573992.05</v>
      </c>
      <c r="D20" s="98">
        <v>66309.89</v>
      </c>
      <c r="E20" s="16">
        <v>161239.92000000001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v>2</v>
      </c>
      <c r="M20" s="16">
        <v>3346442.2400000002</v>
      </c>
      <c r="N20" s="30">
        <v>0</v>
      </c>
      <c r="O20" s="49">
        <v>0</v>
      </c>
      <c r="P20" s="30">
        <v>0</v>
      </c>
      <c r="Q20" s="49">
        <v>0</v>
      </c>
      <c r="R20" s="30">
        <v>0</v>
      </c>
      <c r="S20" s="49">
        <v>0</v>
      </c>
      <c r="T20" s="60">
        <v>0</v>
      </c>
      <c r="U20" s="60">
        <v>0</v>
      </c>
      <c r="V20" s="30">
        <v>0</v>
      </c>
      <c r="W20" s="49">
        <v>0</v>
      </c>
      <c r="X20" s="47"/>
      <c r="Y20" s="47"/>
      <c r="Z20" s="47"/>
      <c r="AA20" s="47"/>
      <c r="AB20" s="47"/>
      <c r="AC20" s="47"/>
      <c r="AD20" s="47"/>
    </row>
    <row r="21" spans="1:31" s="50" customFormat="1" ht="14.25" customHeight="1" x14ac:dyDescent="0.25">
      <c r="A21" s="25">
        <v>84</v>
      </c>
      <c r="B21" s="7" t="s">
        <v>38</v>
      </c>
      <c r="C21" s="14">
        <f t="shared" si="0"/>
        <v>1424360.95</v>
      </c>
      <c r="D21" s="98">
        <v>13663.34</v>
      </c>
      <c r="E21" s="16">
        <v>133750</v>
      </c>
      <c r="F21" s="16">
        <v>1276947.6100000001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6">
        <v>0</v>
      </c>
      <c r="N21" s="30">
        <v>0</v>
      </c>
      <c r="O21" s="49">
        <v>0</v>
      </c>
      <c r="P21" s="30">
        <v>0</v>
      </c>
      <c r="Q21" s="49">
        <v>0</v>
      </c>
      <c r="R21" s="30">
        <v>0</v>
      </c>
      <c r="S21" s="49">
        <v>0</v>
      </c>
      <c r="T21" s="60">
        <v>0</v>
      </c>
      <c r="U21" s="60">
        <v>0</v>
      </c>
      <c r="V21" s="30">
        <v>0</v>
      </c>
      <c r="W21" s="49">
        <v>0</v>
      </c>
      <c r="X21" s="47"/>
      <c r="Y21" s="47"/>
      <c r="Z21" s="47"/>
      <c r="AA21" s="47"/>
      <c r="AB21" s="47"/>
      <c r="AC21" s="47"/>
      <c r="AD21" s="47"/>
    </row>
    <row r="22" spans="1:31" s="51" customFormat="1" x14ac:dyDescent="0.25">
      <c r="A22" s="25">
        <v>85</v>
      </c>
      <c r="B22" s="7" t="s">
        <v>158</v>
      </c>
      <c r="C22" s="14">
        <f t="shared" si="0"/>
        <v>1468052.62</v>
      </c>
      <c r="D22" s="98">
        <v>28644.74</v>
      </c>
      <c r="E22" s="16">
        <v>86965.04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1352442.84</v>
      </c>
      <c r="L22" s="17">
        <v>0</v>
      </c>
      <c r="M22" s="16">
        <v>0</v>
      </c>
      <c r="N22" s="30">
        <v>0</v>
      </c>
      <c r="O22" s="49">
        <v>0</v>
      </c>
      <c r="P22" s="30">
        <v>0</v>
      </c>
      <c r="Q22" s="49">
        <v>0</v>
      </c>
      <c r="R22" s="30">
        <v>0</v>
      </c>
      <c r="S22" s="49">
        <v>0</v>
      </c>
      <c r="T22" s="60">
        <v>0</v>
      </c>
      <c r="U22" s="60">
        <v>0</v>
      </c>
      <c r="V22" s="30">
        <v>0</v>
      </c>
      <c r="W22" s="49">
        <v>0</v>
      </c>
      <c r="X22" s="47"/>
      <c r="Y22" s="47"/>
      <c r="Z22" s="47"/>
      <c r="AA22" s="47"/>
      <c r="AB22" s="47"/>
      <c r="AC22" s="47"/>
      <c r="AD22" s="47"/>
    </row>
    <row r="23" spans="1:31" s="51" customFormat="1" x14ac:dyDescent="0.25">
      <c r="A23" s="25">
        <v>86</v>
      </c>
      <c r="B23" s="7" t="s">
        <v>178</v>
      </c>
      <c r="C23" s="14">
        <f t="shared" si="0"/>
        <v>1004562.49</v>
      </c>
      <c r="D23" s="98">
        <v>10233.299999999999</v>
      </c>
      <c r="E23" s="16">
        <v>37946.03</v>
      </c>
      <c r="F23" s="16">
        <v>956383.16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30">
        <v>0</v>
      </c>
      <c r="O23" s="49">
        <v>0</v>
      </c>
      <c r="P23" s="30">
        <v>0</v>
      </c>
      <c r="Q23" s="49">
        <v>0</v>
      </c>
      <c r="R23" s="30">
        <v>0</v>
      </c>
      <c r="S23" s="49">
        <v>0</v>
      </c>
      <c r="T23" s="60">
        <v>0</v>
      </c>
      <c r="U23" s="60">
        <v>0</v>
      </c>
      <c r="V23" s="30">
        <v>0</v>
      </c>
      <c r="W23" s="49">
        <v>0</v>
      </c>
      <c r="X23" s="47"/>
      <c r="Y23" s="47"/>
      <c r="Z23" s="47"/>
      <c r="AA23" s="47"/>
      <c r="AB23" s="47"/>
      <c r="AC23" s="47"/>
      <c r="AD23" s="47"/>
    </row>
    <row r="24" spans="1:31" s="50" customFormat="1" x14ac:dyDescent="0.25">
      <c r="A24" s="25">
        <v>87</v>
      </c>
      <c r="B24" s="7" t="s">
        <v>161</v>
      </c>
      <c r="C24" s="14">
        <f>ROUND(SUM(E24+F24+G24+H24+I24+J24+K24+M24+O24+Q24+S24+W24+U24+D24),2)</f>
        <v>852717.43</v>
      </c>
      <c r="D24" s="98">
        <v>15667.91</v>
      </c>
      <c r="E24" s="16">
        <v>97299.26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739750.26</v>
      </c>
      <c r="L24" s="17">
        <v>0</v>
      </c>
      <c r="M24" s="16">
        <v>0</v>
      </c>
      <c r="N24" s="30">
        <v>0</v>
      </c>
      <c r="O24" s="49">
        <v>0</v>
      </c>
      <c r="P24" s="30">
        <v>0</v>
      </c>
      <c r="Q24" s="49">
        <v>0</v>
      </c>
      <c r="R24" s="30">
        <v>0</v>
      </c>
      <c r="S24" s="49">
        <v>0</v>
      </c>
      <c r="T24" s="60">
        <v>0</v>
      </c>
      <c r="U24" s="60">
        <v>0</v>
      </c>
      <c r="V24" s="30">
        <v>0</v>
      </c>
      <c r="W24" s="49">
        <v>0</v>
      </c>
      <c r="X24" s="47"/>
      <c r="Y24" s="47"/>
      <c r="Z24" s="47"/>
      <c r="AA24" s="47"/>
      <c r="AB24" s="47"/>
      <c r="AC24" s="47"/>
      <c r="AD24" s="47"/>
    </row>
    <row r="25" spans="1:31" s="36" customFormat="1" ht="24.75" customHeight="1" x14ac:dyDescent="0.25">
      <c r="A25" s="25">
        <v>88</v>
      </c>
      <c r="B25" s="7" t="s">
        <v>162</v>
      </c>
      <c r="C25" s="14">
        <f t="shared" si="0"/>
        <v>6900281.96</v>
      </c>
      <c r="D25" s="98">
        <v>138613.15</v>
      </c>
      <c r="E25" s="26">
        <v>192325</v>
      </c>
      <c r="F25" s="53">
        <v>0</v>
      </c>
      <c r="G25" s="53">
        <v>0</v>
      </c>
      <c r="H25" s="26">
        <v>0</v>
      </c>
      <c r="I25" s="26">
        <v>0</v>
      </c>
      <c r="J25" s="26">
        <v>0</v>
      </c>
      <c r="K25" s="53">
        <v>0</v>
      </c>
      <c r="L25" s="13">
        <v>0</v>
      </c>
      <c r="M25" s="53">
        <v>0</v>
      </c>
      <c r="N25" s="54">
        <v>0</v>
      </c>
      <c r="O25" s="53">
        <v>0</v>
      </c>
      <c r="P25" s="60">
        <v>0</v>
      </c>
      <c r="Q25" s="26">
        <v>0</v>
      </c>
      <c r="R25" s="6">
        <v>0</v>
      </c>
      <c r="S25" s="6">
        <v>0</v>
      </c>
      <c r="T25" s="54">
        <v>2273.6</v>
      </c>
      <c r="U25" s="53">
        <v>6569343.8099999996</v>
      </c>
      <c r="V25" s="54">
        <v>0</v>
      </c>
      <c r="W25" s="48">
        <v>0</v>
      </c>
      <c r="X25" s="40"/>
      <c r="Y25" s="83"/>
      <c r="Z25" s="83"/>
      <c r="AA25" s="83"/>
      <c r="AB25" s="83"/>
      <c r="AC25" s="83"/>
      <c r="AD25" s="83"/>
      <c r="AE25" s="83"/>
    </row>
    <row r="26" spans="1:31" s="36" customFormat="1" ht="24.75" customHeight="1" x14ac:dyDescent="0.25">
      <c r="A26" s="25">
        <v>89</v>
      </c>
      <c r="B26" s="7" t="s">
        <v>163</v>
      </c>
      <c r="C26" s="14">
        <f t="shared" si="0"/>
        <v>804309.86</v>
      </c>
      <c r="D26" s="98">
        <v>18121.599999999999</v>
      </c>
      <c r="E26" s="53">
        <v>99424.91</v>
      </c>
      <c r="F26" s="53">
        <v>686763.35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13">
        <v>0</v>
      </c>
      <c r="M26" s="26">
        <v>0</v>
      </c>
      <c r="N26" s="54">
        <v>0</v>
      </c>
      <c r="O26" s="26">
        <v>0</v>
      </c>
      <c r="P26" s="54">
        <v>0</v>
      </c>
      <c r="Q26" s="26">
        <v>0</v>
      </c>
      <c r="R26" s="6">
        <v>0</v>
      </c>
      <c r="S26" s="6">
        <v>0</v>
      </c>
      <c r="T26" s="54">
        <v>0</v>
      </c>
      <c r="U26" s="26">
        <v>0</v>
      </c>
      <c r="V26" s="54">
        <v>0</v>
      </c>
      <c r="W26" s="49">
        <v>0</v>
      </c>
      <c r="X26" s="40"/>
      <c r="Y26" s="83"/>
      <c r="Z26" s="83"/>
      <c r="AA26" s="83"/>
      <c r="AB26" s="83"/>
      <c r="AC26" s="83"/>
      <c r="AD26" s="83"/>
      <c r="AE26" s="83"/>
    </row>
    <row r="27" spans="1:31" s="36" customFormat="1" ht="24.75" customHeight="1" x14ac:dyDescent="0.25">
      <c r="A27" s="25">
        <v>90</v>
      </c>
      <c r="B27" s="7" t="s">
        <v>164</v>
      </c>
      <c r="C27" s="14">
        <f t="shared" si="0"/>
        <v>903823.77</v>
      </c>
      <c r="D27" s="98">
        <v>20442.37</v>
      </c>
      <c r="E27" s="26">
        <v>65438</v>
      </c>
      <c r="F27" s="53">
        <v>817943.4</v>
      </c>
      <c r="G27" s="53">
        <v>0</v>
      </c>
      <c r="H27" s="26">
        <v>0</v>
      </c>
      <c r="I27" s="26">
        <v>0</v>
      </c>
      <c r="J27" s="53">
        <v>0</v>
      </c>
      <c r="K27" s="53">
        <v>0</v>
      </c>
      <c r="L27" s="13">
        <v>0</v>
      </c>
      <c r="M27" s="53">
        <v>0</v>
      </c>
      <c r="N27" s="60">
        <v>0</v>
      </c>
      <c r="O27" s="53">
        <v>0</v>
      </c>
      <c r="P27" s="54">
        <v>0</v>
      </c>
      <c r="Q27" s="53">
        <v>0</v>
      </c>
      <c r="R27" s="6">
        <v>0</v>
      </c>
      <c r="S27" s="6">
        <v>0</v>
      </c>
      <c r="T27" s="54">
        <v>0</v>
      </c>
      <c r="U27" s="53">
        <v>0</v>
      </c>
      <c r="V27" s="54">
        <v>0</v>
      </c>
      <c r="W27" s="48">
        <v>0</v>
      </c>
      <c r="X27" s="83"/>
      <c r="Y27" s="83"/>
      <c r="Z27" s="83"/>
      <c r="AA27" s="83"/>
      <c r="AB27" s="83"/>
      <c r="AC27" s="83"/>
      <c r="AD27" s="83"/>
      <c r="AE27" s="83"/>
    </row>
    <row r="28" spans="1:31" s="36" customFormat="1" ht="24.75" customHeight="1" x14ac:dyDescent="0.25">
      <c r="A28" s="25">
        <v>91</v>
      </c>
      <c r="B28" s="7" t="s">
        <v>20</v>
      </c>
      <c r="C28" s="14">
        <f t="shared" si="0"/>
        <v>63450.89</v>
      </c>
      <c r="D28" s="98">
        <v>0</v>
      </c>
      <c r="E28" s="6">
        <v>63450.89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8">
        <v>0</v>
      </c>
      <c r="M28" s="6">
        <v>0</v>
      </c>
      <c r="N28" s="60">
        <v>0</v>
      </c>
      <c r="O28" s="26">
        <v>0</v>
      </c>
      <c r="P28" s="60">
        <v>0</v>
      </c>
      <c r="Q28" s="26">
        <v>0</v>
      </c>
      <c r="R28" s="6">
        <v>0</v>
      </c>
      <c r="S28" s="6">
        <v>0</v>
      </c>
      <c r="T28" s="60">
        <v>0</v>
      </c>
      <c r="U28" s="26">
        <v>0</v>
      </c>
      <c r="V28" s="60">
        <v>0</v>
      </c>
      <c r="W28" s="49">
        <v>0</v>
      </c>
      <c r="X28" s="83"/>
      <c r="Y28" s="83"/>
      <c r="Z28" s="83"/>
      <c r="AA28" s="83"/>
      <c r="AB28" s="83"/>
      <c r="AC28" s="83"/>
      <c r="AD28" s="83"/>
      <c r="AE28" s="83"/>
    </row>
    <row r="29" spans="1:31" s="36" customFormat="1" ht="24.75" customHeight="1" x14ac:dyDescent="0.25">
      <c r="A29" s="25">
        <v>92</v>
      </c>
      <c r="B29" s="7" t="s">
        <v>78</v>
      </c>
      <c r="C29" s="14">
        <f t="shared" si="0"/>
        <v>14703906.76</v>
      </c>
      <c r="D29" s="98">
        <v>277021.28999999998</v>
      </c>
      <c r="E29" s="6">
        <v>724904.77</v>
      </c>
      <c r="F29" s="6">
        <v>902672.07</v>
      </c>
      <c r="G29" s="6">
        <v>1448233.35</v>
      </c>
      <c r="H29" s="6">
        <v>890223.38</v>
      </c>
      <c r="I29" s="6">
        <v>494597.69</v>
      </c>
      <c r="J29" s="6">
        <v>363354.63</v>
      </c>
      <c r="K29" s="6">
        <v>0</v>
      </c>
      <c r="L29" s="8">
        <v>0</v>
      </c>
      <c r="M29" s="6">
        <v>0</v>
      </c>
      <c r="N29" s="60">
        <v>0</v>
      </c>
      <c r="O29" s="26">
        <v>0</v>
      </c>
      <c r="P29" s="60">
        <v>0</v>
      </c>
      <c r="Q29" s="26">
        <v>0</v>
      </c>
      <c r="R29" s="6">
        <v>0</v>
      </c>
      <c r="S29" s="6">
        <v>0</v>
      </c>
      <c r="T29" s="60">
        <v>2110</v>
      </c>
      <c r="U29" s="26">
        <v>9602899.5800000001</v>
      </c>
      <c r="V29" s="60">
        <v>0</v>
      </c>
      <c r="W29" s="49">
        <v>0</v>
      </c>
      <c r="X29" s="40"/>
      <c r="Y29" s="83"/>
      <c r="Z29" s="83"/>
      <c r="AA29" s="83"/>
      <c r="AB29" s="83"/>
      <c r="AC29" s="83"/>
      <c r="AD29" s="83"/>
      <c r="AE29" s="83"/>
    </row>
    <row r="30" spans="1:31" s="36" customFormat="1" ht="24.75" customHeight="1" x14ac:dyDescent="0.25">
      <c r="A30" s="25">
        <v>93</v>
      </c>
      <c r="B30" s="7" t="s">
        <v>79</v>
      </c>
      <c r="C30" s="14">
        <f t="shared" si="0"/>
        <v>13896723.859999999</v>
      </c>
      <c r="D30" s="98">
        <v>247488.59</v>
      </c>
      <c r="E30" s="6">
        <v>419195.24</v>
      </c>
      <c r="F30" s="6">
        <v>800335.88</v>
      </c>
      <c r="G30" s="6">
        <v>2166390.06</v>
      </c>
      <c r="H30" s="6">
        <v>887781</v>
      </c>
      <c r="I30" s="6">
        <v>493240.73</v>
      </c>
      <c r="J30" s="6">
        <v>362357.74</v>
      </c>
      <c r="K30" s="6">
        <v>0</v>
      </c>
      <c r="L30" s="8">
        <v>0</v>
      </c>
      <c r="M30" s="6">
        <v>0</v>
      </c>
      <c r="N30" s="60">
        <v>0</v>
      </c>
      <c r="O30" s="26">
        <v>0</v>
      </c>
      <c r="P30" s="60">
        <v>856.6</v>
      </c>
      <c r="Q30" s="26">
        <v>962427.56</v>
      </c>
      <c r="R30" s="6">
        <v>0</v>
      </c>
      <c r="S30" s="6">
        <v>0</v>
      </c>
      <c r="T30" s="60">
        <v>1681.8</v>
      </c>
      <c r="U30" s="26">
        <v>7557507.0599999996</v>
      </c>
      <c r="V30" s="60">
        <v>0</v>
      </c>
      <c r="W30" s="49">
        <v>0</v>
      </c>
      <c r="X30" s="40"/>
      <c r="Y30" s="83"/>
      <c r="Z30" s="83"/>
      <c r="AA30" s="83"/>
      <c r="AB30" s="83"/>
      <c r="AC30" s="83"/>
      <c r="AD30" s="83"/>
      <c r="AE30" s="83"/>
    </row>
    <row r="31" spans="1:31" s="36" customFormat="1" ht="24.75" customHeight="1" x14ac:dyDescent="0.25">
      <c r="A31" s="25">
        <v>94</v>
      </c>
      <c r="B31" s="7" t="s">
        <v>80</v>
      </c>
      <c r="C31" s="14">
        <f t="shared" si="0"/>
        <v>12001437.470000001</v>
      </c>
      <c r="D31" s="98">
        <v>232294.00999999998</v>
      </c>
      <c r="E31" s="6">
        <v>187977</v>
      </c>
      <c r="F31" s="6">
        <v>988677.13</v>
      </c>
      <c r="G31" s="6">
        <v>6118689.7300000004</v>
      </c>
      <c r="H31" s="6">
        <v>2707544.05</v>
      </c>
      <c r="I31" s="6">
        <v>1009713.06</v>
      </c>
      <c r="J31" s="6">
        <v>756542.49</v>
      </c>
      <c r="K31" s="6">
        <v>0</v>
      </c>
      <c r="L31" s="8">
        <v>0</v>
      </c>
      <c r="M31" s="6">
        <v>0</v>
      </c>
      <c r="N31" s="60">
        <v>0</v>
      </c>
      <c r="O31" s="26">
        <v>0</v>
      </c>
      <c r="P31" s="60">
        <v>0</v>
      </c>
      <c r="Q31" s="26">
        <v>0</v>
      </c>
      <c r="R31" s="6">
        <v>0</v>
      </c>
      <c r="S31" s="6">
        <v>0</v>
      </c>
      <c r="T31" s="60">
        <v>0</v>
      </c>
      <c r="U31" s="26">
        <v>0</v>
      </c>
      <c r="V31" s="60">
        <v>0</v>
      </c>
      <c r="W31" s="49">
        <v>0</v>
      </c>
      <c r="X31" s="40"/>
      <c r="Y31" s="83"/>
      <c r="Z31" s="83"/>
      <c r="AA31" s="83"/>
      <c r="AB31" s="83"/>
      <c r="AC31" s="83"/>
      <c r="AD31" s="83"/>
      <c r="AE31" s="83"/>
    </row>
    <row r="32" spans="1:31" s="36" customFormat="1" ht="24.75" customHeight="1" x14ac:dyDescent="0.25">
      <c r="A32" s="25">
        <v>95</v>
      </c>
      <c r="B32" s="7" t="s">
        <v>81</v>
      </c>
      <c r="C32" s="14">
        <f t="shared" si="0"/>
        <v>24055106.469999999</v>
      </c>
      <c r="D32" s="98">
        <v>474720.92</v>
      </c>
      <c r="E32" s="6">
        <v>505651</v>
      </c>
      <c r="F32" s="6">
        <v>0</v>
      </c>
      <c r="G32" s="6">
        <v>2025415.63</v>
      </c>
      <c r="H32" s="6">
        <v>681490.64</v>
      </c>
      <c r="I32" s="6">
        <v>434879.72</v>
      </c>
      <c r="J32" s="6">
        <v>289600.51</v>
      </c>
      <c r="K32" s="6">
        <v>0</v>
      </c>
      <c r="L32" s="8">
        <v>0</v>
      </c>
      <c r="M32" s="6">
        <v>0</v>
      </c>
      <c r="N32" s="60">
        <v>1760.5</v>
      </c>
      <c r="O32" s="6">
        <v>6401882.0899999999</v>
      </c>
      <c r="P32" s="60">
        <v>0</v>
      </c>
      <c r="Q32" s="6">
        <v>0</v>
      </c>
      <c r="R32" s="6">
        <v>0</v>
      </c>
      <c r="S32" s="6">
        <v>0</v>
      </c>
      <c r="T32" s="60">
        <v>2989.9</v>
      </c>
      <c r="U32" s="6">
        <v>13241465.960000001</v>
      </c>
      <c r="V32" s="60">
        <v>0</v>
      </c>
      <c r="W32" s="16">
        <v>0</v>
      </c>
      <c r="X32" s="83"/>
      <c r="Y32" s="83"/>
      <c r="Z32" s="83"/>
      <c r="AA32" s="83"/>
      <c r="AB32" s="83"/>
      <c r="AC32" s="83"/>
      <c r="AD32" s="83"/>
      <c r="AE32" s="83"/>
    </row>
    <row r="33" spans="1:31" s="36" customFormat="1" ht="24.75" customHeight="1" x14ac:dyDescent="0.25">
      <c r="A33" s="25">
        <v>96</v>
      </c>
      <c r="B33" s="7" t="s">
        <v>82</v>
      </c>
      <c r="C33" s="14">
        <f t="shared" si="0"/>
        <v>10999578.220000001</v>
      </c>
      <c r="D33" s="98">
        <v>218849.96</v>
      </c>
      <c r="E33" s="6">
        <v>325702</v>
      </c>
      <c r="F33" s="6">
        <v>0</v>
      </c>
      <c r="G33" s="6">
        <v>5272137.87</v>
      </c>
      <c r="H33" s="6">
        <v>0</v>
      </c>
      <c r="I33" s="6">
        <v>0</v>
      </c>
      <c r="J33" s="6">
        <v>1322753.48</v>
      </c>
      <c r="K33" s="6">
        <v>1052943.94</v>
      </c>
      <c r="L33" s="8">
        <v>0</v>
      </c>
      <c r="M33" s="6">
        <v>0</v>
      </c>
      <c r="N33" s="60">
        <v>0</v>
      </c>
      <c r="O33" s="26">
        <v>0</v>
      </c>
      <c r="P33" s="60">
        <v>0</v>
      </c>
      <c r="Q33" s="26">
        <v>0</v>
      </c>
      <c r="R33" s="6">
        <v>0</v>
      </c>
      <c r="S33" s="6">
        <v>0</v>
      </c>
      <c r="T33" s="60">
        <v>2322.6999999999998</v>
      </c>
      <c r="U33" s="26">
        <v>2807190.97</v>
      </c>
      <c r="V33" s="60">
        <v>0</v>
      </c>
      <c r="W33" s="49">
        <v>0</v>
      </c>
      <c r="X33" s="83"/>
      <c r="Y33" s="83"/>
      <c r="Z33" s="83"/>
      <c r="AA33" s="83"/>
      <c r="AB33" s="83"/>
      <c r="AC33" s="83"/>
      <c r="AD33" s="83"/>
      <c r="AE33" s="83"/>
    </row>
    <row r="34" spans="1:31" s="36" customFormat="1" ht="24.75" customHeight="1" x14ac:dyDescent="0.25">
      <c r="A34" s="25">
        <v>97</v>
      </c>
      <c r="B34" s="7" t="s">
        <v>83</v>
      </c>
      <c r="C34" s="14">
        <f t="shared" si="0"/>
        <v>9647671.7300000004</v>
      </c>
      <c r="D34" s="98">
        <v>211674.35</v>
      </c>
      <c r="E34" s="6">
        <v>373818</v>
      </c>
      <c r="F34" s="6">
        <v>963535.26</v>
      </c>
      <c r="G34" s="6">
        <v>4523209.24</v>
      </c>
      <c r="H34" s="6">
        <v>0</v>
      </c>
      <c r="I34" s="6">
        <v>0</v>
      </c>
      <c r="J34" s="6">
        <v>0</v>
      </c>
      <c r="K34" s="6">
        <v>0</v>
      </c>
      <c r="L34" s="8">
        <v>0</v>
      </c>
      <c r="M34" s="6">
        <v>0</v>
      </c>
      <c r="N34" s="60">
        <v>1223.2</v>
      </c>
      <c r="O34" s="6">
        <v>3575434.88</v>
      </c>
      <c r="P34" s="60">
        <v>0</v>
      </c>
      <c r="Q34" s="6">
        <v>0</v>
      </c>
      <c r="R34" s="60">
        <v>0</v>
      </c>
      <c r="S34" s="6">
        <v>0</v>
      </c>
      <c r="T34" s="60">
        <v>0</v>
      </c>
      <c r="U34" s="60">
        <v>0</v>
      </c>
      <c r="V34" s="60">
        <v>0</v>
      </c>
      <c r="W34" s="16">
        <v>0</v>
      </c>
      <c r="X34" s="83"/>
      <c r="Y34" s="83"/>
      <c r="Z34" s="83"/>
      <c r="AA34" s="83"/>
      <c r="AB34" s="83"/>
      <c r="AC34" s="83"/>
      <c r="AD34" s="83"/>
      <c r="AE34" s="83"/>
    </row>
    <row r="35" spans="1:31" s="36" customFormat="1" ht="24.75" customHeight="1" x14ac:dyDescent="0.25">
      <c r="A35" s="25">
        <v>98</v>
      </c>
      <c r="B35" s="7" t="s">
        <v>204</v>
      </c>
      <c r="C35" s="14">
        <f t="shared" si="0"/>
        <v>382071.75</v>
      </c>
      <c r="D35" s="98">
        <v>0</v>
      </c>
      <c r="E35" s="6">
        <v>382071.75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8">
        <v>0</v>
      </c>
      <c r="M35" s="6">
        <v>0</v>
      </c>
      <c r="N35" s="60">
        <v>0</v>
      </c>
      <c r="O35" s="26">
        <v>0</v>
      </c>
      <c r="P35" s="60">
        <v>0</v>
      </c>
      <c r="Q35" s="26">
        <v>0</v>
      </c>
      <c r="R35" s="60">
        <v>0</v>
      </c>
      <c r="S35" s="26">
        <v>0</v>
      </c>
      <c r="T35" s="60">
        <v>0</v>
      </c>
      <c r="U35" s="60">
        <v>0</v>
      </c>
      <c r="V35" s="60">
        <v>0</v>
      </c>
      <c r="W35" s="49">
        <v>0</v>
      </c>
      <c r="X35" s="83"/>
      <c r="Y35" s="83"/>
      <c r="Z35" s="83"/>
      <c r="AA35" s="83"/>
      <c r="AB35" s="83"/>
      <c r="AC35" s="83"/>
      <c r="AD35" s="83"/>
      <c r="AE35" s="83"/>
    </row>
    <row r="36" spans="1:31" s="36" customFormat="1" ht="24.75" customHeight="1" x14ac:dyDescent="0.25">
      <c r="A36" s="25">
        <v>99</v>
      </c>
      <c r="B36" s="7" t="s">
        <v>84</v>
      </c>
      <c r="C36" s="14">
        <f t="shared" si="0"/>
        <v>9081755.6199999992</v>
      </c>
      <c r="D36" s="98">
        <v>172618.77</v>
      </c>
      <c r="E36" s="6">
        <v>338404.7</v>
      </c>
      <c r="F36" s="6">
        <v>640519.32999999996</v>
      </c>
      <c r="G36" s="6">
        <v>4036261.1999999997</v>
      </c>
      <c r="H36" s="6">
        <v>0</v>
      </c>
      <c r="I36" s="6">
        <v>0</v>
      </c>
      <c r="J36" s="6">
        <v>0</v>
      </c>
      <c r="K36" s="6">
        <v>0</v>
      </c>
      <c r="L36" s="8">
        <v>0</v>
      </c>
      <c r="M36" s="6">
        <v>0</v>
      </c>
      <c r="N36" s="60">
        <v>799.9</v>
      </c>
      <c r="O36" s="6">
        <v>3893951.6199999996</v>
      </c>
      <c r="P36" s="60">
        <v>0</v>
      </c>
      <c r="Q36" s="6">
        <v>0</v>
      </c>
      <c r="R36" s="60">
        <v>0</v>
      </c>
      <c r="S36" s="6">
        <v>0</v>
      </c>
      <c r="T36" s="60">
        <v>0</v>
      </c>
      <c r="U36" s="60">
        <v>0</v>
      </c>
      <c r="V36" s="60">
        <v>0</v>
      </c>
      <c r="W36" s="16">
        <v>0</v>
      </c>
      <c r="X36" s="83"/>
      <c r="Y36" s="83"/>
      <c r="Z36" s="83"/>
      <c r="AA36" s="83"/>
      <c r="AB36" s="83"/>
      <c r="AC36" s="83"/>
      <c r="AD36" s="83"/>
      <c r="AE36" s="83"/>
    </row>
    <row r="37" spans="1:31" s="36" customFormat="1" ht="24.75" customHeight="1" x14ac:dyDescent="0.25">
      <c r="A37" s="25">
        <v>100</v>
      </c>
      <c r="B37" s="7" t="s">
        <v>45</v>
      </c>
      <c r="C37" s="14">
        <f t="shared" si="0"/>
        <v>8505269.1799999997</v>
      </c>
      <c r="D37" s="98">
        <v>162533.75</v>
      </c>
      <c r="E37" s="6">
        <v>260500</v>
      </c>
      <c r="F37" s="6">
        <v>0</v>
      </c>
      <c r="G37" s="26">
        <v>3532162.96</v>
      </c>
      <c r="H37" s="6">
        <v>1632614.64</v>
      </c>
      <c r="I37" s="6">
        <v>655585.31999999995</v>
      </c>
      <c r="J37" s="6">
        <v>661783.82999999996</v>
      </c>
      <c r="K37" s="6">
        <v>0</v>
      </c>
      <c r="L37" s="8">
        <v>0</v>
      </c>
      <c r="M37" s="6">
        <v>0</v>
      </c>
      <c r="N37" s="60">
        <v>0</v>
      </c>
      <c r="O37" s="26">
        <v>0</v>
      </c>
      <c r="P37" s="60">
        <v>1191.2</v>
      </c>
      <c r="Q37" s="26">
        <v>1600088.68</v>
      </c>
      <c r="R37" s="60">
        <v>0</v>
      </c>
      <c r="S37" s="26">
        <v>0</v>
      </c>
      <c r="T37" s="60">
        <v>0</v>
      </c>
      <c r="U37" s="60">
        <v>0</v>
      </c>
      <c r="V37" s="60">
        <v>0</v>
      </c>
      <c r="W37" s="49">
        <v>0</v>
      </c>
      <c r="X37" s="83"/>
      <c r="Y37" s="83"/>
      <c r="Z37" s="83"/>
      <c r="AA37" s="83"/>
      <c r="AB37" s="83"/>
      <c r="AC37" s="83"/>
      <c r="AD37" s="83"/>
      <c r="AE37" s="83"/>
    </row>
    <row r="38" spans="1:31" s="36" customFormat="1" ht="24.75" customHeight="1" x14ac:dyDescent="0.25">
      <c r="A38" s="25">
        <v>101</v>
      </c>
      <c r="B38" s="7" t="s">
        <v>46</v>
      </c>
      <c r="C38" s="14">
        <f t="shared" si="0"/>
        <v>13731665.42</v>
      </c>
      <c r="D38" s="98">
        <v>256487.97</v>
      </c>
      <c r="E38" s="6">
        <v>721792.43</v>
      </c>
      <c r="F38" s="6">
        <v>0</v>
      </c>
      <c r="G38" s="26">
        <v>4810123.7699999996</v>
      </c>
      <c r="H38" s="6">
        <v>2956764.27</v>
      </c>
      <c r="I38" s="6">
        <v>1642743.6099999999</v>
      </c>
      <c r="J38" s="6">
        <v>1206836.3999999999</v>
      </c>
      <c r="K38" s="6">
        <v>0</v>
      </c>
      <c r="L38" s="8">
        <v>0</v>
      </c>
      <c r="M38" s="6">
        <v>0</v>
      </c>
      <c r="N38" s="60">
        <v>0</v>
      </c>
      <c r="O38" s="26">
        <v>0</v>
      </c>
      <c r="P38" s="60">
        <v>865.1</v>
      </c>
      <c r="Q38" s="26">
        <v>2136916.9700000002</v>
      </c>
      <c r="R38" s="60">
        <v>0</v>
      </c>
      <c r="S38" s="26">
        <v>0</v>
      </c>
      <c r="T38" s="60">
        <v>0</v>
      </c>
      <c r="U38" s="60">
        <v>0</v>
      </c>
      <c r="V38" s="60">
        <v>0</v>
      </c>
      <c r="W38" s="49">
        <v>0</v>
      </c>
      <c r="X38" s="83"/>
      <c r="Y38" s="83"/>
      <c r="Z38" s="83"/>
      <c r="AA38" s="83"/>
      <c r="AB38" s="83"/>
      <c r="AC38" s="83"/>
      <c r="AD38" s="83"/>
      <c r="AE38" s="83"/>
    </row>
    <row r="39" spans="1:31" s="36" customFormat="1" ht="24.75" customHeight="1" x14ac:dyDescent="0.25">
      <c r="A39" s="25">
        <v>102</v>
      </c>
      <c r="B39" s="7" t="s">
        <v>85</v>
      </c>
      <c r="C39" s="14">
        <f t="shared" si="0"/>
        <v>13827126.189999999</v>
      </c>
      <c r="D39" s="98">
        <v>274668.07</v>
      </c>
      <c r="E39" s="6">
        <v>293096.65999999997</v>
      </c>
      <c r="F39" s="6">
        <v>0</v>
      </c>
      <c r="G39" s="26">
        <v>5239696.78</v>
      </c>
      <c r="H39" s="6">
        <v>0</v>
      </c>
      <c r="I39" s="6">
        <v>0</v>
      </c>
      <c r="J39" s="6">
        <v>0</v>
      </c>
      <c r="K39" s="6">
        <v>0</v>
      </c>
      <c r="L39" s="8">
        <v>0</v>
      </c>
      <c r="M39" s="6">
        <v>0</v>
      </c>
      <c r="N39" s="60">
        <v>0</v>
      </c>
      <c r="O39" s="26">
        <v>0</v>
      </c>
      <c r="P39" s="60">
        <v>0</v>
      </c>
      <c r="Q39" s="26">
        <v>0</v>
      </c>
      <c r="R39" s="60">
        <v>0</v>
      </c>
      <c r="S39" s="26">
        <v>0</v>
      </c>
      <c r="T39" s="60">
        <v>2521.92</v>
      </c>
      <c r="U39" s="26">
        <v>8019664.6799999997</v>
      </c>
      <c r="V39" s="60">
        <v>0</v>
      </c>
      <c r="W39" s="49">
        <v>0</v>
      </c>
      <c r="X39" s="83"/>
      <c r="Y39" s="83"/>
      <c r="Z39" s="83"/>
      <c r="AA39" s="83"/>
      <c r="AB39" s="83"/>
      <c r="AC39" s="83"/>
      <c r="AD39" s="83"/>
      <c r="AE39" s="83"/>
    </row>
    <row r="40" spans="1:31" s="36" customFormat="1" ht="24.75" customHeight="1" x14ac:dyDescent="0.25">
      <c r="A40" s="25">
        <v>103</v>
      </c>
      <c r="B40" s="7" t="s">
        <v>86</v>
      </c>
      <c r="C40" s="14">
        <f t="shared" si="0"/>
        <v>272600.06</v>
      </c>
      <c r="D40" s="98">
        <v>0</v>
      </c>
      <c r="E40" s="6">
        <v>272600.06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8">
        <v>0</v>
      </c>
      <c r="M40" s="6">
        <v>0</v>
      </c>
      <c r="N40" s="60">
        <v>0</v>
      </c>
      <c r="O40" s="6">
        <v>0</v>
      </c>
      <c r="P40" s="60">
        <v>0</v>
      </c>
      <c r="Q40" s="6">
        <v>0</v>
      </c>
      <c r="R40" s="60">
        <v>0</v>
      </c>
      <c r="S40" s="26">
        <v>0</v>
      </c>
      <c r="T40" s="60">
        <v>0</v>
      </c>
      <c r="U40" s="6">
        <v>0</v>
      </c>
      <c r="V40" s="60">
        <v>0</v>
      </c>
      <c r="W40" s="16">
        <v>0</v>
      </c>
      <c r="X40" s="83"/>
      <c r="Y40" s="83"/>
      <c r="Z40" s="83"/>
      <c r="AA40" s="83"/>
      <c r="AB40" s="83"/>
      <c r="AC40" s="83"/>
      <c r="AD40" s="83"/>
      <c r="AE40" s="83"/>
    </row>
    <row r="41" spans="1:31" s="36" customFormat="1" ht="24.75" customHeight="1" x14ac:dyDescent="0.25">
      <c r="A41" s="25">
        <v>104</v>
      </c>
      <c r="B41" s="7" t="s">
        <v>200</v>
      </c>
      <c r="C41" s="14">
        <f t="shared" si="0"/>
        <v>2000000</v>
      </c>
      <c r="D41" s="98">
        <v>40660</v>
      </c>
      <c r="E41" s="6">
        <v>100000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1</v>
      </c>
      <c r="M41" s="6">
        <v>1859340</v>
      </c>
      <c r="N41" s="60">
        <v>0</v>
      </c>
      <c r="O41" s="6">
        <v>0</v>
      </c>
      <c r="P41" s="60">
        <v>0</v>
      </c>
      <c r="Q41" s="6">
        <v>0</v>
      </c>
      <c r="R41" s="60">
        <v>0</v>
      </c>
      <c r="S41" s="26">
        <v>0</v>
      </c>
      <c r="T41" s="60">
        <v>0</v>
      </c>
      <c r="U41" s="6">
        <v>0</v>
      </c>
      <c r="V41" s="60">
        <v>0</v>
      </c>
      <c r="W41" s="16">
        <v>0</v>
      </c>
      <c r="X41" s="83"/>
      <c r="Y41" s="83"/>
      <c r="Z41" s="83"/>
      <c r="AA41" s="83"/>
      <c r="AB41" s="83"/>
      <c r="AC41" s="83"/>
      <c r="AD41" s="83"/>
      <c r="AE41" s="83"/>
    </row>
    <row r="42" spans="1:31" s="36" customFormat="1" ht="24.75" customHeight="1" x14ac:dyDescent="0.25">
      <c r="A42" s="25">
        <v>105</v>
      </c>
      <c r="B42" s="7" t="s">
        <v>180</v>
      </c>
      <c r="C42" s="14">
        <f t="shared" si="0"/>
        <v>273963.15999999997</v>
      </c>
      <c r="D42" s="98">
        <v>2655.4</v>
      </c>
      <c r="E42" s="6">
        <v>23139.8</v>
      </c>
      <c r="F42" s="6">
        <v>248167.96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8">
        <v>0</v>
      </c>
      <c r="M42" s="6">
        <v>0</v>
      </c>
      <c r="N42" s="60">
        <v>0</v>
      </c>
      <c r="O42" s="26">
        <v>0</v>
      </c>
      <c r="P42" s="60">
        <v>0</v>
      </c>
      <c r="Q42" s="26">
        <v>0</v>
      </c>
      <c r="R42" s="60">
        <v>0</v>
      </c>
      <c r="S42" s="26">
        <v>0</v>
      </c>
      <c r="T42" s="60">
        <v>0</v>
      </c>
      <c r="U42" s="26">
        <v>0</v>
      </c>
      <c r="V42" s="60">
        <v>0</v>
      </c>
      <c r="W42" s="26">
        <v>0</v>
      </c>
      <c r="X42" s="83"/>
      <c r="Y42" s="83"/>
      <c r="Z42" s="83"/>
      <c r="AA42" s="83"/>
      <c r="AB42" s="83"/>
      <c r="AC42" s="83"/>
      <c r="AD42" s="83"/>
      <c r="AE42" s="83"/>
    </row>
    <row r="43" spans="1:31" s="36" customFormat="1" ht="24.75" customHeight="1" x14ac:dyDescent="0.25">
      <c r="A43" s="25">
        <v>106</v>
      </c>
      <c r="B43" s="7" t="s">
        <v>181</v>
      </c>
      <c r="C43" s="14">
        <f t="shared" si="0"/>
        <v>381634.45</v>
      </c>
      <c r="D43" s="98">
        <v>3811.65</v>
      </c>
      <c r="E43" s="6">
        <v>21594</v>
      </c>
      <c r="F43" s="6">
        <v>356228.80000000005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8">
        <v>0</v>
      </c>
      <c r="M43" s="6">
        <v>0</v>
      </c>
      <c r="N43" s="60">
        <v>0</v>
      </c>
      <c r="O43" s="26">
        <v>0</v>
      </c>
      <c r="P43" s="60">
        <v>0</v>
      </c>
      <c r="Q43" s="26">
        <v>0</v>
      </c>
      <c r="R43" s="60">
        <v>0</v>
      </c>
      <c r="S43" s="26">
        <v>0</v>
      </c>
      <c r="T43" s="60">
        <v>0</v>
      </c>
      <c r="U43" s="26">
        <v>0</v>
      </c>
      <c r="V43" s="60">
        <v>0</v>
      </c>
      <c r="W43" s="26">
        <v>0</v>
      </c>
      <c r="X43" s="83"/>
      <c r="Y43" s="83"/>
      <c r="Z43" s="83"/>
      <c r="AA43" s="83"/>
      <c r="AB43" s="83"/>
      <c r="AC43" s="83"/>
      <c r="AD43" s="83"/>
      <c r="AE43" s="83"/>
    </row>
    <row r="44" spans="1:31" s="36" customFormat="1" ht="24.75" customHeight="1" x14ac:dyDescent="0.25">
      <c r="A44" s="25">
        <v>107</v>
      </c>
      <c r="B44" s="7" t="s">
        <v>87</v>
      </c>
      <c r="C44" s="14">
        <f t="shared" si="0"/>
        <v>3211576.51</v>
      </c>
      <c r="D44" s="98">
        <v>48977.09</v>
      </c>
      <c r="E44" s="6">
        <v>76657.51999999999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8">
        <v>0</v>
      </c>
      <c r="M44" s="6">
        <v>0</v>
      </c>
      <c r="N44" s="60">
        <v>0</v>
      </c>
      <c r="O44" s="26">
        <v>0</v>
      </c>
      <c r="P44" s="60">
        <v>0</v>
      </c>
      <c r="Q44" s="26">
        <v>0</v>
      </c>
      <c r="R44" s="60">
        <v>0</v>
      </c>
      <c r="S44" s="26">
        <v>0</v>
      </c>
      <c r="T44" s="60">
        <v>725.4</v>
      </c>
      <c r="U44" s="26">
        <v>3085941.9</v>
      </c>
      <c r="V44" s="60">
        <v>0</v>
      </c>
      <c r="W44" s="26">
        <v>0</v>
      </c>
      <c r="X44" s="83"/>
      <c r="Y44" s="83"/>
      <c r="Z44" s="83"/>
      <c r="AA44" s="83"/>
      <c r="AB44" s="83"/>
      <c r="AC44" s="83"/>
      <c r="AD44" s="83"/>
      <c r="AE44" s="83"/>
    </row>
    <row r="45" spans="1:31" s="36" customFormat="1" ht="24.75" customHeight="1" x14ac:dyDescent="0.25">
      <c r="A45" s="25">
        <v>108</v>
      </c>
      <c r="B45" s="7" t="s">
        <v>165</v>
      </c>
      <c r="C45" s="14">
        <f t="shared" si="0"/>
        <v>1334034.6100000001</v>
      </c>
      <c r="D45" s="98">
        <v>22772.73</v>
      </c>
      <c r="E45" s="6">
        <v>247115.37</v>
      </c>
      <c r="F45" s="6">
        <v>202814.15</v>
      </c>
      <c r="G45" s="6">
        <v>0</v>
      </c>
      <c r="H45" s="6">
        <v>0</v>
      </c>
      <c r="I45" s="6">
        <v>0</v>
      </c>
      <c r="J45" s="6">
        <v>0</v>
      </c>
      <c r="K45" s="6">
        <v>861332.36</v>
      </c>
      <c r="L45" s="8">
        <v>0</v>
      </c>
      <c r="M45" s="6">
        <v>0</v>
      </c>
      <c r="N45" s="60">
        <v>0</v>
      </c>
      <c r="O45" s="26">
        <v>0</v>
      </c>
      <c r="P45" s="60">
        <v>0</v>
      </c>
      <c r="Q45" s="26">
        <v>0</v>
      </c>
      <c r="R45" s="60">
        <v>0</v>
      </c>
      <c r="S45" s="26">
        <v>0</v>
      </c>
      <c r="T45" s="60">
        <v>0</v>
      </c>
      <c r="U45" s="60">
        <v>0</v>
      </c>
      <c r="V45" s="60">
        <v>0</v>
      </c>
      <c r="W45" s="26">
        <v>0</v>
      </c>
      <c r="X45" s="83"/>
      <c r="Y45" s="83"/>
      <c r="Z45" s="83"/>
      <c r="AA45" s="83"/>
      <c r="AB45" s="83"/>
      <c r="AC45" s="83"/>
      <c r="AD45" s="83"/>
      <c r="AE45" s="83"/>
    </row>
    <row r="46" spans="1:31" s="36" customFormat="1" ht="24.75" customHeight="1" x14ac:dyDescent="0.25">
      <c r="A46" s="25">
        <v>109</v>
      </c>
      <c r="B46" s="7" t="s">
        <v>88</v>
      </c>
      <c r="C46" s="14">
        <f t="shared" si="0"/>
        <v>17885463.420000002</v>
      </c>
      <c r="D46" s="98">
        <v>369114.45</v>
      </c>
      <c r="E46" s="6">
        <v>268009.86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8">
        <v>0</v>
      </c>
      <c r="M46" s="6">
        <v>0</v>
      </c>
      <c r="N46" s="60">
        <v>1553</v>
      </c>
      <c r="O46" s="6">
        <v>5811895.2999999998</v>
      </c>
      <c r="P46" s="60">
        <v>0</v>
      </c>
      <c r="Q46" s="6">
        <v>0</v>
      </c>
      <c r="R46" s="60">
        <v>0</v>
      </c>
      <c r="S46" s="6">
        <v>0</v>
      </c>
      <c r="T46" s="60">
        <v>2619.9</v>
      </c>
      <c r="U46" s="6">
        <v>11436443.810000001</v>
      </c>
      <c r="V46" s="60">
        <v>0</v>
      </c>
      <c r="W46" s="6">
        <v>0</v>
      </c>
      <c r="X46" s="83"/>
      <c r="Y46" s="83"/>
      <c r="Z46" s="83"/>
      <c r="AA46" s="83"/>
      <c r="AB46" s="83"/>
      <c r="AC46" s="83"/>
      <c r="AD46" s="83"/>
      <c r="AE46" s="83"/>
    </row>
    <row r="47" spans="1:31" s="36" customFormat="1" ht="24.75" customHeight="1" x14ac:dyDescent="0.25">
      <c r="A47" s="25">
        <v>110</v>
      </c>
      <c r="B47" s="7" t="s">
        <v>89</v>
      </c>
      <c r="C47" s="14">
        <f t="shared" si="0"/>
        <v>6673725.1600000001</v>
      </c>
      <c r="D47" s="98">
        <v>138346.6</v>
      </c>
      <c r="E47" s="6">
        <v>70584</v>
      </c>
      <c r="F47" s="6">
        <v>1079287.75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8">
        <v>0</v>
      </c>
      <c r="M47" s="6">
        <v>0</v>
      </c>
      <c r="N47" s="60">
        <v>1382.8</v>
      </c>
      <c r="O47" s="6">
        <v>5385506.8099999996</v>
      </c>
      <c r="P47" s="60">
        <v>0</v>
      </c>
      <c r="Q47" s="6">
        <v>0</v>
      </c>
      <c r="R47" s="60">
        <v>0</v>
      </c>
      <c r="S47" s="6">
        <v>0</v>
      </c>
      <c r="T47" s="60">
        <v>0</v>
      </c>
      <c r="U47" s="60">
        <v>0</v>
      </c>
      <c r="V47" s="60">
        <v>0</v>
      </c>
      <c r="W47" s="6">
        <v>0</v>
      </c>
      <c r="X47" s="83"/>
      <c r="Y47" s="83"/>
      <c r="Z47" s="83"/>
      <c r="AA47" s="83"/>
      <c r="AB47" s="83"/>
      <c r="AC47" s="83"/>
      <c r="AD47" s="83"/>
      <c r="AE47" s="83"/>
    </row>
    <row r="48" spans="1:31" s="36" customFormat="1" ht="24.75" customHeight="1" x14ac:dyDescent="0.25">
      <c r="A48" s="25">
        <v>111</v>
      </c>
      <c r="B48" s="7" t="s">
        <v>90</v>
      </c>
      <c r="C48" s="14">
        <f t="shared" si="0"/>
        <v>196684.76</v>
      </c>
      <c r="D48" s="98">
        <v>0</v>
      </c>
      <c r="E48" s="6">
        <v>196684.76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8">
        <v>0</v>
      </c>
      <c r="M48" s="6">
        <v>0</v>
      </c>
      <c r="N48" s="60">
        <v>0</v>
      </c>
      <c r="O48" s="26">
        <v>0</v>
      </c>
      <c r="P48" s="60">
        <v>0</v>
      </c>
      <c r="Q48" s="26">
        <v>0</v>
      </c>
      <c r="R48" s="60">
        <v>0</v>
      </c>
      <c r="S48" s="26">
        <v>0</v>
      </c>
      <c r="T48" s="60">
        <v>0</v>
      </c>
      <c r="U48" s="60">
        <v>0</v>
      </c>
      <c r="V48" s="60">
        <v>0</v>
      </c>
      <c r="W48" s="26">
        <v>0</v>
      </c>
      <c r="X48" s="83"/>
      <c r="Y48" s="83"/>
      <c r="Z48" s="83"/>
      <c r="AA48" s="83"/>
      <c r="AB48" s="83"/>
      <c r="AC48" s="83"/>
      <c r="AD48" s="83"/>
      <c r="AE48" s="83"/>
    </row>
    <row r="49" spans="1:31" s="36" customFormat="1" ht="24.75" customHeight="1" x14ac:dyDescent="0.25">
      <c r="A49" s="25">
        <v>112</v>
      </c>
      <c r="B49" s="7" t="s">
        <v>91</v>
      </c>
      <c r="C49" s="14">
        <f t="shared" si="0"/>
        <v>1643274.58</v>
      </c>
      <c r="D49" s="98">
        <v>23012.400000000001</v>
      </c>
      <c r="E49" s="6">
        <v>533746.38</v>
      </c>
      <c r="F49" s="6">
        <v>1086515.8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8">
        <v>0</v>
      </c>
      <c r="M49" s="6">
        <v>0</v>
      </c>
      <c r="N49" s="60">
        <v>0</v>
      </c>
      <c r="O49" s="6">
        <v>0</v>
      </c>
      <c r="P49" s="60">
        <v>0</v>
      </c>
      <c r="Q49" s="6">
        <v>0</v>
      </c>
      <c r="R49" s="60">
        <v>0</v>
      </c>
      <c r="S49" s="6">
        <v>0</v>
      </c>
      <c r="T49" s="60">
        <v>0</v>
      </c>
      <c r="U49" s="60">
        <v>0</v>
      </c>
      <c r="V49" s="60">
        <v>0</v>
      </c>
      <c r="W49" s="6">
        <v>0</v>
      </c>
      <c r="X49" s="83"/>
      <c r="Y49" s="83"/>
      <c r="Z49" s="83"/>
      <c r="AA49" s="83"/>
      <c r="AB49" s="83"/>
      <c r="AC49" s="83"/>
      <c r="AD49" s="83"/>
      <c r="AE49" s="83"/>
    </row>
    <row r="50" spans="1:31" s="36" customFormat="1" ht="24.75" customHeight="1" x14ac:dyDescent="0.25">
      <c r="A50" s="25">
        <v>113</v>
      </c>
      <c r="B50" s="7" t="s">
        <v>92</v>
      </c>
      <c r="C50" s="14">
        <f t="shared" si="0"/>
        <v>11176873.18</v>
      </c>
      <c r="D50" s="98">
        <v>233126.18</v>
      </c>
      <c r="E50" s="6">
        <v>50000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8">
        <v>0</v>
      </c>
      <c r="M50" s="6">
        <v>0</v>
      </c>
      <c r="N50" s="60">
        <v>2238.1999999999998</v>
      </c>
      <c r="O50" s="6">
        <v>10893747</v>
      </c>
      <c r="P50" s="60">
        <v>0</v>
      </c>
      <c r="Q50" s="6">
        <v>0</v>
      </c>
      <c r="R50" s="60">
        <v>0</v>
      </c>
      <c r="S50" s="6">
        <v>0</v>
      </c>
      <c r="T50" s="60">
        <v>0</v>
      </c>
      <c r="U50" s="60">
        <v>0</v>
      </c>
      <c r="V50" s="60">
        <v>0</v>
      </c>
      <c r="W50" s="6">
        <v>0</v>
      </c>
      <c r="X50" s="83"/>
      <c r="Y50" s="83"/>
      <c r="Z50" s="83"/>
      <c r="AA50" s="83"/>
      <c r="AB50" s="83"/>
      <c r="AC50" s="83"/>
      <c r="AD50" s="83"/>
      <c r="AE50" s="83"/>
    </row>
    <row r="51" spans="1:31" s="36" customFormat="1" ht="24.75" customHeight="1" x14ac:dyDescent="0.25">
      <c r="A51" s="25">
        <v>114</v>
      </c>
      <c r="B51" s="7" t="s">
        <v>93</v>
      </c>
      <c r="C51" s="14">
        <f t="shared" si="0"/>
        <v>16305998.560000001</v>
      </c>
      <c r="D51" s="98">
        <v>341637.33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8">
        <v>0</v>
      </c>
      <c r="M51" s="6">
        <v>0</v>
      </c>
      <c r="N51" s="60">
        <v>1350.7</v>
      </c>
      <c r="O51" s="6">
        <v>5260488.8899999997</v>
      </c>
      <c r="P51" s="60">
        <v>0</v>
      </c>
      <c r="Q51" s="6">
        <v>0</v>
      </c>
      <c r="R51" s="60">
        <v>0</v>
      </c>
      <c r="S51" s="6">
        <v>0</v>
      </c>
      <c r="T51" s="60">
        <v>2452.08</v>
      </c>
      <c r="U51" s="6">
        <v>10703872.335719999</v>
      </c>
      <c r="V51" s="60">
        <v>0</v>
      </c>
      <c r="W51" s="6">
        <v>0</v>
      </c>
      <c r="X51" s="83"/>
      <c r="Y51" s="83"/>
      <c r="Z51" s="83"/>
      <c r="AA51" s="83"/>
      <c r="AB51" s="83"/>
      <c r="AC51" s="83"/>
      <c r="AD51" s="83"/>
      <c r="AE51" s="83"/>
    </row>
    <row r="52" spans="1:31" s="36" customFormat="1" ht="24.75" customHeight="1" x14ac:dyDescent="0.25">
      <c r="A52" s="25">
        <v>115</v>
      </c>
      <c r="B52" s="7" t="s">
        <v>94</v>
      </c>
      <c r="C52" s="14">
        <f t="shared" si="0"/>
        <v>2116126.66</v>
      </c>
      <c r="D52" s="98">
        <v>30214.13</v>
      </c>
      <c r="E52" s="6">
        <v>659371.84</v>
      </c>
      <c r="F52" s="6">
        <v>1426540.69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8">
        <v>0</v>
      </c>
      <c r="M52" s="6">
        <v>0</v>
      </c>
      <c r="N52" s="60">
        <v>0</v>
      </c>
      <c r="O52" s="6">
        <v>0</v>
      </c>
      <c r="P52" s="54">
        <v>0</v>
      </c>
      <c r="Q52" s="6">
        <v>0</v>
      </c>
      <c r="R52" s="60">
        <v>0</v>
      </c>
      <c r="S52" s="6">
        <v>0</v>
      </c>
      <c r="T52" s="60">
        <v>0</v>
      </c>
      <c r="U52" s="60">
        <v>0</v>
      </c>
      <c r="V52" s="60">
        <v>0</v>
      </c>
      <c r="W52" s="6">
        <v>0</v>
      </c>
      <c r="X52" s="83"/>
      <c r="Y52" s="83"/>
      <c r="Z52" s="83"/>
      <c r="AA52" s="83"/>
      <c r="AB52" s="83"/>
      <c r="AC52" s="83"/>
      <c r="AD52" s="83"/>
      <c r="AE52" s="83"/>
    </row>
    <row r="53" spans="1:31" s="36" customFormat="1" ht="24.75" customHeight="1" x14ac:dyDescent="0.25">
      <c r="A53" s="25">
        <v>116</v>
      </c>
      <c r="B53" s="7" t="s">
        <v>95</v>
      </c>
      <c r="C53" s="14">
        <f t="shared" si="0"/>
        <v>2318124.9700000002</v>
      </c>
      <c r="D53" s="98">
        <v>31073.1</v>
      </c>
      <c r="E53" s="6">
        <v>819955.7</v>
      </c>
      <c r="F53" s="6">
        <v>1467096.17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8">
        <v>0</v>
      </c>
      <c r="M53" s="6">
        <v>0</v>
      </c>
      <c r="N53" s="60">
        <v>0</v>
      </c>
      <c r="O53" s="6">
        <v>0</v>
      </c>
      <c r="P53" s="60">
        <v>0</v>
      </c>
      <c r="Q53" s="6">
        <v>0</v>
      </c>
      <c r="R53" s="60">
        <v>0</v>
      </c>
      <c r="S53" s="6">
        <v>0</v>
      </c>
      <c r="T53" s="60">
        <v>0</v>
      </c>
      <c r="U53" s="60">
        <v>0</v>
      </c>
      <c r="V53" s="60">
        <v>0</v>
      </c>
      <c r="W53" s="6">
        <v>0</v>
      </c>
      <c r="X53" s="83"/>
      <c r="Y53" s="83"/>
      <c r="Z53" s="83"/>
      <c r="AA53" s="83"/>
      <c r="AB53" s="83"/>
      <c r="AC53" s="83"/>
      <c r="AD53" s="83"/>
      <c r="AE53" s="83"/>
    </row>
    <row r="54" spans="1:31" s="36" customFormat="1" ht="24.75" customHeight="1" x14ac:dyDescent="0.25">
      <c r="A54" s="25">
        <v>117</v>
      </c>
      <c r="B54" s="7" t="s">
        <v>96</v>
      </c>
      <c r="C54" s="14">
        <f t="shared" si="0"/>
        <v>241084.62</v>
      </c>
      <c r="D54" s="98">
        <v>0</v>
      </c>
      <c r="E54" s="6">
        <v>241084.62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8">
        <v>0</v>
      </c>
      <c r="M54" s="6">
        <v>0</v>
      </c>
      <c r="N54" s="60">
        <v>0</v>
      </c>
      <c r="O54" s="26">
        <v>0</v>
      </c>
      <c r="P54" s="60">
        <v>0</v>
      </c>
      <c r="Q54" s="26">
        <v>0</v>
      </c>
      <c r="R54" s="60">
        <v>0</v>
      </c>
      <c r="S54" s="26">
        <v>0</v>
      </c>
      <c r="T54" s="60">
        <v>0</v>
      </c>
      <c r="U54" s="60">
        <v>0</v>
      </c>
      <c r="V54" s="60">
        <v>0</v>
      </c>
      <c r="W54" s="26">
        <v>0</v>
      </c>
      <c r="X54" s="83"/>
      <c r="Y54" s="83"/>
      <c r="Z54" s="83"/>
      <c r="AA54" s="83"/>
      <c r="AB54" s="83"/>
      <c r="AC54" s="83"/>
      <c r="AD54" s="83"/>
      <c r="AE54" s="83"/>
    </row>
    <row r="55" spans="1:31" s="39" customFormat="1" ht="24.75" customHeight="1" x14ac:dyDescent="0.25">
      <c r="A55" s="110" t="s">
        <v>39</v>
      </c>
      <c r="B55" s="111"/>
      <c r="C55" s="33">
        <f>ROUND(SUM(E55+F55+G55+H55+I55+J55+K55+M55+O55+Q55+S55+W55+D55+U55),2)</f>
        <v>226462975.41</v>
      </c>
      <c r="D55" s="18">
        <f>ROUND(SUM(D10:D54),2)</f>
        <v>4340646.4000000004</v>
      </c>
      <c r="E55" s="18">
        <f t="shared" ref="E55:W55" si="1">ROUND(SUM(E10:E54),2)</f>
        <v>11153825.75</v>
      </c>
      <c r="F55" s="18">
        <f t="shared" si="1"/>
        <v>15244840.199999999</v>
      </c>
      <c r="G55" s="18">
        <f t="shared" si="1"/>
        <v>39172320.590000004</v>
      </c>
      <c r="H55" s="18">
        <f t="shared" si="1"/>
        <v>12608238.449999999</v>
      </c>
      <c r="I55" s="18">
        <f t="shared" si="1"/>
        <v>5753151.0599999996</v>
      </c>
      <c r="J55" s="18">
        <f t="shared" si="1"/>
        <v>5741628.3899999997</v>
      </c>
      <c r="K55" s="18">
        <f t="shared" si="1"/>
        <v>4006469.4</v>
      </c>
      <c r="L55" s="90">
        <f t="shared" si="1"/>
        <v>5</v>
      </c>
      <c r="M55" s="18">
        <f t="shared" si="1"/>
        <v>8559842.5600000005</v>
      </c>
      <c r="N55" s="18">
        <f t="shared" si="1"/>
        <v>10308.299999999999</v>
      </c>
      <c r="O55" s="18">
        <f t="shared" si="1"/>
        <v>41222906.590000004</v>
      </c>
      <c r="P55" s="18">
        <f t="shared" si="1"/>
        <v>4159.1000000000004</v>
      </c>
      <c r="Q55" s="18">
        <f t="shared" si="1"/>
        <v>5634775.9100000001</v>
      </c>
      <c r="R55" s="18">
        <f t="shared" si="1"/>
        <v>0</v>
      </c>
      <c r="S55" s="18">
        <f t="shared" si="1"/>
        <v>0</v>
      </c>
      <c r="T55" s="18">
        <f t="shared" si="1"/>
        <v>19697.3</v>
      </c>
      <c r="U55" s="18">
        <f t="shared" si="1"/>
        <v>73024330.109999999</v>
      </c>
      <c r="V55" s="18">
        <f t="shared" si="1"/>
        <v>0</v>
      </c>
      <c r="W55" s="18">
        <f t="shared" si="1"/>
        <v>0</v>
      </c>
      <c r="X55" s="38"/>
      <c r="Y55" s="38"/>
      <c r="Z55" s="38"/>
      <c r="AA55" s="38"/>
      <c r="AB55" s="38"/>
      <c r="AC55" s="38"/>
      <c r="AD55" s="38"/>
    </row>
    <row r="56" spans="1:31" s="35" customFormat="1" ht="24.75" customHeight="1" x14ac:dyDescent="0.25">
      <c r="A56" s="108" t="s">
        <v>138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9"/>
      <c r="X56" s="34"/>
      <c r="Y56" s="34"/>
      <c r="Z56" s="34"/>
      <c r="AA56" s="34"/>
      <c r="AB56" s="34"/>
      <c r="AC56" s="34"/>
      <c r="AD56" s="34"/>
    </row>
    <row r="57" spans="1:31" s="31" customFormat="1" ht="24.75" customHeight="1" x14ac:dyDescent="0.25">
      <c r="A57" s="105" t="s">
        <v>21</v>
      </c>
      <c r="B57" s="106"/>
      <c r="C57" s="107"/>
      <c r="D57" s="92"/>
      <c r="E57" s="26"/>
      <c r="F57" s="26"/>
      <c r="G57" s="26"/>
      <c r="H57" s="26"/>
      <c r="I57" s="26"/>
      <c r="J57" s="26"/>
      <c r="K57" s="26"/>
      <c r="L57" s="93"/>
      <c r="M57" s="26"/>
      <c r="N57" s="94"/>
      <c r="O57" s="26"/>
      <c r="P57" s="94"/>
      <c r="Q57" s="26"/>
      <c r="R57" s="94"/>
      <c r="S57" s="26"/>
      <c r="T57" s="26"/>
      <c r="U57" s="26"/>
      <c r="V57" s="94"/>
      <c r="W57" s="26"/>
      <c r="X57" s="4"/>
      <c r="Y57" s="4"/>
      <c r="Z57" s="4"/>
      <c r="AA57" s="4"/>
      <c r="AB57" s="4"/>
      <c r="AC57" s="4"/>
      <c r="AD57" s="4"/>
    </row>
    <row r="58" spans="1:31" s="31" customFormat="1" ht="24.75" customHeight="1" x14ac:dyDescent="0.25">
      <c r="A58" s="25">
        <v>107</v>
      </c>
      <c r="B58" s="7" t="s">
        <v>218</v>
      </c>
      <c r="C58" s="56">
        <f t="shared" ref="C58:C98" si="2">ROUND(SUM(D58+E58+F58+G58+H58+I58+J58+K58+M58+O58+Q58+S58+U58+W58),2)</f>
        <v>6111934.6399999997</v>
      </c>
      <c r="D58" s="98">
        <f t="shared" ref="D58:D118" si="3">ROUND((F58+G58+H58+I58+J58+K58+M58+O58+Q58+S58+U58+W58)*0.0214,2)</f>
        <v>122078.96</v>
      </c>
      <c r="E58" s="26">
        <f t="shared" ref="E58:E67" si="4">ROUND((F58+G58+H58+I58+J58+K58+M58+O58+Q58+S58+U58+W58)*0.05,2)</f>
        <v>285231.21999999997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8">
        <v>2</v>
      </c>
      <c r="M58" s="26">
        <v>5704624.46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4"/>
      <c r="Y58" s="4"/>
      <c r="Z58" s="4"/>
      <c r="AA58" s="4"/>
      <c r="AB58" s="4"/>
      <c r="AC58" s="4"/>
      <c r="AD58" s="4"/>
    </row>
    <row r="59" spans="1:31" s="31" customFormat="1" ht="24.75" customHeight="1" x14ac:dyDescent="0.25">
      <c r="A59" s="25">
        <v>108</v>
      </c>
      <c r="B59" s="7" t="s">
        <v>217</v>
      </c>
      <c r="C59" s="56">
        <f t="shared" si="2"/>
        <v>6111934.6399999997</v>
      </c>
      <c r="D59" s="98">
        <f t="shared" si="3"/>
        <v>122078.96</v>
      </c>
      <c r="E59" s="26">
        <f t="shared" si="4"/>
        <v>285231.21999999997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8">
        <v>2</v>
      </c>
      <c r="M59" s="26">
        <v>5704624.46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4"/>
      <c r="Y59" s="4"/>
      <c r="Z59" s="4"/>
      <c r="AA59" s="4"/>
      <c r="AB59" s="4"/>
      <c r="AC59" s="4"/>
      <c r="AD59" s="4"/>
    </row>
    <row r="60" spans="1:31" s="31" customFormat="1" ht="24.75" customHeight="1" x14ac:dyDescent="0.25">
      <c r="A60" s="25">
        <v>109</v>
      </c>
      <c r="B60" s="7" t="s">
        <v>216</v>
      </c>
      <c r="C60" s="56">
        <f t="shared" si="2"/>
        <v>6111934.6399999997</v>
      </c>
      <c r="D60" s="98">
        <f t="shared" si="3"/>
        <v>122078.96</v>
      </c>
      <c r="E60" s="26">
        <f t="shared" si="4"/>
        <v>285231.21999999997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8">
        <v>2</v>
      </c>
      <c r="M60" s="26">
        <v>5704624.46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4"/>
      <c r="Y60" s="4"/>
      <c r="Z60" s="4"/>
      <c r="AA60" s="4"/>
      <c r="AB60" s="4"/>
      <c r="AC60" s="4"/>
      <c r="AD60" s="4"/>
    </row>
    <row r="61" spans="1:31" s="31" customFormat="1" ht="24.75" customHeight="1" x14ac:dyDescent="0.25">
      <c r="A61" s="25">
        <v>110</v>
      </c>
      <c r="B61" s="7" t="s">
        <v>215</v>
      </c>
      <c r="C61" s="56">
        <f t="shared" si="2"/>
        <v>3055967.32</v>
      </c>
      <c r="D61" s="98">
        <f t="shared" si="3"/>
        <v>61039.48</v>
      </c>
      <c r="E61" s="26">
        <f t="shared" si="4"/>
        <v>142615.60999999999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8">
        <v>1</v>
      </c>
      <c r="M61" s="26">
        <v>2852312.23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4"/>
      <c r="Y61" s="4"/>
      <c r="Z61" s="4"/>
      <c r="AA61" s="4"/>
      <c r="AB61" s="4"/>
      <c r="AC61" s="4"/>
      <c r="AD61" s="4"/>
    </row>
    <row r="62" spans="1:31" s="31" customFormat="1" ht="24.75" customHeight="1" x14ac:dyDescent="0.25">
      <c r="A62" s="25">
        <v>111</v>
      </c>
      <c r="B62" s="7" t="s">
        <v>157</v>
      </c>
      <c r="C62" s="56">
        <f t="shared" si="2"/>
        <v>14943185.369999999</v>
      </c>
      <c r="D62" s="98">
        <f t="shared" si="3"/>
        <v>298473.18</v>
      </c>
      <c r="E62" s="26">
        <f t="shared" si="4"/>
        <v>697367.25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8">
        <v>3</v>
      </c>
      <c r="M62" s="26">
        <v>8556936.6799999997</v>
      </c>
      <c r="N62" s="26">
        <v>950</v>
      </c>
      <c r="O62" s="26">
        <v>5390408.2599999998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4"/>
      <c r="Y62" s="4"/>
      <c r="Z62" s="4"/>
      <c r="AA62" s="4"/>
      <c r="AB62" s="4"/>
      <c r="AC62" s="4"/>
      <c r="AD62" s="4"/>
    </row>
    <row r="63" spans="1:31" s="31" customFormat="1" ht="24.75" customHeight="1" x14ac:dyDescent="0.25">
      <c r="A63" s="25">
        <v>112</v>
      </c>
      <c r="B63" s="7" t="s">
        <v>214</v>
      </c>
      <c r="C63" s="56">
        <f t="shared" si="2"/>
        <v>6111934.6399999997</v>
      </c>
      <c r="D63" s="98">
        <f t="shared" si="3"/>
        <v>122078.96</v>
      </c>
      <c r="E63" s="26">
        <f t="shared" si="4"/>
        <v>285231.21999999997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8">
        <v>2</v>
      </c>
      <c r="M63" s="26">
        <v>5704624.46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4"/>
      <c r="Y63" s="4"/>
      <c r="Z63" s="4"/>
      <c r="AA63" s="4"/>
      <c r="AB63" s="4"/>
      <c r="AC63" s="4"/>
      <c r="AD63" s="4"/>
    </row>
    <row r="64" spans="1:31" s="31" customFormat="1" ht="24.75" customHeight="1" x14ac:dyDescent="0.25">
      <c r="A64" s="25">
        <v>113</v>
      </c>
      <c r="B64" s="7" t="s">
        <v>213</v>
      </c>
      <c r="C64" s="56">
        <f t="shared" si="2"/>
        <v>9167901.9499999993</v>
      </c>
      <c r="D64" s="98">
        <f t="shared" si="3"/>
        <v>183118.44</v>
      </c>
      <c r="E64" s="26">
        <f t="shared" si="4"/>
        <v>427846.83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8">
        <v>3</v>
      </c>
      <c r="M64" s="26">
        <v>8556936.6799999997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4"/>
      <c r="Y64" s="4"/>
      <c r="Z64" s="4"/>
      <c r="AA64" s="4"/>
      <c r="AB64" s="4"/>
      <c r="AC64" s="4"/>
      <c r="AD64" s="4"/>
    </row>
    <row r="65" spans="1:31" s="31" customFormat="1" ht="24.75" customHeight="1" x14ac:dyDescent="0.25">
      <c r="A65" s="25">
        <v>114</v>
      </c>
      <c r="B65" s="7" t="s">
        <v>212</v>
      </c>
      <c r="C65" s="56">
        <f t="shared" si="2"/>
        <v>6111934.6399999997</v>
      </c>
      <c r="D65" s="98">
        <f t="shared" si="3"/>
        <v>122078.96</v>
      </c>
      <c r="E65" s="26">
        <f t="shared" si="4"/>
        <v>285231.21999999997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8">
        <v>2</v>
      </c>
      <c r="M65" s="26">
        <v>5704624.46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4"/>
      <c r="Y65" s="4"/>
      <c r="Z65" s="4"/>
      <c r="AA65" s="4"/>
      <c r="AB65" s="4"/>
      <c r="AC65" s="4"/>
      <c r="AD65" s="4"/>
    </row>
    <row r="66" spans="1:31" s="31" customFormat="1" ht="24.75" customHeight="1" x14ac:dyDescent="0.25">
      <c r="A66" s="25">
        <v>115</v>
      </c>
      <c r="B66" s="7" t="s">
        <v>211</v>
      </c>
      <c r="C66" s="56">
        <f t="shared" si="2"/>
        <v>6111934.6399999997</v>
      </c>
      <c r="D66" s="98">
        <f t="shared" si="3"/>
        <v>122078.96</v>
      </c>
      <c r="E66" s="26">
        <f t="shared" si="4"/>
        <v>285231.21999999997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8">
        <v>2</v>
      </c>
      <c r="M66" s="26">
        <v>5704624.46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4"/>
      <c r="Y66" s="4"/>
      <c r="Z66" s="4"/>
      <c r="AA66" s="4"/>
      <c r="AB66" s="4"/>
      <c r="AC66" s="4"/>
      <c r="AD66" s="4"/>
    </row>
    <row r="67" spans="1:31" s="31" customFormat="1" ht="24.75" customHeight="1" x14ac:dyDescent="0.25">
      <c r="A67" s="25">
        <v>116</v>
      </c>
      <c r="B67" s="7" t="s">
        <v>210</v>
      </c>
      <c r="C67" s="56">
        <f t="shared" si="2"/>
        <v>6111934.6399999997</v>
      </c>
      <c r="D67" s="98">
        <f t="shared" si="3"/>
        <v>122078.96</v>
      </c>
      <c r="E67" s="26">
        <f t="shared" si="4"/>
        <v>285231.21999999997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8">
        <v>2</v>
      </c>
      <c r="M67" s="26">
        <v>5704624.46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4"/>
      <c r="Y67" s="4"/>
      <c r="Z67" s="4"/>
      <c r="AA67" s="4"/>
      <c r="AB67" s="4"/>
      <c r="AC67" s="4"/>
      <c r="AD67" s="4"/>
    </row>
    <row r="68" spans="1:31" s="31" customFormat="1" ht="24.75" customHeight="1" x14ac:dyDescent="0.25">
      <c r="A68" s="25">
        <v>117</v>
      </c>
      <c r="B68" s="7" t="s">
        <v>199</v>
      </c>
      <c r="C68" s="56">
        <f t="shared" si="2"/>
        <v>1477382.8</v>
      </c>
      <c r="D68" s="98">
        <f t="shared" si="3"/>
        <v>30953.59</v>
      </c>
      <c r="E68" s="26">
        <v>0</v>
      </c>
      <c r="F68" s="26">
        <v>1446429.21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8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4"/>
      <c r="Y68" s="4"/>
      <c r="Z68" s="4"/>
      <c r="AA68" s="4"/>
      <c r="AB68" s="4"/>
      <c r="AC68" s="4"/>
      <c r="AD68" s="4"/>
    </row>
    <row r="69" spans="1:31" s="36" customFormat="1" ht="24.75" customHeight="1" x14ac:dyDescent="0.25">
      <c r="A69" s="25">
        <v>118</v>
      </c>
      <c r="B69" s="7" t="s">
        <v>97</v>
      </c>
      <c r="C69" s="56">
        <f t="shared" si="2"/>
        <v>6111934.6399999997</v>
      </c>
      <c r="D69" s="98">
        <f t="shared" si="3"/>
        <v>122078.96</v>
      </c>
      <c r="E69" s="26">
        <f t="shared" ref="E69:E71" si="5">ROUND((F69+G69+H69+I69+J69+K69+M69+O69+Q69+S69+U69+W69)*0.05,2)</f>
        <v>285231.21999999997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8">
        <v>2</v>
      </c>
      <c r="M69" s="26">
        <v>5704624.46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83"/>
      <c r="Y69" s="83"/>
      <c r="Z69" s="83"/>
      <c r="AA69" s="83"/>
      <c r="AB69" s="83"/>
      <c r="AC69" s="83"/>
      <c r="AD69" s="83"/>
      <c r="AE69" s="83"/>
    </row>
    <row r="70" spans="1:31" s="36" customFormat="1" ht="24.75" customHeight="1" x14ac:dyDescent="0.25">
      <c r="A70" s="25">
        <v>119</v>
      </c>
      <c r="B70" s="7" t="s">
        <v>98</v>
      </c>
      <c r="C70" s="56">
        <f t="shared" si="2"/>
        <v>6111934.6399999997</v>
      </c>
      <c r="D70" s="98">
        <f t="shared" si="3"/>
        <v>122078.96</v>
      </c>
      <c r="E70" s="26">
        <f t="shared" si="5"/>
        <v>285231.21999999997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8">
        <v>2</v>
      </c>
      <c r="M70" s="26">
        <v>5704624.46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83"/>
      <c r="Y70" s="83"/>
      <c r="Z70" s="83"/>
      <c r="AA70" s="83"/>
      <c r="AB70" s="83"/>
      <c r="AC70" s="83"/>
      <c r="AD70" s="83"/>
      <c r="AE70" s="83"/>
    </row>
    <row r="71" spans="1:31" s="36" customFormat="1" ht="24.75" customHeight="1" x14ac:dyDescent="0.25">
      <c r="A71" s="25">
        <v>120</v>
      </c>
      <c r="B71" s="7" t="s">
        <v>99</v>
      </c>
      <c r="C71" s="56">
        <f t="shared" si="2"/>
        <v>6111934.6399999997</v>
      </c>
      <c r="D71" s="98">
        <f t="shared" si="3"/>
        <v>122078.96</v>
      </c>
      <c r="E71" s="26">
        <f t="shared" si="5"/>
        <v>285231.21999999997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8">
        <v>2</v>
      </c>
      <c r="M71" s="26">
        <v>5704624.46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83"/>
      <c r="Y71" s="83"/>
      <c r="Z71" s="83"/>
      <c r="AA71" s="83"/>
      <c r="AB71" s="83"/>
      <c r="AC71" s="83"/>
      <c r="AD71" s="83"/>
      <c r="AE71" s="83"/>
    </row>
    <row r="72" spans="1:31" s="36" customFormat="1" ht="24.75" customHeight="1" x14ac:dyDescent="0.25">
      <c r="A72" s="25">
        <v>121</v>
      </c>
      <c r="B72" s="7" t="s">
        <v>18</v>
      </c>
      <c r="C72" s="56">
        <f t="shared" si="2"/>
        <v>1779299.62</v>
      </c>
      <c r="D72" s="98">
        <f t="shared" si="3"/>
        <v>37279.24</v>
      </c>
      <c r="E72" s="26">
        <v>0</v>
      </c>
      <c r="F72" s="26">
        <v>1742020.38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8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83"/>
      <c r="Y72" s="83"/>
      <c r="Z72" s="83"/>
      <c r="AA72" s="83"/>
      <c r="AB72" s="83"/>
      <c r="AC72" s="83"/>
      <c r="AD72" s="83"/>
      <c r="AE72" s="83"/>
    </row>
    <row r="73" spans="1:31" s="36" customFormat="1" ht="24.75" customHeight="1" x14ac:dyDescent="0.25">
      <c r="A73" s="25">
        <v>122</v>
      </c>
      <c r="B73" s="7" t="s">
        <v>32</v>
      </c>
      <c r="C73" s="56">
        <f t="shared" si="2"/>
        <v>10302500.82</v>
      </c>
      <c r="D73" s="98">
        <f t="shared" si="3"/>
        <v>215854.24</v>
      </c>
      <c r="E73" s="26">
        <v>0</v>
      </c>
      <c r="F73" s="26">
        <v>1766424.31</v>
      </c>
      <c r="G73" s="26">
        <v>0</v>
      </c>
      <c r="H73" s="26">
        <v>4058344.45</v>
      </c>
      <c r="I73" s="26">
        <v>1940779.92</v>
      </c>
      <c r="J73" s="26">
        <v>2321097.9</v>
      </c>
      <c r="K73" s="26">
        <v>0</v>
      </c>
      <c r="L73" s="8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83"/>
      <c r="Y73" s="83"/>
      <c r="Z73" s="83"/>
      <c r="AA73" s="83"/>
      <c r="AB73" s="83"/>
      <c r="AC73" s="83"/>
      <c r="AD73" s="83"/>
      <c r="AE73" s="83"/>
    </row>
    <row r="74" spans="1:31" s="36" customFormat="1" ht="24.75" customHeight="1" x14ac:dyDescent="0.25">
      <c r="A74" s="25">
        <v>123</v>
      </c>
      <c r="B74" s="7" t="s">
        <v>33</v>
      </c>
      <c r="C74" s="56">
        <f t="shared" si="2"/>
        <v>12710876.75</v>
      </c>
      <c r="D74" s="98">
        <f t="shared" si="3"/>
        <v>264691.23</v>
      </c>
      <c r="E74" s="26">
        <f>ROUND(F74*0.05,2)</f>
        <v>77436.44</v>
      </c>
      <c r="F74" s="26">
        <v>1548728.86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8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2418.08</v>
      </c>
      <c r="U74" s="26">
        <v>10820020.220000001</v>
      </c>
      <c r="V74" s="26">
        <v>0</v>
      </c>
      <c r="W74" s="26">
        <v>0</v>
      </c>
      <c r="X74" s="83"/>
      <c r="Y74" s="83"/>
      <c r="Z74" s="83"/>
      <c r="AA74" s="83"/>
      <c r="AB74" s="83"/>
      <c r="AC74" s="83"/>
      <c r="AD74" s="83"/>
      <c r="AE74" s="83"/>
    </row>
    <row r="75" spans="1:31" s="36" customFormat="1" ht="24.75" customHeight="1" x14ac:dyDescent="0.25">
      <c r="A75" s="25">
        <v>124</v>
      </c>
      <c r="B75" s="7" t="s">
        <v>159</v>
      </c>
      <c r="C75" s="56">
        <f t="shared" si="2"/>
        <v>2474860.5</v>
      </c>
      <c r="D75" s="98">
        <f t="shared" si="3"/>
        <v>50242.26</v>
      </c>
      <c r="E75" s="26">
        <f>ROUND(F75*0.05,2)</f>
        <v>76848.91</v>
      </c>
      <c r="F75" s="26">
        <v>1536978.12</v>
      </c>
      <c r="G75" s="26">
        <v>0</v>
      </c>
      <c r="H75" s="26">
        <v>0</v>
      </c>
      <c r="I75" s="26">
        <v>0</v>
      </c>
      <c r="J75" s="26">
        <v>0</v>
      </c>
      <c r="K75" s="26">
        <v>810791.21</v>
      </c>
      <c r="L75" s="8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83"/>
      <c r="Y75" s="83"/>
      <c r="Z75" s="83"/>
      <c r="AA75" s="83"/>
      <c r="AB75" s="83"/>
      <c r="AC75" s="83"/>
      <c r="AD75" s="83"/>
      <c r="AE75" s="83"/>
    </row>
    <row r="76" spans="1:31" s="36" customFormat="1" ht="24.75" customHeight="1" x14ac:dyDescent="0.25">
      <c r="A76" s="25">
        <v>125</v>
      </c>
      <c r="B76" s="7" t="s">
        <v>36</v>
      </c>
      <c r="C76" s="56">
        <f t="shared" si="2"/>
        <v>834422.52</v>
      </c>
      <c r="D76" s="98">
        <f t="shared" si="3"/>
        <v>17482.52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816940</v>
      </c>
      <c r="L76" s="8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83"/>
      <c r="Y76" s="83"/>
      <c r="Z76" s="83"/>
      <c r="AA76" s="83"/>
      <c r="AB76" s="83"/>
      <c r="AC76" s="83"/>
      <c r="AD76" s="83"/>
      <c r="AE76" s="83"/>
    </row>
    <row r="77" spans="1:31" s="36" customFormat="1" ht="24.75" customHeight="1" x14ac:dyDescent="0.25">
      <c r="A77" s="25">
        <v>126</v>
      </c>
      <c r="B77" s="7" t="s">
        <v>160</v>
      </c>
      <c r="C77" s="56">
        <f t="shared" si="2"/>
        <v>2471656.09</v>
      </c>
      <c r="D77" s="98">
        <f t="shared" si="3"/>
        <v>50177.21</v>
      </c>
      <c r="E77" s="26">
        <f>ROUND(F77*0.05,2)</f>
        <v>76749.399999999994</v>
      </c>
      <c r="F77" s="26">
        <v>1534988.07</v>
      </c>
      <c r="G77" s="26">
        <v>0</v>
      </c>
      <c r="H77" s="26">
        <v>0</v>
      </c>
      <c r="I77" s="26">
        <v>0</v>
      </c>
      <c r="J77" s="26">
        <v>0</v>
      </c>
      <c r="K77" s="26">
        <v>809741.41</v>
      </c>
      <c r="L77" s="8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83"/>
      <c r="Y77" s="83"/>
      <c r="Z77" s="83"/>
      <c r="AA77" s="83"/>
      <c r="AB77" s="83"/>
      <c r="AC77" s="83"/>
      <c r="AD77" s="83"/>
      <c r="AE77" s="83"/>
    </row>
    <row r="78" spans="1:31" s="36" customFormat="1" ht="24.75" customHeight="1" x14ac:dyDescent="0.25">
      <c r="A78" s="25">
        <v>127</v>
      </c>
      <c r="B78" s="7" t="s">
        <v>35</v>
      </c>
      <c r="C78" s="56">
        <f t="shared" si="2"/>
        <v>7191445.5499999998</v>
      </c>
      <c r="D78" s="98">
        <f t="shared" si="3"/>
        <v>150672.54</v>
      </c>
      <c r="E78" s="26">
        <v>0</v>
      </c>
      <c r="F78" s="26">
        <v>0</v>
      </c>
      <c r="G78" s="26">
        <v>6030470.8799999999</v>
      </c>
      <c r="H78" s="26">
        <v>0</v>
      </c>
      <c r="I78" s="26">
        <v>0</v>
      </c>
      <c r="J78" s="26">
        <v>0</v>
      </c>
      <c r="K78" s="26">
        <v>1010302.13</v>
      </c>
      <c r="L78" s="8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83"/>
      <c r="Y78" s="83"/>
      <c r="Z78" s="83"/>
      <c r="AA78" s="83"/>
      <c r="AB78" s="83"/>
      <c r="AC78" s="83"/>
      <c r="AD78" s="83"/>
      <c r="AE78" s="83"/>
    </row>
    <row r="79" spans="1:31" s="36" customFormat="1" ht="24.75" customHeight="1" x14ac:dyDescent="0.25">
      <c r="A79" s="25">
        <v>128</v>
      </c>
      <c r="B79" s="7" t="s">
        <v>34</v>
      </c>
      <c r="C79" s="56">
        <f t="shared" si="2"/>
        <v>1068496.1599999999</v>
      </c>
      <c r="D79" s="98">
        <f t="shared" si="3"/>
        <v>21342</v>
      </c>
      <c r="E79" s="26">
        <f t="shared" ref="E79" si="6">ROUND((F79+G79+H79+I79+J79+K79+M79+O79+Q79+S79+U79+W79)*0.05,2)</f>
        <v>49864.480000000003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997289.68</v>
      </c>
      <c r="L79" s="8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83"/>
      <c r="Y79" s="83"/>
      <c r="Z79" s="83"/>
      <c r="AA79" s="83"/>
      <c r="AB79" s="83"/>
      <c r="AC79" s="83"/>
      <c r="AD79" s="83"/>
      <c r="AE79" s="83"/>
    </row>
    <row r="80" spans="1:31" s="36" customFormat="1" ht="24.75" customHeight="1" x14ac:dyDescent="0.25">
      <c r="A80" s="25">
        <v>129</v>
      </c>
      <c r="B80" s="7" t="s">
        <v>38</v>
      </c>
      <c r="C80" s="56">
        <f t="shared" si="2"/>
        <v>11085545.82</v>
      </c>
      <c r="D80" s="98">
        <f t="shared" si="3"/>
        <v>232260.31</v>
      </c>
      <c r="E80" s="26">
        <v>0</v>
      </c>
      <c r="F80" s="26">
        <v>0</v>
      </c>
      <c r="G80" s="26">
        <v>0</v>
      </c>
      <c r="H80" s="26">
        <v>5026192.25</v>
      </c>
      <c r="I80" s="26">
        <v>2952464.8</v>
      </c>
      <c r="J80" s="26">
        <v>2874628.46</v>
      </c>
      <c r="K80" s="26">
        <v>0</v>
      </c>
      <c r="L80" s="8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83"/>
      <c r="Y80" s="83"/>
      <c r="Z80" s="83"/>
      <c r="AA80" s="83"/>
      <c r="AB80" s="83"/>
      <c r="AC80" s="83"/>
      <c r="AD80" s="83"/>
      <c r="AE80" s="83"/>
    </row>
    <row r="81" spans="1:31" s="36" customFormat="1" ht="24.75" customHeight="1" x14ac:dyDescent="0.25">
      <c r="A81" s="25">
        <v>130</v>
      </c>
      <c r="B81" s="7" t="s">
        <v>179</v>
      </c>
      <c r="C81" s="56">
        <f t="shared" si="2"/>
        <v>1639052.82</v>
      </c>
      <c r="D81" s="98">
        <f t="shared" si="3"/>
        <v>32738.22</v>
      </c>
      <c r="E81" s="26">
        <f>ROUND(F81*0.05,2)</f>
        <v>76491.17</v>
      </c>
      <c r="F81" s="26">
        <v>1529823.43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8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83"/>
      <c r="Y81" s="83"/>
      <c r="Z81" s="83"/>
      <c r="AA81" s="83"/>
      <c r="AB81" s="83"/>
      <c r="AC81" s="83"/>
      <c r="AD81" s="83"/>
      <c r="AE81" s="83"/>
    </row>
    <row r="82" spans="1:31" s="36" customFormat="1" ht="24.75" customHeight="1" x14ac:dyDescent="0.25">
      <c r="A82" s="25">
        <v>131</v>
      </c>
      <c r="B82" s="7" t="s">
        <v>20</v>
      </c>
      <c r="C82" s="56">
        <f t="shared" si="2"/>
        <v>826023.15</v>
      </c>
      <c r="D82" s="98">
        <f t="shared" si="3"/>
        <v>17306.54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808716.61</v>
      </c>
      <c r="L82" s="8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83"/>
      <c r="Y82" s="83"/>
      <c r="Z82" s="83"/>
      <c r="AA82" s="83"/>
      <c r="AB82" s="83"/>
      <c r="AC82" s="83"/>
      <c r="AD82" s="83"/>
      <c r="AE82" s="83"/>
    </row>
    <row r="83" spans="1:31" s="36" customFormat="1" ht="24.75" customHeight="1" x14ac:dyDescent="0.25">
      <c r="A83" s="25">
        <v>132</v>
      </c>
      <c r="B83" s="7" t="s">
        <v>80</v>
      </c>
      <c r="C83" s="56">
        <f t="shared" si="2"/>
        <v>976752.27</v>
      </c>
      <c r="D83" s="98">
        <f t="shared" si="3"/>
        <v>20464.560000000001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956287.71</v>
      </c>
      <c r="L83" s="8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83"/>
      <c r="Y83" s="83"/>
      <c r="Z83" s="83"/>
      <c r="AA83" s="83"/>
      <c r="AB83" s="83"/>
      <c r="AC83" s="83"/>
      <c r="AD83" s="83"/>
      <c r="AE83" s="83"/>
    </row>
    <row r="84" spans="1:31" s="36" customFormat="1" ht="24.75" customHeight="1" x14ac:dyDescent="0.25">
      <c r="A84" s="25">
        <v>133</v>
      </c>
      <c r="B84" s="7" t="s">
        <v>219</v>
      </c>
      <c r="C84" s="56">
        <f t="shared" si="2"/>
        <v>3323613.6</v>
      </c>
      <c r="D84" s="98">
        <f t="shared" si="3"/>
        <v>66385.41</v>
      </c>
      <c r="E84" s="26">
        <f t="shared" ref="E84" si="7">ROUND((F84+G84+H84+I84+J84+K84+M84+O84+Q84+S84+U84+W84)*0.05,2)</f>
        <v>155106.1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8">
        <v>1</v>
      </c>
      <c r="M84" s="26">
        <v>3102122.09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83"/>
      <c r="Y84" s="83"/>
      <c r="Z84" s="83"/>
      <c r="AA84" s="83"/>
      <c r="AB84" s="83"/>
      <c r="AC84" s="83"/>
      <c r="AD84" s="83"/>
      <c r="AE84" s="83"/>
    </row>
    <row r="85" spans="1:31" s="36" customFormat="1" ht="24.75" customHeight="1" x14ac:dyDescent="0.25">
      <c r="A85" s="25">
        <v>134</v>
      </c>
      <c r="B85" s="7" t="s">
        <v>83</v>
      </c>
      <c r="C85" s="56">
        <f t="shared" si="2"/>
        <v>897328.44</v>
      </c>
      <c r="D85" s="98">
        <f t="shared" si="3"/>
        <v>18800.5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878527.94</v>
      </c>
      <c r="L85" s="8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83"/>
      <c r="Y85" s="83"/>
      <c r="Z85" s="83"/>
      <c r="AA85" s="83"/>
      <c r="AB85" s="83"/>
      <c r="AC85" s="83"/>
      <c r="AD85" s="83"/>
      <c r="AE85" s="83"/>
    </row>
    <row r="86" spans="1:31" s="36" customFormat="1" ht="24.75" customHeight="1" x14ac:dyDescent="0.25">
      <c r="A86" s="25">
        <v>135</v>
      </c>
      <c r="B86" s="7" t="s">
        <v>48</v>
      </c>
      <c r="C86" s="56">
        <f t="shared" si="2"/>
        <v>18634474.289999999</v>
      </c>
      <c r="D86" s="98">
        <f t="shared" si="3"/>
        <v>372202.49</v>
      </c>
      <c r="E86" s="26">
        <f t="shared" ref="E86:E88" si="8">ROUND((F86+G86+H86+I86+J86+K86+M86+O86+Q86+S86+U86+W86)*0.05,2)</f>
        <v>869631.99</v>
      </c>
      <c r="F86" s="26">
        <v>1809519.52</v>
      </c>
      <c r="G86" s="26">
        <v>5697765.54</v>
      </c>
      <c r="H86" s="26">
        <v>4135879.04</v>
      </c>
      <c r="I86" s="26">
        <v>2429480.7400000002</v>
      </c>
      <c r="J86" s="26">
        <v>2365431.92</v>
      </c>
      <c r="K86" s="26">
        <v>954563.05</v>
      </c>
      <c r="L86" s="8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83"/>
      <c r="Y86" s="83"/>
      <c r="Z86" s="83"/>
      <c r="AA86" s="83"/>
      <c r="AB86" s="83"/>
      <c r="AC86" s="83"/>
      <c r="AD86" s="83"/>
      <c r="AE86" s="83"/>
    </row>
    <row r="87" spans="1:31" s="36" customFormat="1" ht="24.75" customHeight="1" x14ac:dyDescent="0.25">
      <c r="A87" s="25">
        <v>136</v>
      </c>
      <c r="B87" s="7" t="s">
        <v>100</v>
      </c>
      <c r="C87" s="56">
        <f t="shared" si="2"/>
        <v>13327173.99</v>
      </c>
      <c r="D87" s="98">
        <f t="shared" si="3"/>
        <v>266195.19</v>
      </c>
      <c r="E87" s="26">
        <f t="shared" si="8"/>
        <v>621951.37</v>
      </c>
      <c r="F87" s="26">
        <v>910824.66</v>
      </c>
      <c r="G87" s="26">
        <v>2867979.76</v>
      </c>
      <c r="H87" s="26">
        <v>2081801.59</v>
      </c>
      <c r="I87" s="26">
        <v>1222883.17</v>
      </c>
      <c r="J87" s="26">
        <v>1190644.0900000001</v>
      </c>
      <c r="K87" s="26">
        <v>0</v>
      </c>
      <c r="L87" s="8">
        <v>0</v>
      </c>
      <c r="M87" s="26">
        <v>0</v>
      </c>
      <c r="N87" s="26">
        <v>511.2</v>
      </c>
      <c r="O87" s="26">
        <v>2833211.14</v>
      </c>
      <c r="P87" s="26">
        <v>511.2</v>
      </c>
      <c r="Q87" s="26">
        <v>1331683.02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83"/>
      <c r="Y87" s="83"/>
      <c r="Z87" s="83"/>
      <c r="AA87" s="83"/>
      <c r="AB87" s="83"/>
      <c r="AC87" s="83"/>
      <c r="AD87" s="83"/>
      <c r="AE87" s="83"/>
    </row>
    <row r="88" spans="1:31" s="36" customFormat="1" ht="24.75" customHeight="1" x14ac:dyDescent="0.25">
      <c r="A88" s="25">
        <v>137</v>
      </c>
      <c r="B88" s="7" t="s">
        <v>101</v>
      </c>
      <c r="C88" s="56">
        <f t="shared" si="2"/>
        <v>15926238.130000001</v>
      </c>
      <c r="D88" s="98">
        <f t="shared" si="3"/>
        <v>318108.55</v>
      </c>
      <c r="E88" s="26">
        <f t="shared" si="8"/>
        <v>743244.27</v>
      </c>
      <c r="F88" s="26">
        <v>1490922.79</v>
      </c>
      <c r="G88" s="26">
        <v>0</v>
      </c>
      <c r="H88" s="26">
        <v>3407687.09</v>
      </c>
      <c r="I88" s="26">
        <v>2001729.28</v>
      </c>
      <c r="J88" s="26">
        <v>1948957.34</v>
      </c>
      <c r="K88" s="26">
        <v>0</v>
      </c>
      <c r="L88" s="8">
        <v>0</v>
      </c>
      <c r="M88" s="26">
        <v>0</v>
      </c>
      <c r="N88" s="26">
        <v>1114.4000000000001</v>
      </c>
      <c r="O88" s="26">
        <v>6015588.8099999996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83"/>
      <c r="Y88" s="83"/>
      <c r="Z88" s="83"/>
      <c r="AA88" s="83"/>
      <c r="AB88" s="83"/>
      <c r="AC88" s="83"/>
      <c r="AD88" s="83"/>
      <c r="AE88" s="83"/>
    </row>
    <row r="89" spans="1:31" s="36" customFormat="1" ht="24.75" customHeight="1" x14ac:dyDescent="0.25">
      <c r="A89" s="25">
        <v>138</v>
      </c>
      <c r="B89" s="7" t="s">
        <v>204</v>
      </c>
      <c r="C89" s="56">
        <f t="shared" si="2"/>
        <v>7600558.5700000003</v>
      </c>
      <c r="D89" s="98">
        <f t="shared" si="3"/>
        <v>159244.13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8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1663</v>
      </c>
      <c r="U89" s="26">
        <v>7441314.4400000004</v>
      </c>
      <c r="V89" s="26">
        <v>0</v>
      </c>
      <c r="W89" s="26">
        <v>0</v>
      </c>
      <c r="X89" s="83"/>
      <c r="Y89" s="83"/>
      <c r="Z89" s="83"/>
      <c r="AA89" s="83"/>
      <c r="AB89" s="83"/>
      <c r="AC89" s="83"/>
      <c r="AD89" s="83"/>
      <c r="AE89" s="83"/>
    </row>
    <row r="90" spans="1:31" s="36" customFormat="1" ht="24.75" customHeight="1" x14ac:dyDescent="0.25">
      <c r="A90" s="25">
        <v>139</v>
      </c>
      <c r="B90" s="7" t="s">
        <v>102</v>
      </c>
      <c r="C90" s="56">
        <f t="shared" si="2"/>
        <v>13588606.57</v>
      </c>
      <c r="D90" s="98">
        <f t="shared" si="3"/>
        <v>271417.01</v>
      </c>
      <c r="E90" s="26">
        <f t="shared" ref="E90:E115" si="9">ROUND((F90+G90+H90+I90+J90+K90+M90+O90+Q90+S90+U90+W90)*0.05,2)</f>
        <v>634151.88</v>
      </c>
      <c r="F90" s="26">
        <v>0</v>
      </c>
      <c r="G90" s="26">
        <v>4696218.01</v>
      </c>
      <c r="H90" s="26">
        <v>0</v>
      </c>
      <c r="I90" s="26">
        <v>0</v>
      </c>
      <c r="J90" s="26">
        <v>1949638.66</v>
      </c>
      <c r="K90" s="26">
        <v>0</v>
      </c>
      <c r="L90" s="8">
        <v>0</v>
      </c>
      <c r="M90" s="26">
        <v>0</v>
      </c>
      <c r="N90" s="26">
        <v>1118.4000000000001</v>
      </c>
      <c r="O90" s="26">
        <v>6037181.0099999998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83"/>
      <c r="Y90" s="83"/>
      <c r="Z90" s="83"/>
      <c r="AA90" s="83"/>
      <c r="AB90" s="83"/>
      <c r="AC90" s="83"/>
      <c r="AD90" s="83"/>
      <c r="AE90" s="83"/>
    </row>
    <row r="91" spans="1:31" s="36" customFormat="1" ht="24.75" customHeight="1" x14ac:dyDescent="0.25">
      <c r="A91" s="25">
        <v>140</v>
      </c>
      <c r="B91" s="7" t="s">
        <v>103</v>
      </c>
      <c r="C91" s="56">
        <f t="shared" si="2"/>
        <v>31999671.600000001</v>
      </c>
      <c r="D91" s="98">
        <f t="shared" si="3"/>
        <v>639157.15</v>
      </c>
      <c r="E91" s="26">
        <f t="shared" si="9"/>
        <v>1493357.83</v>
      </c>
      <c r="F91" s="26">
        <v>3107360.56</v>
      </c>
      <c r="G91" s="26">
        <v>9784371.8699999992</v>
      </c>
      <c r="H91" s="26">
        <v>7102254.0800000001</v>
      </c>
      <c r="I91" s="26">
        <v>4171976.34</v>
      </c>
      <c r="J91" s="26">
        <v>4061989.8</v>
      </c>
      <c r="K91" s="26">
        <v>1639203.97</v>
      </c>
      <c r="L91" s="8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83"/>
      <c r="Y91" s="83"/>
      <c r="Z91" s="83"/>
      <c r="AA91" s="83"/>
      <c r="AB91" s="83"/>
      <c r="AC91" s="83"/>
      <c r="AD91" s="83"/>
      <c r="AE91" s="83"/>
    </row>
    <row r="92" spans="1:31" s="36" customFormat="1" ht="24.75" customHeight="1" x14ac:dyDescent="0.25">
      <c r="A92" s="25">
        <v>141</v>
      </c>
      <c r="B92" s="7" t="s">
        <v>104</v>
      </c>
      <c r="C92" s="56">
        <f t="shared" si="2"/>
        <v>31637568.239999998</v>
      </c>
      <c r="D92" s="98">
        <f t="shared" si="3"/>
        <v>631924.55000000005</v>
      </c>
      <c r="E92" s="26">
        <f t="shared" si="9"/>
        <v>1476459.22</v>
      </c>
      <c r="F92" s="26">
        <v>2427333.7400000002</v>
      </c>
      <c r="G92" s="26">
        <v>7643122.04</v>
      </c>
      <c r="H92" s="26">
        <v>5547969.29</v>
      </c>
      <c r="I92" s="26">
        <v>3258964.88</v>
      </c>
      <c r="J92" s="26">
        <v>3173048.22</v>
      </c>
      <c r="K92" s="26">
        <v>0</v>
      </c>
      <c r="L92" s="8">
        <v>0</v>
      </c>
      <c r="M92" s="26">
        <v>0</v>
      </c>
      <c r="N92" s="26">
        <v>1349.4</v>
      </c>
      <c r="O92" s="26">
        <v>7478746.2999999998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83"/>
      <c r="Y92" s="83"/>
      <c r="Z92" s="83"/>
      <c r="AA92" s="83"/>
      <c r="AB92" s="83"/>
      <c r="AC92" s="83"/>
      <c r="AD92" s="83"/>
      <c r="AE92" s="83"/>
    </row>
    <row r="93" spans="1:31" s="36" customFormat="1" ht="24.75" customHeight="1" x14ac:dyDescent="0.25">
      <c r="A93" s="25">
        <v>142</v>
      </c>
      <c r="B93" s="7" t="s">
        <v>105</v>
      </c>
      <c r="C93" s="56">
        <f t="shared" si="2"/>
        <v>15430207.609999999</v>
      </c>
      <c r="D93" s="98">
        <f t="shared" si="3"/>
        <v>308200.90000000002</v>
      </c>
      <c r="E93" s="26">
        <f t="shared" si="9"/>
        <v>720095.56</v>
      </c>
      <c r="F93" s="26">
        <v>2214256.7799999998</v>
      </c>
      <c r="G93" s="26">
        <v>3486095.57</v>
      </c>
      <c r="H93" s="26">
        <v>2530477.87</v>
      </c>
      <c r="I93" s="26">
        <v>1486442.71</v>
      </c>
      <c r="J93" s="26">
        <v>1447255.36</v>
      </c>
      <c r="K93" s="26">
        <v>0</v>
      </c>
      <c r="L93" s="8">
        <v>0</v>
      </c>
      <c r="M93" s="26">
        <v>0</v>
      </c>
      <c r="N93" s="26">
        <v>0</v>
      </c>
      <c r="O93" s="26">
        <v>0</v>
      </c>
      <c r="P93" s="26">
        <v>1193.9000000000001</v>
      </c>
      <c r="Q93" s="26">
        <v>3237382.86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83"/>
      <c r="Y93" s="83"/>
      <c r="Z93" s="83"/>
      <c r="AA93" s="83"/>
      <c r="AB93" s="83"/>
      <c r="AC93" s="83"/>
      <c r="AD93" s="83"/>
      <c r="AE93" s="83"/>
    </row>
    <row r="94" spans="1:31" s="36" customFormat="1" ht="24.75" customHeight="1" x14ac:dyDescent="0.25">
      <c r="A94" s="25">
        <v>143</v>
      </c>
      <c r="B94" s="7" t="s">
        <v>37</v>
      </c>
      <c r="C94" s="56">
        <f t="shared" si="2"/>
        <v>9785425.2899999991</v>
      </c>
      <c r="D94" s="98">
        <f t="shared" si="3"/>
        <v>195452.77</v>
      </c>
      <c r="E94" s="26">
        <f t="shared" si="9"/>
        <v>456665.36</v>
      </c>
      <c r="F94" s="26">
        <v>0</v>
      </c>
      <c r="G94" s="26">
        <v>0</v>
      </c>
      <c r="H94" s="26">
        <v>4229664.62</v>
      </c>
      <c r="I94" s="26">
        <v>2484571.87</v>
      </c>
      <c r="J94" s="26">
        <v>2419070.67</v>
      </c>
      <c r="K94" s="26">
        <v>0</v>
      </c>
      <c r="L94" s="8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83"/>
      <c r="Y94" s="83"/>
      <c r="Z94" s="83"/>
      <c r="AA94" s="83"/>
      <c r="AB94" s="83"/>
      <c r="AC94" s="83"/>
      <c r="AD94" s="83"/>
      <c r="AE94" s="83"/>
    </row>
    <row r="95" spans="1:31" s="36" customFormat="1" ht="24.75" customHeight="1" x14ac:dyDescent="0.25">
      <c r="A95" s="25">
        <v>144</v>
      </c>
      <c r="B95" s="7" t="s">
        <v>84</v>
      </c>
      <c r="C95" s="56">
        <f t="shared" si="2"/>
        <v>9277413.5099999998</v>
      </c>
      <c r="D95" s="98">
        <f t="shared" si="3"/>
        <v>185305.81</v>
      </c>
      <c r="E95" s="26">
        <f t="shared" si="9"/>
        <v>432957.51</v>
      </c>
      <c r="F95" s="26">
        <v>0</v>
      </c>
      <c r="G95" s="26">
        <v>0</v>
      </c>
      <c r="H95" s="26">
        <v>3219205.01</v>
      </c>
      <c r="I95" s="26">
        <v>1539486.98</v>
      </c>
      <c r="J95" s="26">
        <v>1841167.03</v>
      </c>
      <c r="K95" s="26">
        <v>0</v>
      </c>
      <c r="L95" s="8">
        <v>0</v>
      </c>
      <c r="M95" s="26">
        <v>0</v>
      </c>
      <c r="N95" s="26">
        <v>0</v>
      </c>
      <c r="O95" s="26">
        <v>0</v>
      </c>
      <c r="P95" s="26">
        <v>399.1</v>
      </c>
      <c r="Q95" s="26">
        <v>2059291.17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83"/>
      <c r="Y95" s="83"/>
      <c r="Z95" s="83"/>
      <c r="AA95" s="83"/>
      <c r="AB95" s="83"/>
      <c r="AC95" s="83"/>
      <c r="AD95" s="83"/>
      <c r="AE95" s="83"/>
    </row>
    <row r="96" spans="1:31" s="36" customFormat="1" ht="24.75" customHeight="1" x14ac:dyDescent="0.25">
      <c r="A96" s="25">
        <v>145</v>
      </c>
      <c r="B96" s="7" t="s">
        <v>46</v>
      </c>
      <c r="C96" s="56">
        <f t="shared" si="2"/>
        <v>900417.57</v>
      </c>
      <c r="D96" s="98">
        <f t="shared" si="3"/>
        <v>18865.22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881552.35</v>
      </c>
      <c r="L96" s="8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83"/>
      <c r="Y96" s="83"/>
      <c r="Z96" s="83"/>
      <c r="AA96" s="83"/>
      <c r="AB96" s="83"/>
      <c r="AC96" s="83"/>
      <c r="AD96" s="83"/>
      <c r="AE96" s="83"/>
    </row>
    <row r="97" spans="1:31" s="36" customFormat="1" ht="24.75" customHeight="1" x14ac:dyDescent="0.25">
      <c r="A97" s="25">
        <v>146</v>
      </c>
      <c r="B97" s="7" t="s">
        <v>85</v>
      </c>
      <c r="C97" s="56">
        <f t="shared" si="2"/>
        <v>6604147.3399999999</v>
      </c>
      <c r="D97" s="98">
        <f t="shared" si="3"/>
        <v>131910.35</v>
      </c>
      <c r="E97" s="26">
        <f t="shared" si="9"/>
        <v>308201.76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8">
        <v>0</v>
      </c>
      <c r="M97" s="26">
        <v>0</v>
      </c>
      <c r="N97" s="26">
        <v>1141.9000000000001</v>
      </c>
      <c r="O97" s="26">
        <v>6164035.2300000004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83"/>
      <c r="Y97" s="83"/>
      <c r="Z97" s="83"/>
      <c r="AA97" s="83"/>
      <c r="AB97" s="83"/>
      <c r="AC97" s="83"/>
      <c r="AD97" s="83"/>
      <c r="AE97" s="83"/>
    </row>
    <row r="98" spans="1:31" s="36" customFormat="1" ht="24.75" customHeight="1" x14ac:dyDescent="0.25">
      <c r="A98" s="25">
        <v>147</v>
      </c>
      <c r="B98" s="7" t="s">
        <v>47</v>
      </c>
      <c r="C98" s="56">
        <f t="shared" si="2"/>
        <v>12385442.23</v>
      </c>
      <c r="D98" s="98">
        <f t="shared" si="3"/>
        <v>247385.16</v>
      </c>
      <c r="E98" s="26">
        <f t="shared" si="9"/>
        <v>578002.72</v>
      </c>
      <c r="F98" s="26">
        <v>0</v>
      </c>
      <c r="G98" s="26">
        <v>0</v>
      </c>
      <c r="H98" s="26">
        <v>4130030.98</v>
      </c>
      <c r="I98" s="26">
        <v>2426045.5</v>
      </c>
      <c r="J98" s="26">
        <v>2362087.2400000002</v>
      </c>
      <c r="K98" s="26">
        <v>0</v>
      </c>
      <c r="L98" s="8">
        <v>0</v>
      </c>
      <c r="M98" s="26">
        <v>0</v>
      </c>
      <c r="N98" s="26">
        <v>0</v>
      </c>
      <c r="O98" s="26">
        <v>0</v>
      </c>
      <c r="P98" s="26">
        <v>1024</v>
      </c>
      <c r="Q98" s="26">
        <v>2641890.63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83"/>
      <c r="Y98" s="83"/>
      <c r="Z98" s="83"/>
      <c r="AA98" s="83"/>
      <c r="AB98" s="83"/>
      <c r="AC98" s="83"/>
      <c r="AD98" s="83"/>
      <c r="AE98" s="83"/>
    </row>
    <row r="99" spans="1:31" s="36" customFormat="1" ht="24.75" customHeight="1" x14ac:dyDescent="0.25">
      <c r="A99" s="25">
        <v>148</v>
      </c>
      <c r="B99" s="7" t="s">
        <v>106</v>
      </c>
      <c r="C99" s="56">
        <f t="shared" ref="C99:C118" si="10">ROUND(SUM(D99+E99+F99+G99+H99+I99+J99+K99+M99+O99+Q99+S99+U99+W99),2)</f>
        <v>37779907.020000003</v>
      </c>
      <c r="D99" s="98">
        <f t="shared" si="3"/>
        <v>754610.8</v>
      </c>
      <c r="E99" s="26">
        <f t="shared" si="9"/>
        <v>1763109.34</v>
      </c>
      <c r="F99" s="26">
        <v>3408610.42</v>
      </c>
      <c r="G99" s="26">
        <v>10788750.439999999</v>
      </c>
      <c r="H99" s="26">
        <v>7831252.7300000004</v>
      </c>
      <c r="I99" s="26">
        <v>3745058.66</v>
      </c>
      <c r="J99" s="26">
        <v>4478945.6500000004</v>
      </c>
      <c r="K99" s="26">
        <v>0</v>
      </c>
      <c r="L99" s="8">
        <v>0</v>
      </c>
      <c r="M99" s="26">
        <v>0</v>
      </c>
      <c r="N99" s="26">
        <v>0</v>
      </c>
      <c r="O99" s="26">
        <v>0</v>
      </c>
      <c r="P99" s="26">
        <v>1689.9</v>
      </c>
      <c r="Q99" s="26">
        <v>5009568.9800000004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83"/>
      <c r="Y99" s="83"/>
      <c r="Z99" s="83"/>
      <c r="AA99" s="83"/>
      <c r="AB99" s="83"/>
      <c r="AC99" s="83"/>
      <c r="AD99" s="83"/>
      <c r="AE99" s="83"/>
    </row>
    <row r="100" spans="1:31" s="36" customFormat="1" ht="24.75" customHeight="1" x14ac:dyDescent="0.25">
      <c r="A100" s="25">
        <v>149</v>
      </c>
      <c r="B100" s="7" t="s">
        <v>220</v>
      </c>
      <c r="C100" s="56">
        <f t="shared" si="10"/>
        <v>9167901.9499999993</v>
      </c>
      <c r="D100" s="98">
        <f t="shared" si="3"/>
        <v>183118.44</v>
      </c>
      <c r="E100" s="26">
        <f t="shared" si="9"/>
        <v>427846.83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8">
        <v>3</v>
      </c>
      <c r="M100" s="26">
        <v>8556936.6799999997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83"/>
      <c r="Y100" s="83"/>
      <c r="Z100" s="83"/>
      <c r="AA100" s="83"/>
      <c r="AB100" s="83"/>
      <c r="AC100" s="83"/>
      <c r="AD100" s="83"/>
      <c r="AE100" s="83"/>
    </row>
    <row r="101" spans="1:31" s="36" customFormat="1" ht="24.75" customHeight="1" x14ac:dyDescent="0.25">
      <c r="A101" s="25">
        <v>150</v>
      </c>
      <c r="B101" s="7" t="s">
        <v>86</v>
      </c>
      <c r="C101" s="56">
        <f t="shared" si="10"/>
        <v>6675726</v>
      </c>
      <c r="D101" s="98">
        <f t="shared" si="3"/>
        <v>139867.37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8">
        <v>0</v>
      </c>
      <c r="M101" s="26">
        <v>0</v>
      </c>
      <c r="N101" s="26">
        <v>930</v>
      </c>
      <c r="O101" s="26">
        <v>6535858.6299999999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83"/>
      <c r="Y101" s="83"/>
      <c r="Z101" s="83"/>
      <c r="AA101" s="83"/>
      <c r="AB101" s="83"/>
      <c r="AC101" s="83"/>
      <c r="AD101" s="83"/>
      <c r="AE101" s="83"/>
    </row>
    <row r="102" spans="1:31" s="36" customFormat="1" ht="24.75" customHeight="1" x14ac:dyDescent="0.25">
      <c r="A102" s="25">
        <v>151</v>
      </c>
      <c r="B102" s="7" t="s">
        <v>107</v>
      </c>
      <c r="C102" s="56">
        <f t="shared" si="10"/>
        <v>6469126.2599999998</v>
      </c>
      <c r="D102" s="98">
        <f t="shared" si="3"/>
        <v>129213.46</v>
      </c>
      <c r="E102" s="26">
        <f t="shared" si="9"/>
        <v>301900.61</v>
      </c>
      <c r="F102" s="26">
        <v>258658.47</v>
      </c>
      <c r="G102" s="26">
        <v>814456.72</v>
      </c>
      <c r="H102" s="26">
        <v>591195.69999999995</v>
      </c>
      <c r="I102" s="26">
        <v>347277.7</v>
      </c>
      <c r="J102" s="26">
        <v>338122.36</v>
      </c>
      <c r="K102" s="26">
        <v>0</v>
      </c>
      <c r="L102" s="8">
        <v>0</v>
      </c>
      <c r="M102" s="26">
        <v>0</v>
      </c>
      <c r="N102" s="26">
        <v>370</v>
      </c>
      <c r="O102" s="26">
        <v>1997279.13</v>
      </c>
      <c r="P102" s="26">
        <v>370</v>
      </c>
      <c r="Q102" s="26">
        <v>378174.98</v>
      </c>
      <c r="R102" s="26">
        <v>474.24</v>
      </c>
      <c r="S102" s="26">
        <v>1312847.1299999999</v>
      </c>
      <c r="T102" s="26">
        <v>0</v>
      </c>
      <c r="U102" s="26">
        <v>0</v>
      </c>
      <c r="V102" s="26">
        <v>0</v>
      </c>
      <c r="W102" s="26">
        <v>0</v>
      </c>
      <c r="X102" s="83"/>
      <c r="Y102" s="83"/>
      <c r="Z102" s="83"/>
      <c r="AA102" s="83"/>
      <c r="AB102" s="83"/>
      <c r="AC102" s="83"/>
      <c r="AD102" s="83"/>
      <c r="AE102" s="83"/>
    </row>
    <row r="103" spans="1:31" s="36" customFormat="1" ht="24.75" customHeight="1" x14ac:dyDescent="0.25">
      <c r="A103" s="25">
        <v>152</v>
      </c>
      <c r="B103" s="7" t="s">
        <v>108</v>
      </c>
      <c r="C103" s="56">
        <f t="shared" si="10"/>
        <v>7848079.1799999997</v>
      </c>
      <c r="D103" s="98">
        <f t="shared" si="3"/>
        <v>156756.48000000001</v>
      </c>
      <c r="E103" s="26">
        <f t="shared" si="9"/>
        <v>366253.46</v>
      </c>
      <c r="F103" s="26">
        <v>566311.34</v>
      </c>
      <c r="G103" s="26">
        <v>0</v>
      </c>
      <c r="H103" s="26">
        <v>0</v>
      </c>
      <c r="I103" s="26">
        <v>0</v>
      </c>
      <c r="J103" s="26">
        <v>744138.34</v>
      </c>
      <c r="K103" s="26">
        <v>0</v>
      </c>
      <c r="L103" s="8">
        <v>0</v>
      </c>
      <c r="M103" s="26">
        <v>0</v>
      </c>
      <c r="N103" s="26">
        <v>899.6</v>
      </c>
      <c r="O103" s="26">
        <v>6014619.5599999996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83"/>
      <c r="Y103" s="83"/>
      <c r="Z103" s="83"/>
      <c r="AA103" s="83"/>
      <c r="AB103" s="83"/>
      <c r="AC103" s="83"/>
      <c r="AD103" s="83"/>
      <c r="AE103" s="83"/>
    </row>
    <row r="104" spans="1:31" s="36" customFormat="1" ht="24.75" customHeight="1" x14ac:dyDescent="0.25">
      <c r="A104" s="25">
        <v>153</v>
      </c>
      <c r="B104" s="7" t="s">
        <v>109</v>
      </c>
      <c r="C104" s="56">
        <f t="shared" si="10"/>
        <v>7966363.8300000001</v>
      </c>
      <c r="D104" s="98">
        <f t="shared" si="3"/>
        <v>159119.07999999999</v>
      </c>
      <c r="E104" s="26">
        <f t="shared" si="9"/>
        <v>371773.56</v>
      </c>
      <c r="F104" s="26">
        <v>547278.61</v>
      </c>
      <c r="G104" s="26">
        <v>0</v>
      </c>
      <c r="H104" s="26">
        <v>0</v>
      </c>
      <c r="I104" s="26">
        <v>0</v>
      </c>
      <c r="J104" s="26">
        <v>719129.15</v>
      </c>
      <c r="K104" s="26">
        <v>0</v>
      </c>
      <c r="L104" s="8">
        <v>0</v>
      </c>
      <c r="M104" s="26">
        <v>0</v>
      </c>
      <c r="N104" s="26">
        <v>922.7</v>
      </c>
      <c r="O104" s="26">
        <v>6169063.4299999997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83"/>
      <c r="Y104" s="83"/>
      <c r="Z104" s="83"/>
      <c r="AA104" s="83"/>
      <c r="AB104" s="83"/>
      <c r="AC104" s="83"/>
      <c r="AD104" s="83"/>
      <c r="AE104" s="83"/>
    </row>
    <row r="105" spans="1:31" s="36" customFormat="1" ht="24.75" customHeight="1" x14ac:dyDescent="0.25">
      <c r="A105" s="25">
        <v>154</v>
      </c>
      <c r="B105" s="7" t="s">
        <v>222</v>
      </c>
      <c r="C105" s="56">
        <f t="shared" si="10"/>
        <v>4324758.21</v>
      </c>
      <c r="D105" s="98">
        <f t="shared" si="3"/>
        <v>90610.76</v>
      </c>
      <c r="E105" s="26">
        <v>0</v>
      </c>
      <c r="F105" s="26">
        <v>0</v>
      </c>
      <c r="G105" s="26">
        <v>1701726.55</v>
      </c>
      <c r="H105" s="26">
        <v>1235235.79</v>
      </c>
      <c r="I105" s="26">
        <v>590713.98</v>
      </c>
      <c r="J105" s="26">
        <v>706471.13</v>
      </c>
      <c r="K105" s="26">
        <v>0</v>
      </c>
      <c r="L105" s="8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83"/>
      <c r="Y105" s="83"/>
      <c r="Z105" s="83"/>
      <c r="AA105" s="83"/>
      <c r="AB105" s="83"/>
      <c r="AC105" s="83"/>
      <c r="AD105" s="83"/>
      <c r="AE105" s="83"/>
    </row>
    <row r="106" spans="1:31" s="36" customFormat="1" ht="24.75" customHeight="1" x14ac:dyDescent="0.25">
      <c r="A106" s="25">
        <v>155</v>
      </c>
      <c r="B106" s="7" t="s">
        <v>110</v>
      </c>
      <c r="C106" s="56">
        <f t="shared" si="10"/>
        <v>12280171.189999999</v>
      </c>
      <c r="D106" s="98">
        <f t="shared" si="3"/>
        <v>245282.49</v>
      </c>
      <c r="E106" s="26">
        <f t="shared" si="9"/>
        <v>573089.93999999994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8">
        <v>0</v>
      </c>
      <c r="M106" s="26">
        <v>0</v>
      </c>
      <c r="N106" s="26">
        <v>343.3</v>
      </c>
      <c r="O106" s="26">
        <v>1853151.15</v>
      </c>
      <c r="P106" s="26">
        <v>0</v>
      </c>
      <c r="Q106" s="26">
        <v>0</v>
      </c>
      <c r="R106" s="26">
        <v>0</v>
      </c>
      <c r="S106" s="26">
        <v>0</v>
      </c>
      <c r="T106" s="26">
        <v>2147.36</v>
      </c>
      <c r="U106" s="26">
        <v>9608647.6099999994</v>
      </c>
      <c r="V106" s="26">
        <v>0</v>
      </c>
      <c r="W106" s="26">
        <v>0</v>
      </c>
      <c r="X106" s="83"/>
      <c r="Y106" s="83"/>
      <c r="Z106" s="83"/>
      <c r="AA106" s="83"/>
      <c r="AB106" s="83"/>
      <c r="AC106" s="83"/>
      <c r="AD106" s="83"/>
      <c r="AE106" s="83"/>
    </row>
    <row r="107" spans="1:31" s="36" customFormat="1" ht="24.75" customHeight="1" x14ac:dyDescent="0.25">
      <c r="A107" s="25">
        <v>156</v>
      </c>
      <c r="B107" s="7" t="s">
        <v>88</v>
      </c>
      <c r="C107" s="56">
        <f t="shared" si="10"/>
        <v>2940313.7</v>
      </c>
      <c r="D107" s="98">
        <f t="shared" si="3"/>
        <v>61604.38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8">
        <v>0</v>
      </c>
      <c r="M107" s="26">
        <v>0</v>
      </c>
      <c r="N107" s="26">
        <v>0</v>
      </c>
      <c r="O107" s="26">
        <v>0</v>
      </c>
      <c r="P107" s="60">
        <v>1194.5999999999999</v>
      </c>
      <c r="Q107" s="6">
        <v>2878709.32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83"/>
      <c r="Y107" s="83"/>
      <c r="Z107" s="83"/>
      <c r="AA107" s="83"/>
      <c r="AB107" s="83"/>
      <c r="AC107" s="83"/>
      <c r="AD107" s="83"/>
      <c r="AE107" s="83"/>
    </row>
    <row r="108" spans="1:31" s="36" customFormat="1" ht="24.75" customHeight="1" x14ac:dyDescent="0.25">
      <c r="A108" s="25">
        <v>157</v>
      </c>
      <c r="B108" s="7" t="s">
        <v>111</v>
      </c>
      <c r="C108" s="56">
        <f t="shared" si="10"/>
        <v>45317454.75</v>
      </c>
      <c r="D108" s="98">
        <f t="shared" si="3"/>
        <v>905164.77</v>
      </c>
      <c r="E108" s="26">
        <f t="shared" si="9"/>
        <v>2114870.9500000002</v>
      </c>
      <c r="F108" s="26">
        <v>4401079.3600000003</v>
      </c>
      <c r="G108" s="26">
        <v>0</v>
      </c>
      <c r="H108" s="26">
        <v>10059207.24</v>
      </c>
      <c r="I108" s="26">
        <v>5908937.3799999999</v>
      </c>
      <c r="J108" s="26">
        <v>5753159.04</v>
      </c>
      <c r="K108" s="26">
        <v>0</v>
      </c>
      <c r="L108" s="8">
        <v>0</v>
      </c>
      <c r="M108" s="26">
        <v>0</v>
      </c>
      <c r="N108" s="26">
        <v>0</v>
      </c>
      <c r="O108" s="26">
        <v>0</v>
      </c>
      <c r="P108" s="26">
        <v>1199.5</v>
      </c>
      <c r="Q108" s="26">
        <v>6434655.21</v>
      </c>
      <c r="R108" s="26">
        <v>0</v>
      </c>
      <c r="S108" s="26">
        <v>0</v>
      </c>
      <c r="T108" s="26">
        <v>2176.8000000000002</v>
      </c>
      <c r="U108" s="26">
        <v>9740380.8000000007</v>
      </c>
      <c r="V108" s="26">
        <v>0</v>
      </c>
      <c r="W108" s="26">
        <v>0</v>
      </c>
      <c r="X108" s="83"/>
      <c r="Y108" s="83"/>
      <c r="Z108" s="83"/>
      <c r="AA108" s="83"/>
      <c r="AB108" s="83"/>
      <c r="AC108" s="83"/>
      <c r="AD108" s="83"/>
      <c r="AE108" s="83"/>
    </row>
    <row r="109" spans="1:31" s="36" customFormat="1" ht="24.75" customHeight="1" x14ac:dyDescent="0.25">
      <c r="A109" s="25">
        <v>158</v>
      </c>
      <c r="B109" s="7" t="s">
        <v>90</v>
      </c>
      <c r="C109" s="56">
        <f t="shared" si="10"/>
        <v>13994534.18</v>
      </c>
      <c r="D109" s="98">
        <f t="shared" si="3"/>
        <v>293208.37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8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3062</v>
      </c>
      <c r="U109" s="26">
        <v>13701325.810000001</v>
      </c>
      <c r="V109" s="26">
        <v>0</v>
      </c>
      <c r="W109" s="26">
        <v>0</v>
      </c>
      <c r="X109" s="83"/>
      <c r="Y109" s="83"/>
      <c r="Z109" s="83"/>
      <c r="AA109" s="83"/>
      <c r="AB109" s="83"/>
      <c r="AC109" s="83"/>
      <c r="AD109" s="83"/>
      <c r="AE109" s="83"/>
    </row>
    <row r="110" spans="1:31" s="36" customFormat="1" ht="24.75" customHeight="1" x14ac:dyDescent="0.25">
      <c r="A110" s="25">
        <v>159</v>
      </c>
      <c r="B110" s="7" t="s">
        <v>112</v>
      </c>
      <c r="C110" s="56">
        <f t="shared" si="10"/>
        <v>22325376.059999999</v>
      </c>
      <c r="D110" s="98">
        <f t="shared" si="3"/>
        <v>445924.07</v>
      </c>
      <c r="E110" s="26">
        <f t="shared" si="9"/>
        <v>1041878.67</v>
      </c>
      <c r="F110" s="26">
        <v>1837853.97</v>
      </c>
      <c r="G110" s="26">
        <v>0</v>
      </c>
      <c r="H110" s="26">
        <v>4200640.9000000004</v>
      </c>
      <c r="I110" s="26">
        <v>2467522.89</v>
      </c>
      <c r="J110" s="26">
        <v>2402471.15</v>
      </c>
      <c r="K110" s="26">
        <v>0</v>
      </c>
      <c r="L110" s="8">
        <v>0</v>
      </c>
      <c r="M110" s="26">
        <v>0</v>
      </c>
      <c r="N110" s="26">
        <v>1341.6</v>
      </c>
      <c r="O110" s="26">
        <v>7242026.1500000004</v>
      </c>
      <c r="P110" s="26">
        <v>1032</v>
      </c>
      <c r="Q110" s="26">
        <v>2687058.26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83"/>
      <c r="Y110" s="83"/>
      <c r="Z110" s="83"/>
      <c r="AA110" s="83"/>
      <c r="AB110" s="83"/>
      <c r="AC110" s="83"/>
      <c r="AD110" s="83"/>
      <c r="AE110" s="83"/>
    </row>
    <row r="111" spans="1:31" s="36" customFormat="1" ht="24.75" customHeight="1" x14ac:dyDescent="0.25">
      <c r="A111" s="25">
        <v>160</v>
      </c>
      <c r="B111" s="7" t="s">
        <v>91</v>
      </c>
      <c r="C111" s="56">
        <f t="shared" si="10"/>
        <v>21770384.969999999</v>
      </c>
      <c r="D111" s="98">
        <f t="shared" si="3"/>
        <v>456125.16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8">
        <v>0</v>
      </c>
      <c r="M111" s="26">
        <v>0</v>
      </c>
      <c r="N111" s="26">
        <v>2238.1999999999998</v>
      </c>
      <c r="O111" s="26">
        <v>12081919.300000001</v>
      </c>
      <c r="P111" s="26">
        <v>0</v>
      </c>
      <c r="Q111" s="26">
        <v>0</v>
      </c>
      <c r="R111" s="26">
        <v>3335</v>
      </c>
      <c r="S111" s="26">
        <v>9232340.5099999998</v>
      </c>
      <c r="T111" s="26">
        <v>0</v>
      </c>
      <c r="U111" s="26">
        <v>0</v>
      </c>
      <c r="V111" s="26">
        <v>0</v>
      </c>
      <c r="W111" s="26">
        <v>0</v>
      </c>
      <c r="X111" s="83"/>
      <c r="Y111" s="83"/>
      <c r="Z111" s="83"/>
      <c r="AA111" s="83"/>
      <c r="AB111" s="83"/>
      <c r="AC111" s="83"/>
      <c r="AD111" s="83"/>
      <c r="AE111" s="83"/>
    </row>
    <row r="112" spans="1:31" s="36" customFormat="1" ht="24.75" customHeight="1" x14ac:dyDescent="0.25">
      <c r="A112" s="25">
        <v>161</v>
      </c>
      <c r="B112" s="7" t="s">
        <v>113</v>
      </c>
      <c r="C112" s="56">
        <f t="shared" si="10"/>
        <v>11680397.960000001</v>
      </c>
      <c r="D112" s="98">
        <f t="shared" si="3"/>
        <v>233302.7</v>
      </c>
      <c r="E112" s="26">
        <f t="shared" si="9"/>
        <v>545099.77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8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2436.4</v>
      </c>
      <c r="U112" s="26">
        <v>10901995.49</v>
      </c>
      <c r="V112" s="26">
        <v>0</v>
      </c>
      <c r="W112" s="26">
        <v>0</v>
      </c>
      <c r="X112" s="83"/>
      <c r="Y112" s="83"/>
      <c r="Z112" s="83"/>
      <c r="AA112" s="83"/>
      <c r="AB112" s="83"/>
      <c r="AC112" s="83"/>
      <c r="AD112" s="83"/>
      <c r="AE112" s="83"/>
    </row>
    <row r="113" spans="1:31" s="36" customFormat="1" ht="24.75" customHeight="1" x14ac:dyDescent="0.25">
      <c r="A113" s="25">
        <v>162</v>
      </c>
      <c r="B113" s="7" t="s">
        <v>223</v>
      </c>
      <c r="C113" s="56">
        <f t="shared" si="10"/>
        <v>3055967.32</v>
      </c>
      <c r="D113" s="98">
        <f t="shared" si="3"/>
        <v>61039.48</v>
      </c>
      <c r="E113" s="26">
        <f t="shared" si="9"/>
        <v>142615.60999999999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8">
        <v>1</v>
      </c>
      <c r="M113" s="26">
        <v>2852312.23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83"/>
      <c r="Y113" s="83"/>
      <c r="Z113" s="83"/>
      <c r="AA113" s="83"/>
      <c r="AB113" s="83"/>
      <c r="AC113" s="83"/>
      <c r="AD113" s="83"/>
      <c r="AE113" s="83"/>
    </row>
    <row r="114" spans="1:31" s="36" customFormat="1" ht="24.75" customHeight="1" x14ac:dyDescent="0.25">
      <c r="A114" s="25">
        <v>163</v>
      </c>
      <c r="B114" s="7" t="s">
        <v>93</v>
      </c>
      <c r="C114" s="56">
        <f t="shared" si="10"/>
        <v>743373.33</v>
      </c>
      <c r="D114" s="98">
        <f t="shared" si="3"/>
        <v>15574.89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8">
        <v>0</v>
      </c>
      <c r="M114" s="26">
        <v>0</v>
      </c>
      <c r="N114" s="26">
        <v>0</v>
      </c>
      <c r="O114" s="26">
        <v>0</v>
      </c>
      <c r="P114" s="26">
        <v>1039</v>
      </c>
      <c r="Q114" s="26">
        <v>727798.44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83"/>
      <c r="Y114" s="83"/>
      <c r="Z114" s="83"/>
      <c r="AA114" s="83"/>
      <c r="AB114" s="83"/>
      <c r="AC114" s="83"/>
      <c r="AD114" s="83"/>
      <c r="AE114" s="83"/>
    </row>
    <row r="115" spans="1:31" s="36" customFormat="1" ht="24.75" customHeight="1" x14ac:dyDescent="0.25">
      <c r="A115" s="25">
        <v>164</v>
      </c>
      <c r="B115" s="7" t="s">
        <v>114</v>
      </c>
      <c r="C115" s="56">
        <f t="shared" si="10"/>
        <v>23554586.09</v>
      </c>
      <c r="D115" s="98">
        <f t="shared" si="3"/>
        <v>470476.15</v>
      </c>
      <c r="E115" s="26">
        <f t="shared" si="9"/>
        <v>1099243.33</v>
      </c>
      <c r="F115" s="26">
        <v>0</v>
      </c>
      <c r="G115" s="26">
        <v>5756996.04</v>
      </c>
      <c r="H115" s="26">
        <v>4178873.12</v>
      </c>
      <c r="I115" s="26">
        <v>2454736.15</v>
      </c>
      <c r="J115" s="26">
        <v>2390021.5099999998</v>
      </c>
      <c r="K115" s="26">
        <v>0</v>
      </c>
      <c r="L115" s="8">
        <v>0</v>
      </c>
      <c r="M115" s="26">
        <v>0</v>
      </c>
      <c r="N115" s="26">
        <v>1334.6</v>
      </c>
      <c r="O115" s="26">
        <v>7204239.79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83"/>
      <c r="Y115" s="83"/>
      <c r="Z115" s="83"/>
      <c r="AA115" s="83"/>
      <c r="AB115" s="83"/>
      <c r="AC115" s="83"/>
      <c r="AD115" s="83"/>
      <c r="AE115" s="83"/>
    </row>
    <row r="116" spans="1:31" s="36" customFormat="1" ht="24.75" customHeight="1" x14ac:dyDescent="0.25">
      <c r="A116" s="25">
        <v>165</v>
      </c>
      <c r="B116" s="7" t="s">
        <v>94</v>
      </c>
      <c r="C116" s="56">
        <f t="shared" si="10"/>
        <v>13413446.41</v>
      </c>
      <c r="D116" s="98">
        <f t="shared" si="3"/>
        <v>281033.63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8">
        <v>0</v>
      </c>
      <c r="M116" s="26">
        <v>0</v>
      </c>
      <c r="N116" s="26">
        <v>1789.8</v>
      </c>
      <c r="O116" s="26">
        <v>9661432.9199999999</v>
      </c>
      <c r="P116" s="26">
        <v>1376.8</v>
      </c>
      <c r="Q116" s="26">
        <v>3470979.86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83"/>
      <c r="Y116" s="83"/>
      <c r="Z116" s="83"/>
      <c r="AA116" s="83"/>
      <c r="AB116" s="83"/>
      <c r="AC116" s="83"/>
      <c r="AD116" s="83"/>
      <c r="AE116" s="83"/>
    </row>
    <row r="117" spans="1:31" s="36" customFormat="1" ht="24.75" customHeight="1" x14ac:dyDescent="0.25">
      <c r="A117" s="25">
        <v>166</v>
      </c>
      <c r="B117" s="7" t="s">
        <v>95</v>
      </c>
      <c r="C117" s="56">
        <f t="shared" si="10"/>
        <v>21305811.199999999</v>
      </c>
      <c r="D117" s="98">
        <f t="shared" si="3"/>
        <v>446391.58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8">
        <v>0</v>
      </c>
      <c r="M117" s="26">
        <v>0</v>
      </c>
      <c r="N117" s="26">
        <v>1762.9</v>
      </c>
      <c r="O117" s="26">
        <v>9516225.3300000001</v>
      </c>
      <c r="P117" s="26">
        <v>0</v>
      </c>
      <c r="Q117" s="26">
        <v>0</v>
      </c>
      <c r="R117" s="26">
        <v>0</v>
      </c>
      <c r="S117" s="26">
        <v>0</v>
      </c>
      <c r="T117" s="26">
        <v>2535</v>
      </c>
      <c r="U117" s="26">
        <v>11343194.289999999</v>
      </c>
      <c r="V117" s="26">
        <v>0</v>
      </c>
      <c r="W117" s="26">
        <v>0</v>
      </c>
      <c r="X117" s="83"/>
      <c r="Y117" s="83"/>
      <c r="Z117" s="83"/>
      <c r="AA117" s="83"/>
      <c r="AB117" s="83"/>
      <c r="AC117" s="83"/>
      <c r="AD117" s="83"/>
      <c r="AE117" s="83"/>
    </row>
    <row r="118" spans="1:31" s="36" customFormat="1" ht="29.25" customHeight="1" x14ac:dyDescent="0.25">
      <c r="A118" s="25">
        <v>167</v>
      </c>
      <c r="B118" s="7" t="s">
        <v>96</v>
      </c>
      <c r="C118" s="56">
        <f t="shared" si="10"/>
        <v>17685581.140000001</v>
      </c>
      <c r="D118" s="98">
        <f t="shared" si="3"/>
        <v>370541.84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8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3869.6</v>
      </c>
      <c r="U118" s="26">
        <v>17315039.300000001</v>
      </c>
      <c r="V118" s="26">
        <v>0</v>
      </c>
      <c r="W118" s="26">
        <v>0</v>
      </c>
      <c r="X118" s="83"/>
      <c r="Y118" s="83"/>
      <c r="Z118" s="83"/>
      <c r="AA118" s="83"/>
      <c r="AB118" s="83"/>
      <c r="AC118" s="83"/>
      <c r="AD118" s="83"/>
      <c r="AE118" s="83"/>
    </row>
    <row r="119" spans="1:31" s="1" customFormat="1" ht="24.75" customHeight="1" x14ac:dyDescent="0.25">
      <c r="A119" s="103" t="s">
        <v>39</v>
      </c>
      <c r="B119" s="104"/>
      <c r="C119" s="89">
        <f>ROUND(SUM(D119+E119+F119+G119+H119+I119+J119+K119+M119+O119+Q119+S119+U119+W119),2)</f>
        <v>624742263.63999999</v>
      </c>
      <c r="D119" s="27">
        <f>ROUND(SUM(D58:D118),2)</f>
        <v>12634406.25</v>
      </c>
      <c r="E119" s="27">
        <f t="shared" ref="E119:W119" si="11">ROUND(SUM(E58:E118),2)</f>
        <v>21715039.93</v>
      </c>
      <c r="F119" s="27">
        <f t="shared" si="11"/>
        <v>34085402.600000001</v>
      </c>
      <c r="G119" s="27">
        <f t="shared" si="11"/>
        <v>59267953.420000002</v>
      </c>
      <c r="H119" s="27">
        <f t="shared" si="11"/>
        <v>73565911.75</v>
      </c>
      <c r="I119" s="27">
        <f t="shared" si="11"/>
        <v>41429072.950000003</v>
      </c>
      <c r="J119" s="27">
        <f t="shared" si="11"/>
        <v>45487475.020000003</v>
      </c>
      <c r="K119" s="27">
        <f t="shared" si="11"/>
        <v>10563916.060000001</v>
      </c>
      <c r="L119" s="90">
        <f t="shared" si="11"/>
        <v>32</v>
      </c>
      <c r="M119" s="27">
        <f t="shared" si="11"/>
        <v>91523801.189999998</v>
      </c>
      <c r="N119" s="27">
        <f t="shared" si="11"/>
        <v>18118</v>
      </c>
      <c r="O119" s="27">
        <f t="shared" si="11"/>
        <v>102194986.14</v>
      </c>
      <c r="P119" s="27">
        <f t="shared" si="11"/>
        <v>11030</v>
      </c>
      <c r="Q119" s="27">
        <f t="shared" si="11"/>
        <v>30857192.73</v>
      </c>
      <c r="R119" s="27">
        <f t="shared" si="11"/>
        <v>3809.24</v>
      </c>
      <c r="S119" s="27">
        <f t="shared" si="11"/>
        <v>10545187.640000001</v>
      </c>
      <c r="T119" s="27">
        <f t="shared" si="11"/>
        <v>20308.240000000002</v>
      </c>
      <c r="U119" s="27">
        <f t="shared" si="11"/>
        <v>90871917.959999993</v>
      </c>
      <c r="V119" s="27">
        <f t="shared" si="11"/>
        <v>0</v>
      </c>
      <c r="W119" s="27">
        <f t="shared" si="11"/>
        <v>0</v>
      </c>
      <c r="X119" s="2"/>
      <c r="Y119" s="2"/>
      <c r="Z119" s="2"/>
      <c r="AA119" s="2"/>
      <c r="AB119" s="2"/>
      <c r="AC119" s="2"/>
      <c r="AD119" s="2"/>
    </row>
    <row r="120" spans="1:31" s="35" customFormat="1" ht="24.75" customHeight="1" x14ac:dyDescent="0.25">
      <c r="A120" s="112" t="s">
        <v>62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9"/>
      <c r="X120" s="34"/>
      <c r="Y120" s="34"/>
      <c r="Z120" s="34"/>
      <c r="AA120" s="34"/>
      <c r="AB120" s="34"/>
      <c r="AC120" s="34"/>
      <c r="AD120" s="34"/>
    </row>
    <row r="121" spans="1:31" s="35" customFormat="1" ht="24.75" customHeight="1" x14ac:dyDescent="0.25">
      <c r="A121" s="100" t="s">
        <v>21</v>
      </c>
      <c r="B121" s="101"/>
      <c r="C121" s="102"/>
      <c r="D121" s="60"/>
      <c r="E121" s="26"/>
      <c r="F121" s="26"/>
      <c r="G121" s="26"/>
      <c r="H121" s="26"/>
      <c r="I121" s="26"/>
      <c r="J121" s="26"/>
      <c r="K121" s="26"/>
      <c r="L121" s="17"/>
      <c r="M121" s="26"/>
      <c r="N121" s="49"/>
      <c r="O121" s="26"/>
      <c r="P121" s="49"/>
      <c r="Q121" s="26"/>
      <c r="R121" s="49"/>
      <c r="S121" s="26"/>
      <c r="T121" s="26"/>
      <c r="U121" s="26"/>
      <c r="V121" s="49"/>
      <c r="W121" s="49"/>
      <c r="X121" s="34"/>
      <c r="Y121" s="34"/>
      <c r="Z121" s="34"/>
      <c r="AA121" s="34"/>
      <c r="AB121" s="34"/>
      <c r="AC121" s="34"/>
      <c r="AD121" s="34"/>
    </row>
    <row r="122" spans="1:31" s="36" customFormat="1" ht="24.75" customHeight="1" x14ac:dyDescent="0.25">
      <c r="A122" s="25">
        <v>73</v>
      </c>
      <c r="B122" s="7" t="s">
        <v>115</v>
      </c>
      <c r="C122" s="56">
        <f>ROUND(SUM(D122+E122+F122+G122+H122+I122+J122+K122+M122+O122+Q122+S122+U122+W122),2)</f>
        <v>12223869.289999999</v>
      </c>
      <c r="D122" s="98">
        <f t="shared" ref="D122:D141" si="12">ROUND((F122+G122+H122+I122+J122+K122+M122+O122+Q122+S122+U122+W122)*0.0214,2)</f>
        <v>244157.93</v>
      </c>
      <c r="E122" s="26">
        <f t="shared" ref="E122:E139" si="13">ROUND((F122+G122+H122+I122+J122+K122+M122+O122+Q122+S122+U122+W122)*0.05,2)</f>
        <v>570462.44999999995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8">
        <v>4</v>
      </c>
      <c r="M122" s="26">
        <v>11409248.91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49">
        <v>0</v>
      </c>
      <c r="X122" s="83"/>
      <c r="Y122" s="83"/>
      <c r="Z122" s="83"/>
      <c r="AA122" s="83"/>
      <c r="AB122" s="83"/>
      <c r="AC122" s="83"/>
      <c r="AD122" s="83"/>
      <c r="AE122" s="83"/>
    </row>
    <row r="123" spans="1:31" s="36" customFormat="1" ht="24.75" customHeight="1" x14ac:dyDescent="0.25">
      <c r="A123" s="25">
        <v>74</v>
      </c>
      <c r="B123" s="7" t="s">
        <v>116</v>
      </c>
      <c r="C123" s="56">
        <f t="shared" ref="C123:C142" si="14">ROUND(SUM(D123+E123+F123+G123+H123+I123+J123+K123+M123+O123+Q123+S123+U123+W123),2)</f>
        <v>13518931.619999999</v>
      </c>
      <c r="D123" s="98">
        <f t="shared" si="12"/>
        <v>270025.33</v>
      </c>
      <c r="E123" s="26">
        <f t="shared" si="13"/>
        <v>630900.30000000005</v>
      </c>
      <c r="F123" s="26">
        <v>1484526.21</v>
      </c>
      <c r="G123" s="26">
        <v>4674435.51</v>
      </c>
      <c r="H123" s="26">
        <v>0</v>
      </c>
      <c r="I123" s="26">
        <v>0</v>
      </c>
      <c r="J123" s="26">
        <v>1940595.64</v>
      </c>
      <c r="K123" s="26">
        <v>0</v>
      </c>
      <c r="L123" s="8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1632.2</v>
      </c>
      <c r="S123" s="26">
        <v>4518448.63</v>
      </c>
      <c r="T123" s="26">
        <v>0</v>
      </c>
      <c r="U123" s="26">
        <v>0</v>
      </c>
      <c r="V123" s="26">
        <v>0</v>
      </c>
      <c r="W123" s="49">
        <v>0</v>
      </c>
      <c r="X123" s="83"/>
      <c r="Y123" s="83"/>
      <c r="Z123" s="83"/>
      <c r="AA123" s="83"/>
      <c r="AB123" s="83"/>
      <c r="AC123" s="83"/>
      <c r="AD123" s="83"/>
      <c r="AE123" s="83"/>
    </row>
    <row r="124" spans="1:31" s="36" customFormat="1" ht="24.75" customHeight="1" x14ac:dyDescent="0.25">
      <c r="A124" s="25">
        <v>75</v>
      </c>
      <c r="B124" s="7" t="s">
        <v>117</v>
      </c>
      <c r="C124" s="56">
        <f t="shared" si="14"/>
        <v>24681529.530000001</v>
      </c>
      <c r="D124" s="98">
        <f t="shared" si="12"/>
        <v>492985.56</v>
      </c>
      <c r="E124" s="26">
        <f t="shared" si="13"/>
        <v>1151835.43</v>
      </c>
      <c r="F124" s="26">
        <v>2396724.9500000002</v>
      </c>
      <c r="G124" s="26">
        <v>7546741.9299999997</v>
      </c>
      <c r="H124" s="26">
        <v>5478009.1500000004</v>
      </c>
      <c r="I124" s="26">
        <v>3217869.19</v>
      </c>
      <c r="J124" s="26">
        <v>3133035.94</v>
      </c>
      <c r="K124" s="26">
        <v>1264327.3799999999</v>
      </c>
      <c r="L124" s="8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49">
        <v>0</v>
      </c>
      <c r="X124" s="83"/>
      <c r="Y124" s="83"/>
      <c r="Z124" s="83"/>
      <c r="AA124" s="83"/>
      <c r="AB124" s="83"/>
      <c r="AC124" s="83"/>
      <c r="AD124" s="83"/>
      <c r="AE124" s="83"/>
    </row>
    <row r="125" spans="1:31" s="36" customFormat="1" ht="24.75" customHeight="1" x14ac:dyDescent="0.25">
      <c r="A125" s="25">
        <v>76</v>
      </c>
      <c r="B125" s="7" t="s">
        <v>118</v>
      </c>
      <c r="C125" s="56">
        <f t="shared" si="14"/>
        <v>14749326.369999999</v>
      </c>
      <c r="D125" s="98">
        <f t="shared" si="12"/>
        <v>294601.07</v>
      </c>
      <c r="E125" s="26">
        <f t="shared" si="13"/>
        <v>688320.25</v>
      </c>
      <c r="F125" s="26">
        <v>1515419.3</v>
      </c>
      <c r="G125" s="26">
        <v>4771710.79</v>
      </c>
      <c r="H125" s="26">
        <v>3463676.86</v>
      </c>
      <c r="I125" s="26">
        <v>2034618.55</v>
      </c>
      <c r="J125" s="26">
        <v>1980979.55</v>
      </c>
      <c r="K125" s="26">
        <v>0</v>
      </c>
      <c r="L125" s="8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49">
        <v>0</v>
      </c>
      <c r="X125" s="83"/>
      <c r="Y125" s="83"/>
      <c r="Z125" s="83"/>
      <c r="AA125" s="83"/>
      <c r="AB125" s="83"/>
      <c r="AC125" s="83"/>
      <c r="AD125" s="83"/>
      <c r="AE125" s="83"/>
    </row>
    <row r="126" spans="1:31" s="36" customFormat="1" ht="24.75" customHeight="1" x14ac:dyDescent="0.25">
      <c r="A126" s="25">
        <v>77</v>
      </c>
      <c r="B126" s="7" t="s">
        <v>119</v>
      </c>
      <c r="C126" s="56">
        <f t="shared" si="14"/>
        <v>17249697.190000001</v>
      </c>
      <c r="D126" s="98">
        <f t="shared" si="12"/>
        <v>344543.14</v>
      </c>
      <c r="E126" s="26">
        <f t="shared" si="13"/>
        <v>805007.34</v>
      </c>
      <c r="F126" s="26">
        <v>1675049.34</v>
      </c>
      <c r="G126" s="26">
        <v>5274349.5</v>
      </c>
      <c r="H126" s="26">
        <v>3828530.92</v>
      </c>
      <c r="I126" s="26">
        <v>2248939.6</v>
      </c>
      <c r="J126" s="26">
        <v>2189650.41</v>
      </c>
      <c r="K126" s="26">
        <v>883626.94</v>
      </c>
      <c r="L126" s="8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49">
        <v>0</v>
      </c>
      <c r="X126" s="83"/>
      <c r="Y126" s="83"/>
      <c r="Z126" s="83"/>
      <c r="AA126" s="83"/>
      <c r="AB126" s="83"/>
      <c r="AC126" s="83"/>
      <c r="AD126" s="83"/>
      <c r="AE126" s="83"/>
    </row>
    <row r="127" spans="1:31" s="36" customFormat="1" ht="24.75" customHeight="1" x14ac:dyDescent="0.25">
      <c r="A127" s="25">
        <v>78</v>
      </c>
      <c r="B127" s="7" t="s">
        <v>120</v>
      </c>
      <c r="C127" s="56">
        <f t="shared" si="14"/>
        <v>23236766.91</v>
      </c>
      <c r="D127" s="98">
        <f t="shared" si="12"/>
        <v>464128.07</v>
      </c>
      <c r="E127" s="26">
        <f t="shared" si="13"/>
        <v>1084411.3700000001</v>
      </c>
      <c r="F127" s="26">
        <v>0</v>
      </c>
      <c r="G127" s="26">
        <v>5187667.07</v>
      </c>
      <c r="H127" s="26">
        <v>3765610.11</v>
      </c>
      <c r="I127" s="26">
        <v>2211978.92</v>
      </c>
      <c r="J127" s="26">
        <v>2153664.13</v>
      </c>
      <c r="K127" s="26">
        <v>0</v>
      </c>
      <c r="L127" s="8">
        <v>0</v>
      </c>
      <c r="M127" s="26">
        <v>0</v>
      </c>
      <c r="N127" s="26">
        <v>1104.2</v>
      </c>
      <c r="O127" s="26">
        <v>5960528.6799999997</v>
      </c>
      <c r="P127" s="26">
        <v>849.4</v>
      </c>
      <c r="Q127" s="26">
        <v>2408778.56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49">
        <v>0</v>
      </c>
      <c r="X127" s="83"/>
      <c r="Y127" s="83"/>
      <c r="Z127" s="83"/>
      <c r="AA127" s="83"/>
      <c r="AB127" s="83"/>
      <c r="AC127" s="83"/>
      <c r="AD127" s="83"/>
      <c r="AE127" s="83"/>
    </row>
    <row r="128" spans="1:31" s="36" customFormat="1" ht="24.75" customHeight="1" x14ac:dyDescent="0.25">
      <c r="A128" s="25">
        <v>79</v>
      </c>
      <c r="B128" s="7" t="s">
        <v>121</v>
      </c>
      <c r="C128" s="56">
        <f t="shared" si="14"/>
        <v>20652942.940000001</v>
      </c>
      <c r="D128" s="98">
        <f t="shared" si="12"/>
        <v>412519.11</v>
      </c>
      <c r="E128" s="26">
        <f t="shared" si="13"/>
        <v>963829.71</v>
      </c>
      <c r="F128" s="26">
        <v>1827808.98</v>
      </c>
      <c r="G128" s="26">
        <v>5755354.8899999997</v>
      </c>
      <c r="H128" s="26">
        <v>4177681.85</v>
      </c>
      <c r="I128" s="26">
        <v>2454036.37</v>
      </c>
      <c r="J128" s="26">
        <v>2389340.1800000002</v>
      </c>
      <c r="K128" s="26">
        <v>0</v>
      </c>
      <c r="L128" s="8">
        <v>0</v>
      </c>
      <c r="M128" s="26">
        <v>0</v>
      </c>
      <c r="N128" s="26">
        <v>0</v>
      </c>
      <c r="O128" s="26">
        <v>0</v>
      </c>
      <c r="P128" s="26">
        <v>1027</v>
      </c>
      <c r="Q128" s="26">
        <v>2672371.85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49">
        <v>0</v>
      </c>
      <c r="X128" s="83"/>
      <c r="Y128" s="83"/>
      <c r="Z128" s="83"/>
      <c r="AA128" s="83"/>
      <c r="AB128" s="83"/>
      <c r="AC128" s="83"/>
      <c r="AD128" s="83"/>
      <c r="AE128" s="83"/>
    </row>
    <row r="129" spans="1:31" s="36" customFormat="1" ht="24.75" customHeight="1" x14ac:dyDescent="0.25">
      <c r="A129" s="25">
        <v>80</v>
      </c>
      <c r="B129" s="7" t="s">
        <v>122</v>
      </c>
      <c r="C129" s="56">
        <f t="shared" si="14"/>
        <v>5017244.84</v>
      </c>
      <c r="D129" s="98">
        <f t="shared" si="12"/>
        <v>100213.78</v>
      </c>
      <c r="E129" s="26">
        <f t="shared" si="13"/>
        <v>234144.34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8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1691.6</v>
      </c>
      <c r="S129" s="26">
        <v>4682886.72</v>
      </c>
      <c r="T129" s="26">
        <v>0</v>
      </c>
      <c r="U129" s="26">
        <v>0</v>
      </c>
      <c r="V129" s="26">
        <v>0</v>
      </c>
      <c r="W129" s="49">
        <v>0</v>
      </c>
      <c r="X129" s="83"/>
      <c r="Y129" s="83"/>
      <c r="Z129" s="83"/>
      <c r="AA129" s="83"/>
      <c r="AB129" s="83"/>
      <c r="AC129" s="83"/>
      <c r="AD129" s="83"/>
      <c r="AE129" s="83"/>
    </row>
    <row r="130" spans="1:31" s="36" customFormat="1" ht="24.75" customHeight="1" x14ac:dyDescent="0.25">
      <c r="A130" s="25">
        <v>81</v>
      </c>
      <c r="B130" s="7" t="s">
        <v>123</v>
      </c>
      <c r="C130" s="56">
        <f t="shared" si="14"/>
        <v>24425360.420000002</v>
      </c>
      <c r="D130" s="98">
        <f t="shared" si="12"/>
        <v>487868.88</v>
      </c>
      <c r="E130" s="26">
        <f t="shared" si="13"/>
        <v>1139880.55</v>
      </c>
      <c r="F130" s="26">
        <v>2371849.39</v>
      </c>
      <c r="G130" s="26">
        <v>7468414.4400000004</v>
      </c>
      <c r="H130" s="26">
        <v>5421153</v>
      </c>
      <c r="I130" s="26">
        <v>3184470.99</v>
      </c>
      <c r="J130" s="26">
        <v>3100518.22</v>
      </c>
      <c r="K130" s="26">
        <v>1251204.95</v>
      </c>
      <c r="L130" s="8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49">
        <v>0</v>
      </c>
      <c r="X130" s="83"/>
      <c r="Y130" s="83"/>
      <c r="Z130" s="83"/>
      <c r="AA130" s="83"/>
      <c r="AB130" s="83"/>
      <c r="AC130" s="83"/>
      <c r="AD130" s="83"/>
      <c r="AE130" s="83"/>
    </row>
    <row r="131" spans="1:31" s="36" customFormat="1" ht="24.75" customHeight="1" x14ac:dyDescent="0.25">
      <c r="A131" s="25">
        <v>82</v>
      </c>
      <c r="B131" s="7" t="s">
        <v>124</v>
      </c>
      <c r="C131" s="56">
        <f t="shared" si="14"/>
        <v>18644185.129999999</v>
      </c>
      <c r="D131" s="98">
        <f t="shared" si="12"/>
        <v>372396.45</v>
      </c>
      <c r="E131" s="26">
        <f t="shared" si="13"/>
        <v>870085.18</v>
      </c>
      <c r="F131" s="26">
        <v>1650031.63</v>
      </c>
      <c r="G131" s="26">
        <v>5195574.42</v>
      </c>
      <c r="H131" s="26">
        <v>3771349.87</v>
      </c>
      <c r="I131" s="26">
        <v>2215350.5499999998</v>
      </c>
      <c r="J131" s="26">
        <v>2156946.87</v>
      </c>
      <c r="K131" s="26">
        <v>0</v>
      </c>
      <c r="L131" s="8">
        <v>0</v>
      </c>
      <c r="M131" s="26">
        <v>0</v>
      </c>
      <c r="N131" s="26">
        <v>0</v>
      </c>
      <c r="O131" s="26">
        <v>0</v>
      </c>
      <c r="P131" s="26">
        <v>923.9</v>
      </c>
      <c r="Q131" s="26">
        <v>2412450.16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49">
        <v>0</v>
      </c>
      <c r="X131" s="83"/>
      <c r="Y131" s="83"/>
      <c r="Z131" s="83"/>
      <c r="AA131" s="83"/>
      <c r="AB131" s="83"/>
      <c r="AC131" s="83"/>
      <c r="AD131" s="83"/>
      <c r="AE131" s="83"/>
    </row>
    <row r="132" spans="1:31" s="36" customFormat="1" ht="24.75" customHeight="1" x14ac:dyDescent="0.25">
      <c r="A132" s="25">
        <v>83</v>
      </c>
      <c r="B132" s="7" t="s">
        <v>125</v>
      </c>
      <c r="C132" s="56">
        <f t="shared" si="14"/>
        <v>13615061.99</v>
      </c>
      <c r="D132" s="98">
        <f t="shared" si="12"/>
        <v>271945.42</v>
      </c>
      <c r="E132" s="26">
        <f t="shared" si="13"/>
        <v>635386.5</v>
      </c>
      <c r="F132" s="26">
        <v>0</v>
      </c>
      <c r="G132" s="26">
        <v>4646983.59</v>
      </c>
      <c r="H132" s="26">
        <v>0</v>
      </c>
      <c r="I132" s="26">
        <v>0</v>
      </c>
      <c r="J132" s="26">
        <v>1929198.95</v>
      </c>
      <c r="K132" s="26">
        <v>0</v>
      </c>
      <c r="L132" s="8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2214.9</v>
      </c>
      <c r="S132" s="26">
        <v>6131547.5300000003</v>
      </c>
      <c r="T132" s="26">
        <v>0</v>
      </c>
      <c r="U132" s="26">
        <v>0</v>
      </c>
      <c r="V132" s="26">
        <v>0</v>
      </c>
      <c r="W132" s="49">
        <v>0</v>
      </c>
      <c r="X132" s="83"/>
      <c r="Y132" s="83"/>
      <c r="Z132" s="83"/>
      <c r="AA132" s="83"/>
      <c r="AB132" s="83"/>
      <c r="AC132" s="83"/>
      <c r="AD132" s="83"/>
      <c r="AE132" s="83"/>
    </row>
    <row r="133" spans="1:31" s="36" customFormat="1" ht="24.75" customHeight="1" x14ac:dyDescent="0.25">
      <c r="A133" s="25">
        <v>84</v>
      </c>
      <c r="B133" s="7" t="s">
        <v>126</v>
      </c>
      <c r="C133" s="56">
        <f t="shared" si="14"/>
        <v>10482257.98</v>
      </c>
      <c r="D133" s="98">
        <f t="shared" si="12"/>
        <v>209371.22</v>
      </c>
      <c r="E133" s="26">
        <f t="shared" si="13"/>
        <v>489185.08</v>
      </c>
      <c r="F133" s="26">
        <v>1455149.36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8">
        <v>0</v>
      </c>
      <c r="M133" s="26">
        <v>0</v>
      </c>
      <c r="N133" s="26">
        <v>0</v>
      </c>
      <c r="O133" s="26">
        <v>0</v>
      </c>
      <c r="P133" s="26">
        <v>838.2</v>
      </c>
      <c r="Q133" s="26">
        <v>2127520.0099999998</v>
      </c>
      <c r="R133" s="26">
        <v>2240</v>
      </c>
      <c r="S133" s="26">
        <v>6201032.3099999996</v>
      </c>
      <c r="T133" s="26">
        <v>0</v>
      </c>
      <c r="U133" s="26">
        <v>0</v>
      </c>
      <c r="V133" s="26">
        <v>0</v>
      </c>
      <c r="W133" s="49">
        <v>0</v>
      </c>
      <c r="X133" s="83"/>
      <c r="Y133" s="83"/>
      <c r="Z133" s="83"/>
      <c r="AA133" s="83"/>
      <c r="AB133" s="83"/>
      <c r="AC133" s="83"/>
      <c r="AD133" s="83"/>
      <c r="AE133" s="83"/>
    </row>
    <row r="134" spans="1:31" s="36" customFormat="1" ht="24.75" customHeight="1" x14ac:dyDescent="0.25">
      <c r="A134" s="25">
        <v>85</v>
      </c>
      <c r="B134" s="7" t="s">
        <v>127</v>
      </c>
      <c r="C134" s="56">
        <f t="shared" si="14"/>
        <v>4485140.66</v>
      </c>
      <c r="D134" s="98">
        <f t="shared" si="12"/>
        <v>89585.600000000006</v>
      </c>
      <c r="E134" s="26">
        <f t="shared" si="13"/>
        <v>209312.15</v>
      </c>
      <c r="F134" s="26">
        <v>0</v>
      </c>
      <c r="G134" s="26">
        <v>1380801.78</v>
      </c>
      <c r="H134" s="26">
        <v>1002292.76</v>
      </c>
      <c r="I134" s="26">
        <v>588762.62</v>
      </c>
      <c r="J134" s="26">
        <v>573240.96</v>
      </c>
      <c r="K134" s="26">
        <v>0</v>
      </c>
      <c r="L134" s="8">
        <v>0</v>
      </c>
      <c r="M134" s="26">
        <v>0</v>
      </c>
      <c r="N134" s="26">
        <v>0</v>
      </c>
      <c r="O134" s="26">
        <v>0</v>
      </c>
      <c r="P134" s="26">
        <v>638.1</v>
      </c>
      <c r="Q134" s="26">
        <v>641144.79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49">
        <v>0</v>
      </c>
      <c r="X134" s="83"/>
      <c r="Y134" s="83"/>
      <c r="Z134" s="83"/>
      <c r="AA134" s="83"/>
      <c r="AB134" s="83"/>
      <c r="AC134" s="83"/>
      <c r="AD134" s="83"/>
      <c r="AE134" s="83"/>
    </row>
    <row r="135" spans="1:31" s="36" customFormat="1" ht="24.75" customHeight="1" x14ac:dyDescent="0.25">
      <c r="A135" s="25">
        <v>86</v>
      </c>
      <c r="B135" s="7" t="s">
        <v>128</v>
      </c>
      <c r="C135" s="56">
        <f t="shared" si="14"/>
        <v>3696239.12</v>
      </c>
      <c r="D135" s="98">
        <f t="shared" si="12"/>
        <v>73828.179999999993</v>
      </c>
      <c r="E135" s="26">
        <f t="shared" si="13"/>
        <v>172495.76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8">
        <v>0</v>
      </c>
      <c r="M135" s="26">
        <v>0</v>
      </c>
      <c r="N135" s="26">
        <v>516</v>
      </c>
      <c r="O135" s="26">
        <v>3449915.18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49">
        <v>0</v>
      </c>
      <c r="X135" s="83"/>
      <c r="Y135" s="83"/>
      <c r="Z135" s="83"/>
      <c r="AA135" s="83"/>
      <c r="AB135" s="83"/>
      <c r="AC135" s="83"/>
      <c r="AD135" s="83"/>
      <c r="AE135" s="83"/>
    </row>
    <row r="136" spans="1:31" s="36" customFormat="1" ht="24.75" customHeight="1" x14ac:dyDescent="0.25">
      <c r="A136" s="25">
        <v>87</v>
      </c>
      <c r="B136" s="7" t="s">
        <v>129</v>
      </c>
      <c r="C136" s="56">
        <f t="shared" si="14"/>
        <v>25722502.809999999</v>
      </c>
      <c r="D136" s="98">
        <f t="shared" si="12"/>
        <v>513777.82</v>
      </c>
      <c r="E136" s="26">
        <f t="shared" si="13"/>
        <v>1200415.48</v>
      </c>
      <c r="F136" s="26">
        <v>1936977.17</v>
      </c>
      <c r="G136" s="26">
        <v>0</v>
      </c>
      <c r="H136" s="26">
        <v>4427199.1399999997</v>
      </c>
      <c r="I136" s="26">
        <v>2600606.7799999998</v>
      </c>
      <c r="J136" s="26">
        <v>2532046.52</v>
      </c>
      <c r="K136" s="26">
        <v>0</v>
      </c>
      <c r="L136" s="8">
        <v>0</v>
      </c>
      <c r="M136" s="26">
        <v>0</v>
      </c>
      <c r="N136" s="26">
        <v>1329.9</v>
      </c>
      <c r="O136" s="26">
        <v>7178868.9500000002</v>
      </c>
      <c r="P136" s="26">
        <v>0</v>
      </c>
      <c r="Q136" s="26">
        <v>0</v>
      </c>
      <c r="R136" s="26">
        <v>1926.3</v>
      </c>
      <c r="S136" s="26">
        <v>5332610.95</v>
      </c>
      <c r="T136" s="26">
        <v>0</v>
      </c>
      <c r="U136" s="26">
        <v>0</v>
      </c>
      <c r="V136" s="26">
        <v>0</v>
      </c>
      <c r="W136" s="49">
        <v>0</v>
      </c>
      <c r="X136" s="83"/>
      <c r="Y136" s="83"/>
      <c r="Z136" s="83"/>
      <c r="AA136" s="83"/>
      <c r="AB136" s="83"/>
      <c r="AC136" s="83"/>
      <c r="AD136" s="83"/>
      <c r="AE136" s="83"/>
    </row>
    <row r="137" spans="1:31" s="36" customFormat="1" ht="24.75" customHeight="1" x14ac:dyDescent="0.25">
      <c r="A137" s="25">
        <v>88</v>
      </c>
      <c r="B137" s="7" t="s">
        <v>89</v>
      </c>
      <c r="C137" s="56">
        <f t="shared" si="14"/>
        <v>6643786.0199999996</v>
      </c>
      <c r="D137" s="98">
        <f t="shared" si="12"/>
        <v>132702.09</v>
      </c>
      <c r="E137" s="26">
        <f t="shared" si="13"/>
        <v>310051.62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8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2240</v>
      </c>
      <c r="S137" s="26">
        <v>6201032.3099999996</v>
      </c>
      <c r="T137" s="26">
        <v>0</v>
      </c>
      <c r="U137" s="26">
        <v>0</v>
      </c>
      <c r="V137" s="26">
        <v>0</v>
      </c>
      <c r="W137" s="49">
        <v>0</v>
      </c>
      <c r="X137" s="83"/>
      <c r="Y137" s="83"/>
      <c r="Z137" s="83"/>
      <c r="AA137" s="83"/>
      <c r="AB137" s="83"/>
      <c r="AC137" s="83"/>
      <c r="AD137" s="83"/>
      <c r="AE137" s="83"/>
    </row>
    <row r="138" spans="1:31" s="36" customFormat="1" ht="24.75" customHeight="1" x14ac:dyDescent="0.25">
      <c r="A138" s="25">
        <v>89</v>
      </c>
      <c r="B138" s="7" t="s">
        <v>130</v>
      </c>
      <c r="C138" s="56">
        <f t="shared" si="14"/>
        <v>7496504.0899999999</v>
      </c>
      <c r="D138" s="98">
        <f t="shared" si="12"/>
        <v>149734.17000000001</v>
      </c>
      <c r="E138" s="26">
        <f t="shared" si="13"/>
        <v>349846.19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8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2527.5</v>
      </c>
      <c r="S138" s="26">
        <v>6996923.7300000004</v>
      </c>
      <c r="T138" s="26">
        <v>0</v>
      </c>
      <c r="U138" s="26">
        <v>0</v>
      </c>
      <c r="V138" s="26">
        <v>0</v>
      </c>
      <c r="W138" s="49">
        <v>0</v>
      </c>
      <c r="X138" s="83"/>
      <c r="Y138" s="83"/>
      <c r="Z138" s="83"/>
      <c r="AA138" s="83"/>
      <c r="AB138" s="83"/>
      <c r="AC138" s="83"/>
      <c r="AD138" s="83"/>
      <c r="AE138" s="83"/>
    </row>
    <row r="139" spans="1:31" s="36" customFormat="1" ht="24.75" customHeight="1" x14ac:dyDescent="0.25">
      <c r="A139" s="25">
        <v>90</v>
      </c>
      <c r="B139" s="7" t="s">
        <v>131</v>
      </c>
      <c r="C139" s="56">
        <f t="shared" si="14"/>
        <v>18862964.329999998</v>
      </c>
      <c r="D139" s="98">
        <f t="shared" si="12"/>
        <v>376766.32</v>
      </c>
      <c r="E139" s="26">
        <f t="shared" si="13"/>
        <v>880295.14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8">
        <v>0</v>
      </c>
      <c r="M139" s="26">
        <v>0</v>
      </c>
      <c r="N139" s="26">
        <v>1494</v>
      </c>
      <c r="O139" s="26">
        <v>8280159.3099999996</v>
      </c>
      <c r="P139" s="26">
        <v>0</v>
      </c>
      <c r="Q139" s="26">
        <v>0</v>
      </c>
      <c r="R139" s="26">
        <v>3368.74</v>
      </c>
      <c r="S139" s="26">
        <v>9325743.5600000005</v>
      </c>
      <c r="T139" s="26">
        <v>0</v>
      </c>
      <c r="U139" s="26">
        <v>0</v>
      </c>
      <c r="V139" s="26">
        <v>0</v>
      </c>
      <c r="W139" s="49">
        <v>0</v>
      </c>
      <c r="X139" s="83"/>
      <c r="Y139" s="83"/>
      <c r="Z139" s="83"/>
      <c r="AA139" s="83"/>
      <c r="AB139" s="83"/>
      <c r="AC139" s="83"/>
      <c r="AD139" s="83"/>
      <c r="AE139" s="83"/>
    </row>
    <row r="140" spans="1:31" s="36" customFormat="1" ht="24.75" customHeight="1" x14ac:dyDescent="0.25">
      <c r="A140" s="25">
        <v>91</v>
      </c>
      <c r="B140" s="7" t="s">
        <v>94</v>
      </c>
      <c r="C140" s="56">
        <f t="shared" si="14"/>
        <v>8932657.9000000004</v>
      </c>
      <c r="D140" s="98">
        <f t="shared" si="12"/>
        <v>187153.79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8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3159.14</v>
      </c>
      <c r="S140" s="26">
        <v>8745504.1099999994</v>
      </c>
      <c r="T140" s="26">
        <v>0</v>
      </c>
      <c r="U140" s="26">
        <v>0</v>
      </c>
      <c r="V140" s="26">
        <v>0</v>
      </c>
      <c r="W140" s="49">
        <v>0</v>
      </c>
      <c r="X140" s="83"/>
      <c r="Y140" s="83"/>
      <c r="Z140" s="83"/>
      <c r="AA140" s="83"/>
      <c r="AB140" s="83"/>
      <c r="AC140" s="83"/>
      <c r="AD140" s="83"/>
      <c r="AE140" s="83"/>
    </row>
    <row r="141" spans="1:31" s="36" customFormat="1" ht="24.75" customHeight="1" x14ac:dyDescent="0.25">
      <c r="A141" s="25">
        <v>92</v>
      </c>
      <c r="B141" s="7" t="s">
        <v>132</v>
      </c>
      <c r="C141" s="56">
        <f t="shared" si="14"/>
        <v>11185881.51</v>
      </c>
      <c r="D141" s="98">
        <f t="shared" si="12"/>
        <v>223425.3</v>
      </c>
      <c r="E141" s="26">
        <f t="shared" ref="E141" si="15">ROUND((F141+G141+H141+I141+J141+K141+M141+O141+Q141+S141+U141+W141)*0.05,2)</f>
        <v>522021.72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8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3771.4</v>
      </c>
      <c r="S141" s="26">
        <v>10440434.49</v>
      </c>
      <c r="T141" s="26">
        <v>0</v>
      </c>
      <c r="U141" s="26">
        <v>0</v>
      </c>
      <c r="V141" s="26">
        <v>0</v>
      </c>
      <c r="W141" s="26">
        <v>0</v>
      </c>
      <c r="X141" s="83"/>
      <c r="Y141" s="83"/>
      <c r="Z141" s="83"/>
      <c r="AA141" s="83"/>
      <c r="AB141" s="83"/>
      <c r="AC141" s="83"/>
      <c r="AD141" s="83"/>
      <c r="AE141" s="83"/>
    </row>
    <row r="142" spans="1:31" s="28" customFormat="1" ht="24.75" customHeight="1" x14ac:dyDescent="0.25">
      <c r="A142" s="110" t="s">
        <v>39</v>
      </c>
      <c r="B142" s="111"/>
      <c r="C142" s="89">
        <f t="shared" si="14"/>
        <v>285522850.64999998</v>
      </c>
      <c r="D142" s="27">
        <f>ROUND(SUM(D122:D141),2)</f>
        <v>5711729.2300000004</v>
      </c>
      <c r="E142" s="27">
        <f t="shared" ref="E142:W142" si="16">ROUND(SUM(E122:E141),2)</f>
        <v>12907886.560000001</v>
      </c>
      <c r="F142" s="27">
        <f t="shared" si="16"/>
        <v>16313536.33</v>
      </c>
      <c r="G142" s="27">
        <f t="shared" si="16"/>
        <v>51902033.920000002</v>
      </c>
      <c r="H142" s="27">
        <f t="shared" si="16"/>
        <v>35335503.659999996</v>
      </c>
      <c r="I142" s="27">
        <f t="shared" si="16"/>
        <v>20756633.57</v>
      </c>
      <c r="J142" s="27">
        <f t="shared" si="16"/>
        <v>24079217.370000001</v>
      </c>
      <c r="K142" s="27">
        <f t="shared" si="16"/>
        <v>3399159.27</v>
      </c>
      <c r="L142" s="90">
        <f t="shared" si="16"/>
        <v>4</v>
      </c>
      <c r="M142" s="27">
        <f t="shared" si="16"/>
        <v>11409248.91</v>
      </c>
      <c r="N142" s="27">
        <f t="shared" si="16"/>
        <v>4444.1000000000004</v>
      </c>
      <c r="O142" s="27">
        <f t="shared" si="16"/>
        <v>24869472.120000001</v>
      </c>
      <c r="P142" s="27">
        <f t="shared" si="16"/>
        <v>4276.6000000000004</v>
      </c>
      <c r="Q142" s="27">
        <f t="shared" si="16"/>
        <v>10262265.369999999</v>
      </c>
      <c r="R142" s="27">
        <f t="shared" si="16"/>
        <v>24771.78</v>
      </c>
      <c r="S142" s="27">
        <f t="shared" si="16"/>
        <v>68576164.340000004</v>
      </c>
      <c r="T142" s="27">
        <f t="shared" si="16"/>
        <v>0</v>
      </c>
      <c r="U142" s="27">
        <f t="shared" si="16"/>
        <v>0</v>
      </c>
      <c r="V142" s="27">
        <f t="shared" si="16"/>
        <v>0</v>
      </c>
      <c r="W142" s="27">
        <f t="shared" si="16"/>
        <v>0</v>
      </c>
      <c r="X142" s="5"/>
      <c r="Y142" s="5"/>
      <c r="Z142" s="5"/>
      <c r="AA142" s="5"/>
      <c r="AB142" s="5"/>
      <c r="AC142" s="5"/>
      <c r="AD142" s="5"/>
    </row>
  </sheetData>
  <sortState ref="B562:Y567">
    <sortCondition ref="B562"/>
  </sortState>
  <mergeCells count="23">
    <mergeCell ref="A55:B55"/>
    <mergeCell ref="A9:C9"/>
    <mergeCell ref="F4:J4"/>
    <mergeCell ref="C3:C5"/>
    <mergeCell ref="A8:W8"/>
    <mergeCell ref="A2:W2"/>
    <mergeCell ref="L4:M5"/>
    <mergeCell ref="N4:O5"/>
    <mergeCell ref="P4:Q5"/>
    <mergeCell ref="R4:S5"/>
    <mergeCell ref="V4:W5"/>
    <mergeCell ref="E3:E5"/>
    <mergeCell ref="F3:W3"/>
    <mergeCell ref="A3:A6"/>
    <mergeCell ref="D3:D5"/>
    <mergeCell ref="T4:U5"/>
    <mergeCell ref="B3:B6"/>
    <mergeCell ref="A56:W56"/>
    <mergeCell ref="A121:C121"/>
    <mergeCell ref="A142:B142"/>
    <mergeCell ref="A120:W120"/>
    <mergeCell ref="A57:C57"/>
    <mergeCell ref="A119:B119"/>
  </mergeCells>
  <phoneticPr fontId="9" type="noConversion"/>
  <pageMargins left="0.70866141732283472" right="0.70866141732283472" top="0.78740157480314965" bottom="0.15748031496062992" header="0.11811023622047245" footer="0.11811023622047245"/>
  <pageSetup paperSize="9"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3:G346"/>
  <sheetViews>
    <sheetView zoomScale="85" zoomScaleNormal="85" workbookViewId="0">
      <pane ySplit="4" topLeftCell="A106" activePane="bottomLeft" state="frozen"/>
      <selection pane="bottomLeft" activeCell="G117" sqref="G117"/>
    </sheetView>
  </sheetViews>
  <sheetFormatPr defaultRowHeight="15" x14ac:dyDescent="0.25"/>
  <cols>
    <col min="2" max="2" width="9.7109375" customWidth="1"/>
    <col min="3" max="3" width="9.85546875" customWidth="1"/>
    <col min="4" max="4" width="17.140625" customWidth="1"/>
    <col min="5" max="5" width="33.85546875" style="70" bestFit="1" customWidth="1"/>
    <col min="6" max="6" width="19.5703125" style="79" customWidth="1"/>
    <col min="7" max="7" width="31.42578125" style="70" customWidth="1"/>
  </cols>
  <sheetData>
    <row r="3" spans="1:7" ht="15.75" thickBot="1" x14ac:dyDescent="0.3"/>
    <row r="4" spans="1:7" ht="47.25" x14ac:dyDescent="0.25">
      <c r="A4" s="65" t="s">
        <v>140</v>
      </c>
      <c r="B4" s="66" t="s">
        <v>154</v>
      </c>
      <c r="C4" s="67" t="s">
        <v>141</v>
      </c>
      <c r="D4" s="67" t="s">
        <v>142</v>
      </c>
      <c r="E4" s="67" t="s">
        <v>143</v>
      </c>
      <c r="F4" s="80" t="s">
        <v>145</v>
      </c>
      <c r="G4" s="67" t="s">
        <v>144</v>
      </c>
    </row>
    <row r="5" spans="1:7" ht="90" x14ac:dyDescent="0.25">
      <c r="A5" s="69">
        <v>1</v>
      </c>
      <c r="B5" s="52" t="s">
        <v>153</v>
      </c>
      <c r="C5" s="52">
        <v>2018</v>
      </c>
      <c r="D5" s="52" t="s">
        <v>221</v>
      </c>
      <c r="E5" s="52" t="s">
        <v>69</v>
      </c>
      <c r="F5" s="81">
        <v>20024143.41</v>
      </c>
      <c r="G5" s="69" t="s">
        <v>224</v>
      </c>
    </row>
    <row r="6" spans="1:7" ht="75" x14ac:dyDescent="0.25">
      <c r="A6" s="69">
        <v>2</v>
      </c>
      <c r="B6" s="52" t="s">
        <v>205</v>
      </c>
      <c r="C6" s="52">
        <v>2019</v>
      </c>
      <c r="D6" s="52" t="s">
        <v>221</v>
      </c>
      <c r="E6" s="52" t="s">
        <v>69</v>
      </c>
      <c r="F6" s="81">
        <v>15090219.189999999</v>
      </c>
      <c r="G6" s="69" t="s">
        <v>225</v>
      </c>
    </row>
    <row r="7" spans="1:7" ht="31.5" x14ac:dyDescent="0.25">
      <c r="A7" s="69">
        <v>3</v>
      </c>
      <c r="B7" s="52" t="s">
        <v>205</v>
      </c>
      <c r="C7" s="52">
        <v>2018</v>
      </c>
      <c r="D7" s="52" t="s">
        <v>226</v>
      </c>
      <c r="E7" s="52" t="s">
        <v>51</v>
      </c>
      <c r="F7" s="81">
        <v>4220242.62</v>
      </c>
      <c r="G7" s="71" t="s">
        <v>227</v>
      </c>
    </row>
    <row r="8" spans="1:7" ht="31.5" x14ac:dyDescent="0.25">
      <c r="A8" s="69">
        <v>4</v>
      </c>
      <c r="B8" s="52" t="s">
        <v>153</v>
      </c>
      <c r="C8" s="52">
        <v>2018</v>
      </c>
      <c r="D8" s="52" t="s">
        <v>226</v>
      </c>
      <c r="E8" s="52" t="s">
        <v>185</v>
      </c>
      <c r="F8" s="81">
        <v>354387.36</v>
      </c>
      <c r="G8" s="71" t="s">
        <v>229</v>
      </c>
    </row>
    <row r="9" spans="1:7" ht="30.75" customHeight="1" x14ac:dyDescent="0.25">
      <c r="A9" s="69">
        <v>5</v>
      </c>
      <c r="B9" s="52" t="s">
        <v>153</v>
      </c>
      <c r="C9" s="52">
        <v>2018</v>
      </c>
      <c r="D9" s="52" t="s">
        <v>226</v>
      </c>
      <c r="E9" s="52" t="s">
        <v>56</v>
      </c>
      <c r="F9" s="81">
        <v>1216707.71</v>
      </c>
      <c r="G9" s="71" t="s">
        <v>230</v>
      </c>
    </row>
    <row r="10" spans="1:7" ht="31.5" customHeight="1" x14ac:dyDescent="0.25">
      <c r="A10" s="69">
        <v>6</v>
      </c>
      <c r="B10" s="52" t="s">
        <v>153</v>
      </c>
      <c r="C10" s="52">
        <v>2018</v>
      </c>
      <c r="D10" s="52" t="s">
        <v>226</v>
      </c>
      <c r="E10" s="52" t="s">
        <v>59</v>
      </c>
      <c r="F10" s="81">
        <v>5859919.6900000004</v>
      </c>
      <c r="G10" s="71" t="s">
        <v>231</v>
      </c>
    </row>
    <row r="11" spans="1:7" ht="32.25" customHeight="1" x14ac:dyDescent="0.25">
      <c r="A11" s="69">
        <v>7</v>
      </c>
      <c r="B11" s="52" t="s">
        <v>205</v>
      </c>
      <c r="C11" s="52">
        <v>2019</v>
      </c>
      <c r="D11" s="52" t="s">
        <v>226</v>
      </c>
      <c r="E11" s="52" t="s">
        <v>59</v>
      </c>
      <c r="F11" s="81">
        <v>5859919.6900000004</v>
      </c>
      <c r="G11" s="71" t="s">
        <v>231</v>
      </c>
    </row>
    <row r="12" spans="1:7" ht="32.25" customHeight="1" x14ac:dyDescent="0.25">
      <c r="A12" s="69">
        <v>8</v>
      </c>
      <c r="B12" s="52" t="s">
        <v>153</v>
      </c>
      <c r="C12" s="52">
        <v>2018</v>
      </c>
      <c r="D12" s="52" t="s">
        <v>226</v>
      </c>
      <c r="E12" s="52" t="s">
        <v>42</v>
      </c>
      <c r="F12" s="81">
        <v>775823.29</v>
      </c>
      <c r="G12" s="71" t="s">
        <v>229</v>
      </c>
    </row>
    <row r="13" spans="1:7" ht="32.25" customHeight="1" x14ac:dyDescent="0.25">
      <c r="A13" s="69">
        <v>9</v>
      </c>
      <c r="B13" s="52" t="s">
        <v>153</v>
      </c>
      <c r="C13" s="52">
        <v>2018</v>
      </c>
      <c r="D13" s="52" t="s">
        <v>226</v>
      </c>
      <c r="E13" s="52" t="s">
        <v>177</v>
      </c>
      <c r="F13" s="81">
        <v>1686885.53</v>
      </c>
      <c r="G13" s="71" t="s">
        <v>229</v>
      </c>
    </row>
    <row r="14" spans="1:7" ht="30" customHeight="1" x14ac:dyDescent="0.25">
      <c r="A14" s="69">
        <v>10</v>
      </c>
      <c r="B14" s="52" t="s">
        <v>153</v>
      </c>
      <c r="C14" s="52">
        <v>2018</v>
      </c>
      <c r="D14" s="52" t="s">
        <v>226</v>
      </c>
      <c r="E14" s="52" t="s">
        <v>167</v>
      </c>
      <c r="F14" s="82">
        <v>360982</v>
      </c>
      <c r="G14" s="71" t="s">
        <v>232</v>
      </c>
    </row>
    <row r="15" spans="1:7" ht="31.5" customHeight="1" x14ac:dyDescent="0.25">
      <c r="A15" s="69">
        <v>89</v>
      </c>
      <c r="B15" s="77" t="s">
        <v>205</v>
      </c>
      <c r="C15" s="77">
        <v>2018</v>
      </c>
      <c r="D15" s="77" t="s">
        <v>146</v>
      </c>
      <c r="E15" s="52" t="s">
        <v>265</v>
      </c>
      <c r="F15" s="81"/>
      <c r="G15" s="76" t="s">
        <v>264</v>
      </c>
    </row>
    <row r="16" spans="1:7" ht="32.25" customHeight="1" x14ac:dyDescent="0.25">
      <c r="A16" s="69">
        <v>12</v>
      </c>
      <c r="B16" s="52" t="s">
        <v>153</v>
      </c>
      <c r="C16" s="52">
        <v>2019</v>
      </c>
      <c r="D16" s="52" t="s">
        <v>146</v>
      </c>
      <c r="E16" s="52" t="s">
        <v>207</v>
      </c>
      <c r="F16" s="82">
        <v>6000000</v>
      </c>
      <c r="G16" s="71" t="s">
        <v>233</v>
      </c>
    </row>
    <row r="17" spans="1:7" ht="30" customHeight="1" x14ac:dyDescent="0.25">
      <c r="A17" s="69">
        <v>90</v>
      </c>
      <c r="B17" s="77" t="s">
        <v>205</v>
      </c>
      <c r="C17" s="77">
        <v>2018</v>
      </c>
      <c r="D17" s="77" t="s">
        <v>146</v>
      </c>
      <c r="E17" s="52" t="s">
        <v>266</v>
      </c>
      <c r="F17" s="81"/>
      <c r="G17" s="76" t="s">
        <v>264</v>
      </c>
    </row>
    <row r="18" spans="1:7" ht="30" customHeight="1" x14ac:dyDescent="0.25">
      <c r="A18" s="69">
        <v>14</v>
      </c>
      <c r="B18" s="52" t="s">
        <v>153</v>
      </c>
      <c r="C18" s="52">
        <v>2019</v>
      </c>
      <c r="D18" s="52" t="s">
        <v>146</v>
      </c>
      <c r="E18" s="52" t="s">
        <v>208</v>
      </c>
      <c r="F18" s="82">
        <v>12000000</v>
      </c>
      <c r="G18" s="71" t="s">
        <v>233</v>
      </c>
    </row>
    <row r="19" spans="1:7" ht="30" customHeight="1" x14ac:dyDescent="0.25">
      <c r="A19" s="69">
        <v>64</v>
      </c>
      <c r="B19" s="52" t="s">
        <v>205</v>
      </c>
      <c r="C19" s="52">
        <v>2018</v>
      </c>
      <c r="D19" s="52" t="s">
        <v>146</v>
      </c>
      <c r="E19" s="52" t="s">
        <v>206</v>
      </c>
      <c r="F19" s="81">
        <v>2000000</v>
      </c>
      <c r="G19" s="75" t="s">
        <v>251</v>
      </c>
    </row>
    <row r="20" spans="1:7" ht="30" customHeight="1" x14ac:dyDescent="0.25">
      <c r="A20" s="69">
        <v>16</v>
      </c>
      <c r="B20" s="52" t="s">
        <v>153</v>
      </c>
      <c r="C20" s="52">
        <v>2019</v>
      </c>
      <c r="D20" s="52" t="s">
        <v>146</v>
      </c>
      <c r="E20" s="52" t="s">
        <v>209</v>
      </c>
      <c r="F20" s="82">
        <v>6000000</v>
      </c>
      <c r="G20" s="71" t="s">
        <v>233</v>
      </c>
    </row>
    <row r="21" spans="1:7" ht="15.75" x14ac:dyDescent="0.25">
      <c r="A21" s="69">
        <v>17</v>
      </c>
      <c r="B21" s="52" t="s">
        <v>153</v>
      </c>
      <c r="C21" s="52">
        <v>2017</v>
      </c>
      <c r="D21" s="52" t="s">
        <v>234</v>
      </c>
      <c r="E21" s="52" t="s">
        <v>72</v>
      </c>
      <c r="F21" s="81">
        <v>1011760.24</v>
      </c>
      <c r="G21" s="71" t="s">
        <v>235</v>
      </c>
    </row>
    <row r="22" spans="1:7" ht="30" x14ac:dyDescent="0.25">
      <c r="A22" s="69">
        <v>18</v>
      </c>
      <c r="B22" s="69" t="s">
        <v>153</v>
      </c>
      <c r="C22" s="69">
        <v>2017</v>
      </c>
      <c r="D22" s="52" t="s">
        <v>236</v>
      </c>
      <c r="E22" s="52" t="s">
        <v>179</v>
      </c>
      <c r="F22" s="81">
        <v>888341.29</v>
      </c>
      <c r="G22" s="71" t="s">
        <v>237</v>
      </c>
    </row>
    <row r="23" spans="1:7" ht="30" x14ac:dyDescent="0.25">
      <c r="A23" s="69">
        <v>19</v>
      </c>
      <c r="B23" s="69" t="s">
        <v>205</v>
      </c>
      <c r="C23" s="69">
        <v>2018</v>
      </c>
      <c r="D23" s="52" t="s">
        <v>236</v>
      </c>
      <c r="E23" s="52" t="s">
        <v>179</v>
      </c>
      <c r="F23" s="81">
        <v>1556628.63</v>
      </c>
      <c r="G23" s="71" t="s">
        <v>238</v>
      </c>
    </row>
    <row r="24" spans="1:7" ht="15.75" x14ac:dyDescent="0.25">
      <c r="A24" s="85"/>
      <c r="B24" s="85" t="s">
        <v>205</v>
      </c>
      <c r="C24" s="85">
        <v>2018</v>
      </c>
      <c r="D24" s="84" t="s">
        <v>236</v>
      </c>
      <c r="E24" s="84" t="s">
        <v>20</v>
      </c>
      <c r="F24" s="81">
        <v>826023.15</v>
      </c>
      <c r="G24" s="86" t="s">
        <v>240</v>
      </c>
    </row>
    <row r="25" spans="1:7" ht="30" x14ac:dyDescent="0.25">
      <c r="A25" s="69">
        <v>20</v>
      </c>
      <c r="B25" s="52" t="s">
        <v>205</v>
      </c>
      <c r="C25" s="52">
        <v>2018</v>
      </c>
      <c r="D25" s="52" t="s">
        <v>236</v>
      </c>
      <c r="E25" s="52" t="s">
        <v>159</v>
      </c>
      <c r="F25" s="81">
        <v>1563908.68</v>
      </c>
      <c r="G25" s="71" t="s">
        <v>238</v>
      </c>
    </row>
    <row r="26" spans="1:7" ht="30" x14ac:dyDescent="0.25">
      <c r="A26" s="69">
        <v>21</v>
      </c>
      <c r="B26" s="52" t="s">
        <v>205</v>
      </c>
      <c r="C26" s="52">
        <v>2018</v>
      </c>
      <c r="D26" s="52" t="s">
        <v>236</v>
      </c>
      <c r="E26" s="52" t="s">
        <v>160</v>
      </c>
      <c r="F26" s="81">
        <v>1561883.77</v>
      </c>
      <c r="G26" s="71" t="s">
        <v>238</v>
      </c>
    </row>
    <row r="27" spans="1:7" ht="15.75" x14ac:dyDescent="0.25">
      <c r="A27" s="69">
        <v>22</v>
      </c>
      <c r="B27" s="52" t="s">
        <v>153</v>
      </c>
      <c r="C27" s="52">
        <v>2017</v>
      </c>
      <c r="D27" s="52" t="s">
        <v>236</v>
      </c>
      <c r="E27" s="52" t="s">
        <v>157</v>
      </c>
      <c r="F27" s="81">
        <v>3260542.5</v>
      </c>
      <c r="G27" s="73" t="s">
        <v>239</v>
      </c>
    </row>
    <row r="28" spans="1:7" ht="15.75" x14ac:dyDescent="0.25">
      <c r="A28" s="69">
        <v>23</v>
      </c>
      <c r="B28" s="69" t="s">
        <v>205</v>
      </c>
      <c r="C28" s="52">
        <v>2018</v>
      </c>
      <c r="D28" s="52" t="s">
        <v>236</v>
      </c>
      <c r="E28" s="52" t="s">
        <v>36</v>
      </c>
      <c r="F28" s="81">
        <v>1073639.97</v>
      </c>
      <c r="G28" s="73" t="s">
        <v>240</v>
      </c>
    </row>
    <row r="29" spans="1:7" ht="15.75" x14ac:dyDescent="0.25">
      <c r="A29" s="69">
        <v>24</v>
      </c>
      <c r="B29" s="69" t="s">
        <v>205</v>
      </c>
      <c r="C29" s="52">
        <v>2018</v>
      </c>
      <c r="D29" s="52" t="s">
        <v>236</v>
      </c>
      <c r="E29" s="52" t="s">
        <v>80</v>
      </c>
      <c r="F29" s="81">
        <v>1042113.94</v>
      </c>
      <c r="G29" s="73" t="s">
        <v>240</v>
      </c>
    </row>
    <row r="30" spans="1:7" ht="15.75" x14ac:dyDescent="0.25">
      <c r="A30" s="69">
        <v>25</v>
      </c>
      <c r="B30" s="69" t="s">
        <v>205</v>
      </c>
      <c r="C30" s="52">
        <v>2018</v>
      </c>
      <c r="D30" s="52" t="s">
        <v>236</v>
      </c>
      <c r="E30" s="52" t="s">
        <v>83</v>
      </c>
      <c r="F30" s="81">
        <v>957375.29</v>
      </c>
      <c r="G30" s="73" t="s">
        <v>240</v>
      </c>
    </row>
    <row r="31" spans="1:7" ht="15.75" x14ac:dyDescent="0.25">
      <c r="A31" s="69">
        <v>26</v>
      </c>
      <c r="B31" s="69" t="s">
        <v>205</v>
      </c>
      <c r="C31" s="52">
        <v>2018</v>
      </c>
      <c r="D31" s="52" t="s">
        <v>236</v>
      </c>
      <c r="E31" s="52" t="s">
        <v>46</v>
      </c>
      <c r="F31" s="81">
        <v>960671.12</v>
      </c>
      <c r="G31" s="73" t="s">
        <v>240</v>
      </c>
    </row>
    <row r="32" spans="1:7" ht="15.75" x14ac:dyDescent="0.25">
      <c r="A32" s="69">
        <v>27</v>
      </c>
      <c r="B32" s="85" t="s">
        <v>205</v>
      </c>
      <c r="C32" s="84">
        <v>2018</v>
      </c>
      <c r="D32" s="84" t="s">
        <v>236</v>
      </c>
      <c r="E32" s="52" t="s">
        <v>90</v>
      </c>
      <c r="F32" s="81">
        <v>13366308.23</v>
      </c>
      <c r="G32" s="73" t="s">
        <v>241</v>
      </c>
    </row>
    <row r="33" spans="1:7" ht="15.75" x14ac:dyDescent="0.25">
      <c r="A33" s="69">
        <v>28</v>
      </c>
      <c r="B33" s="85" t="s">
        <v>205</v>
      </c>
      <c r="C33" s="84">
        <v>2018</v>
      </c>
      <c r="D33" s="84" t="s">
        <v>236</v>
      </c>
      <c r="E33" s="52" t="s">
        <v>91</v>
      </c>
      <c r="F33" s="81">
        <v>13358277.17</v>
      </c>
      <c r="G33" s="86" t="s">
        <v>241</v>
      </c>
    </row>
    <row r="34" spans="1:7" ht="15.75" x14ac:dyDescent="0.25">
      <c r="A34" s="69">
        <v>29</v>
      </c>
      <c r="B34" s="85" t="s">
        <v>205</v>
      </c>
      <c r="C34" s="84">
        <v>2018</v>
      </c>
      <c r="D34" s="84" t="s">
        <v>236</v>
      </c>
      <c r="E34" s="84" t="s">
        <v>94</v>
      </c>
      <c r="F34" s="81">
        <v>10112048.539999999</v>
      </c>
      <c r="G34" s="86" t="s">
        <v>241</v>
      </c>
    </row>
    <row r="35" spans="1:7" ht="15.75" x14ac:dyDescent="0.25">
      <c r="A35" s="69">
        <v>30</v>
      </c>
      <c r="B35" s="85" t="s">
        <v>205</v>
      </c>
      <c r="C35" s="84">
        <v>2018</v>
      </c>
      <c r="D35" s="84" t="s">
        <v>236</v>
      </c>
      <c r="E35" s="84" t="s">
        <v>95</v>
      </c>
      <c r="F35" s="81">
        <v>19490638.030000001</v>
      </c>
      <c r="G35" s="86" t="s">
        <v>241</v>
      </c>
    </row>
    <row r="36" spans="1:7" ht="15.75" x14ac:dyDescent="0.25">
      <c r="A36" s="69">
        <v>31</v>
      </c>
      <c r="B36" s="85" t="s">
        <v>205</v>
      </c>
      <c r="C36" s="84">
        <v>2018</v>
      </c>
      <c r="D36" s="84" t="s">
        <v>236</v>
      </c>
      <c r="E36" s="84" t="s">
        <v>96</v>
      </c>
      <c r="F36" s="81">
        <v>16891661.109999999</v>
      </c>
      <c r="G36" s="86" t="s">
        <v>241</v>
      </c>
    </row>
    <row r="37" spans="1:7" ht="31.5" x14ac:dyDescent="0.25">
      <c r="A37" s="69">
        <v>32</v>
      </c>
      <c r="B37" s="52" t="s">
        <v>153</v>
      </c>
      <c r="C37" s="52">
        <v>2018</v>
      </c>
      <c r="D37" s="68" t="s">
        <v>226</v>
      </c>
      <c r="E37" s="84" t="s">
        <v>58</v>
      </c>
      <c r="F37" s="81">
        <v>4115328.63</v>
      </c>
      <c r="G37" s="73" t="s">
        <v>242</v>
      </c>
    </row>
    <row r="38" spans="1:7" ht="31.5" x14ac:dyDescent="0.25">
      <c r="A38" s="69">
        <v>33</v>
      </c>
      <c r="B38" s="69" t="s">
        <v>205</v>
      </c>
      <c r="C38" s="52">
        <v>2019</v>
      </c>
      <c r="D38" s="68" t="s">
        <v>226</v>
      </c>
      <c r="E38" s="84" t="s">
        <v>58</v>
      </c>
      <c r="F38" s="81">
        <v>4115328.63</v>
      </c>
      <c r="G38" s="86" t="s">
        <v>242</v>
      </c>
    </row>
    <row r="39" spans="1:7" ht="31.5" x14ac:dyDescent="0.25">
      <c r="A39" s="69">
        <v>34</v>
      </c>
      <c r="B39" s="52" t="s">
        <v>205</v>
      </c>
      <c r="C39" s="52">
        <v>2018</v>
      </c>
      <c r="D39" s="68" t="s">
        <v>25</v>
      </c>
      <c r="E39" s="84" t="s">
        <v>173</v>
      </c>
      <c r="F39" s="81">
        <v>549617.80000000005</v>
      </c>
      <c r="G39" s="74" t="s">
        <v>243</v>
      </c>
    </row>
    <row r="40" spans="1:7" ht="31.5" x14ac:dyDescent="0.25">
      <c r="A40" s="69">
        <v>35</v>
      </c>
      <c r="B40" s="84" t="s">
        <v>205</v>
      </c>
      <c r="C40" s="84">
        <v>2018</v>
      </c>
      <c r="D40" s="68" t="s">
        <v>25</v>
      </c>
      <c r="E40" s="84" t="s">
        <v>169</v>
      </c>
      <c r="F40" s="81">
        <v>1164281.47</v>
      </c>
      <c r="G40" s="74" t="s">
        <v>243</v>
      </c>
    </row>
    <row r="41" spans="1:7" ht="31.5" x14ac:dyDescent="0.25">
      <c r="A41" s="69">
        <v>36</v>
      </c>
      <c r="B41" s="84" t="s">
        <v>205</v>
      </c>
      <c r="C41" s="84">
        <v>2018</v>
      </c>
      <c r="D41" s="68" t="s">
        <v>25</v>
      </c>
      <c r="E41" s="84" t="s">
        <v>170</v>
      </c>
      <c r="F41" s="81">
        <v>539135.43999999994</v>
      </c>
      <c r="G41" s="74" t="s">
        <v>243</v>
      </c>
    </row>
    <row r="42" spans="1:7" ht="31.5" x14ac:dyDescent="0.25">
      <c r="A42" s="69">
        <v>37</v>
      </c>
      <c r="B42" s="69" t="s">
        <v>153</v>
      </c>
      <c r="C42" s="52">
        <v>2017</v>
      </c>
      <c r="D42" s="68" t="s">
        <v>25</v>
      </c>
      <c r="E42" s="84" t="s">
        <v>172</v>
      </c>
      <c r="F42" s="81">
        <v>192836.09</v>
      </c>
      <c r="G42" s="74" t="s">
        <v>243</v>
      </c>
    </row>
    <row r="43" spans="1:7" ht="31.5" x14ac:dyDescent="0.25">
      <c r="A43" s="69">
        <v>38</v>
      </c>
      <c r="B43" s="52" t="s">
        <v>205</v>
      </c>
      <c r="C43" s="52">
        <v>2018</v>
      </c>
      <c r="D43" s="68" t="s">
        <v>25</v>
      </c>
      <c r="E43" s="84" t="s">
        <v>172</v>
      </c>
      <c r="F43" s="81">
        <v>573918.56000000006</v>
      </c>
      <c r="G43" s="74" t="s">
        <v>243</v>
      </c>
    </row>
    <row r="44" spans="1:7" ht="15.75" x14ac:dyDescent="0.25">
      <c r="A44" s="69">
        <v>39</v>
      </c>
      <c r="B44" s="69" t="s">
        <v>205</v>
      </c>
      <c r="C44" s="52">
        <v>2018</v>
      </c>
      <c r="D44" s="68" t="s">
        <v>234</v>
      </c>
      <c r="E44" s="84" t="s">
        <v>73</v>
      </c>
      <c r="F44" s="81">
        <v>9712573.1099999994</v>
      </c>
      <c r="G44" s="74" t="s">
        <v>245</v>
      </c>
    </row>
    <row r="45" spans="1:7" ht="15.75" x14ac:dyDescent="0.25">
      <c r="A45" s="69">
        <v>40</v>
      </c>
      <c r="B45" s="52" t="s">
        <v>205</v>
      </c>
      <c r="C45" s="52">
        <v>2018</v>
      </c>
      <c r="D45" s="68" t="s">
        <v>234</v>
      </c>
      <c r="E45" s="84" t="s">
        <v>244</v>
      </c>
      <c r="F45" s="81">
        <v>8266148.2699999996</v>
      </c>
      <c r="G45" s="74" t="s">
        <v>245</v>
      </c>
    </row>
    <row r="46" spans="1:7" ht="15.75" x14ac:dyDescent="0.25">
      <c r="A46" s="69">
        <v>41</v>
      </c>
      <c r="B46" s="69" t="s">
        <v>153</v>
      </c>
      <c r="C46" s="52">
        <v>2017</v>
      </c>
      <c r="D46" s="68" t="s">
        <v>226</v>
      </c>
      <c r="E46" s="84" t="s">
        <v>183</v>
      </c>
      <c r="F46" s="81">
        <v>15000</v>
      </c>
      <c r="G46" s="74" t="s">
        <v>243</v>
      </c>
    </row>
    <row r="47" spans="1:7" ht="15.75" x14ac:dyDescent="0.25">
      <c r="A47" s="69">
        <v>42</v>
      </c>
      <c r="B47" s="85" t="s">
        <v>153</v>
      </c>
      <c r="C47" s="52">
        <v>2017</v>
      </c>
      <c r="D47" s="68" t="s">
        <v>226</v>
      </c>
      <c r="E47" s="84" t="s">
        <v>176</v>
      </c>
      <c r="F47" s="81">
        <v>6989.89</v>
      </c>
      <c r="G47" s="74" t="s">
        <v>243</v>
      </c>
    </row>
    <row r="48" spans="1:7" ht="15.75" x14ac:dyDescent="0.25">
      <c r="A48" s="69">
        <v>43</v>
      </c>
      <c r="B48" s="85" t="s">
        <v>153</v>
      </c>
      <c r="C48" s="84">
        <v>2017</v>
      </c>
      <c r="D48" s="68" t="s">
        <v>226</v>
      </c>
      <c r="E48" s="84" t="s">
        <v>184</v>
      </c>
      <c r="F48" s="81">
        <v>8320.42</v>
      </c>
      <c r="G48" s="74" t="s">
        <v>243</v>
      </c>
    </row>
    <row r="49" spans="1:7" ht="15.75" x14ac:dyDescent="0.25">
      <c r="A49" s="69">
        <v>44</v>
      </c>
      <c r="B49" s="85" t="s">
        <v>153</v>
      </c>
      <c r="C49" s="84">
        <v>2017</v>
      </c>
      <c r="D49" s="68" t="s">
        <v>226</v>
      </c>
      <c r="E49" s="72" t="s">
        <v>186</v>
      </c>
      <c r="F49" s="81">
        <v>41817.29</v>
      </c>
      <c r="G49" s="74" t="s">
        <v>243</v>
      </c>
    </row>
    <row r="50" spans="1:7" ht="15.75" x14ac:dyDescent="0.25">
      <c r="A50" s="69">
        <v>45</v>
      </c>
      <c r="B50" s="85" t="s">
        <v>153</v>
      </c>
      <c r="C50" s="84">
        <v>2017</v>
      </c>
      <c r="D50" s="68" t="s">
        <v>226</v>
      </c>
      <c r="E50" s="52" t="s">
        <v>187</v>
      </c>
      <c r="F50" s="81">
        <v>162151.57</v>
      </c>
      <c r="G50" s="74" t="s">
        <v>243</v>
      </c>
    </row>
    <row r="51" spans="1:7" ht="15.75" x14ac:dyDescent="0.25">
      <c r="A51" s="69">
        <v>46</v>
      </c>
      <c r="B51" s="85" t="s">
        <v>153</v>
      </c>
      <c r="C51" s="84">
        <v>2017</v>
      </c>
      <c r="D51" s="68" t="s">
        <v>226</v>
      </c>
      <c r="E51" s="52" t="s">
        <v>188</v>
      </c>
      <c r="F51" s="81">
        <v>58602.080000000002</v>
      </c>
      <c r="G51" s="74" t="s">
        <v>243</v>
      </c>
    </row>
    <row r="52" spans="1:7" ht="15.75" x14ac:dyDescent="0.25">
      <c r="A52" s="69">
        <v>47</v>
      </c>
      <c r="B52" s="85" t="s">
        <v>153</v>
      </c>
      <c r="C52" s="84">
        <v>2017</v>
      </c>
      <c r="D52" s="68" t="s">
        <v>226</v>
      </c>
      <c r="E52" s="52" t="s">
        <v>189</v>
      </c>
      <c r="F52" s="81">
        <v>6729.12</v>
      </c>
      <c r="G52" s="74" t="s">
        <v>243</v>
      </c>
    </row>
    <row r="53" spans="1:7" ht="15.75" x14ac:dyDescent="0.25">
      <c r="A53" s="69">
        <v>48</v>
      </c>
      <c r="B53" s="85" t="s">
        <v>153</v>
      </c>
      <c r="C53" s="84">
        <v>2017</v>
      </c>
      <c r="D53" s="68" t="s">
        <v>226</v>
      </c>
      <c r="E53" s="52" t="s">
        <v>168</v>
      </c>
      <c r="F53" s="81">
        <v>61689.85</v>
      </c>
      <c r="G53" s="74" t="s">
        <v>243</v>
      </c>
    </row>
    <row r="54" spans="1:7" ht="15.75" x14ac:dyDescent="0.25">
      <c r="A54" s="69">
        <v>49</v>
      </c>
      <c r="B54" s="85" t="s">
        <v>153</v>
      </c>
      <c r="C54" s="84">
        <v>2017</v>
      </c>
      <c r="D54" s="68" t="s">
        <v>226</v>
      </c>
      <c r="E54" s="52" t="s">
        <v>190</v>
      </c>
      <c r="F54" s="81">
        <v>12057.75</v>
      </c>
      <c r="G54" s="74" t="s">
        <v>243</v>
      </c>
    </row>
    <row r="55" spans="1:7" ht="15.75" x14ac:dyDescent="0.25">
      <c r="A55" s="69">
        <v>50</v>
      </c>
      <c r="B55" s="85" t="s">
        <v>153</v>
      </c>
      <c r="C55" s="84">
        <v>2017</v>
      </c>
      <c r="D55" s="68" t="s">
        <v>226</v>
      </c>
      <c r="E55" s="52" t="s">
        <v>191</v>
      </c>
      <c r="F55" s="81">
        <v>42223.09</v>
      </c>
      <c r="G55" s="74" t="s">
        <v>243</v>
      </c>
    </row>
    <row r="56" spans="1:7" ht="15.75" x14ac:dyDescent="0.25">
      <c r="A56" s="69">
        <v>51</v>
      </c>
      <c r="B56" s="85" t="s">
        <v>153</v>
      </c>
      <c r="C56" s="84">
        <v>2017</v>
      </c>
      <c r="D56" s="68" t="s">
        <v>226</v>
      </c>
      <c r="E56" s="52" t="s">
        <v>192</v>
      </c>
      <c r="F56" s="81">
        <v>10227.5</v>
      </c>
      <c r="G56" s="74" t="s">
        <v>243</v>
      </c>
    </row>
    <row r="57" spans="1:7" ht="15.75" x14ac:dyDescent="0.25">
      <c r="A57" s="69">
        <v>52</v>
      </c>
      <c r="B57" s="85" t="s">
        <v>153</v>
      </c>
      <c r="C57" s="84">
        <v>2017</v>
      </c>
      <c r="D57" s="68" t="s">
        <v>226</v>
      </c>
      <c r="E57" s="52" t="s">
        <v>193</v>
      </c>
      <c r="F57" s="81">
        <v>52884.79</v>
      </c>
      <c r="G57" s="74" t="s">
        <v>243</v>
      </c>
    </row>
    <row r="58" spans="1:7" ht="15.75" x14ac:dyDescent="0.25">
      <c r="A58" s="69">
        <v>53</v>
      </c>
      <c r="B58" s="85" t="s">
        <v>153</v>
      </c>
      <c r="C58" s="84">
        <v>2017</v>
      </c>
      <c r="D58" s="68" t="s">
        <v>226</v>
      </c>
      <c r="E58" s="52" t="s">
        <v>175</v>
      </c>
      <c r="F58" s="81">
        <v>79995.89</v>
      </c>
      <c r="G58" s="74" t="s">
        <v>243</v>
      </c>
    </row>
    <row r="59" spans="1:7" ht="15.75" x14ac:dyDescent="0.25">
      <c r="A59" s="69">
        <v>54</v>
      </c>
      <c r="B59" s="85" t="s">
        <v>153</v>
      </c>
      <c r="C59" s="84">
        <v>2017</v>
      </c>
      <c r="D59" s="68" t="s">
        <v>226</v>
      </c>
      <c r="E59" s="52" t="s">
        <v>194</v>
      </c>
      <c r="F59" s="81">
        <v>5030.03</v>
      </c>
      <c r="G59" s="74" t="s">
        <v>243</v>
      </c>
    </row>
    <row r="60" spans="1:7" ht="15.75" x14ac:dyDescent="0.25">
      <c r="A60" s="69">
        <v>55</v>
      </c>
      <c r="B60" s="85" t="s">
        <v>153</v>
      </c>
      <c r="C60" s="84">
        <v>2017</v>
      </c>
      <c r="D60" s="68" t="s">
        <v>226</v>
      </c>
      <c r="E60" s="52" t="s">
        <v>195</v>
      </c>
      <c r="F60" s="81">
        <v>60472.4</v>
      </c>
      <c r="G60" s="74" t="s">
        <v>243</v>
      </c>
    </row>
    <row r="61" spans="1:7" ht="15.75" x14ac:dyDescent="0.25">
      <c r="A61" s="69">
        <v>56</v>
      </c>
      <c r="B61" s="85" t="s">
        <v>153</v>
      </c>
      <c r="C61" s="84">
        <v>2017</v>
      </c>
      <c r="D61" s="68" t="s">
        <v>226</v>
      </c>
      <c r="E61" s="52" t="s">
        <v>196</v>
      </c>
      <c r="F61" s="81">
        <v>99959.87</v>
      </c>
      <c r="G61" s="74" t="s">
        <v>243</v>
      </c>
    </row>
    <row r="62" spans="1:7" ht="15.75" x14ac:dyDescent="0.25">
      <c r="A62" s="69">
        <v>57</v>
      </c>
      <c r="B62" s="52" t="s">
        <v>205</v>
      </c>
      <c r="C62" s="52">
        <v>2018</v>
      </c>
      <c r="D62" s="52" t="s">
        <v>221</v>
      </c>
      <c r="E62" s="52" t="s">
        <v>75</v>
      </c>
      <c r="F62" s="81">
        <v>5700000</v>
      </c>
      <c r="G62" s="74" t="s">
        <v>243</v>
      </c>
    </row>
    <row r="63" spans="1:7" ht="15.75" x14ac:dyDescent="0.25">
      <c r="A63" s="69">
        <v>58</v>
      </c>
      <c r="B63" s="52" t="s">
        <v>205</v>
      </c>
      <c r="C63" s="52">
        <v>2017</v>
      </c>
      <c r="D63" s="52" t="s">
        <v>234</v>
      </c>
      <c r="E63" s="52" t="s">
        <v>43</v>
      </c>
      <c r="F63" s="81">
        <v>2552764.5099999998</v>
      </c>
      <c r="G63" s="75" t="s">
        <v>247</v>
      </c>
    </row>
    <row r="64" spans="1:7" ht="15.75" x14ac:dyDescent="0.25">
      <c r="A64" s="69">
        <v>59</v>
      </c>
      <c r="B64" s="52" t="s">
        <v>205</v>
      </c>
      <c r="C64" s="52">
        <v>2017</v>
      </c>
      <c r="D64" s="52" t="s">
        <v>234</v>
      </c>
      <c r="E64" s="52" t="s">
        <v>74</v>
      </c>
      <c r="F64" s="81">
        <v>1591012.76</v>
      </c>
      <c r="G64" s="75" t="s">
        <v>247</v>
      </c>
    </row>
    <row r="65" spans="1:7" ht="31.5" x14ac:dyDescent="0.25">
      <c r="A65" s="69">
        <v>60</v>
      </c>
      <c r="B65" s="84" t="s">
        <v>153</v>
      </c>
      <c r="C65" s="84">
        <v>2018</v>
      </c>
      <c r="D65" s="84" t="s">
        <v>226</v>
      </c>
      <c r="E65" s="84" t="s">
        <v>57</v>
      </c>
      <c r="F65" s="81">
        <v>1644781.86</v>
      </c>
      <c r="G65" s="75" t="s">
        <v>248</v>
      </c>
    </row>
    <row r="66" spans="1:7" ht="31.5" x14ac:dyDescent="0.25">
      <c r="A66" s="69">
        <v>61</v>
      </c>
      <c r="B66" s="84" t="s">
        <v>153</v>
      </c>
      <c r="C66" s="84">
        <v>2017</v>
      </c>
      <c r="D66" s="84" t="s">
        <v>226</v>
      </c>
      <c r="E66" s="84" t="s">
        <v>55</v>
      </c>
      <c r="F66" s="81">
        <v>689094.78</v>
      </c>
      <c r="G66" s="75" t="s">
        <v>248</v>
      </c>
    </row>
    <row r="67" spans="1:7" ht="31.5" x14ac:dyDescent="0.25">
      <c r="A67" s="69">
        <v>62</v>
      </c>
      <c r="B67" s="84" t="s">
        <v>153</v>
      </c>
      <c r="C67" s="84">
        <v>2018</v>
      </c>
      <c r="D67" s="84" t="s">
        <v>226</v>
      </c>
      <c r="E67" s="84" t="s">
        <v>60</v>
      </c>
      <c r="F67" s="81">
        <v>353895.63</v>
      </c>
      <c r="G67" s="75" t="s">
        <v>248</v>
      </c>
    </row>
    <row r="68" spans="1:7" ht="15.75" x14ac:dyDescent="0.25">
      <c r="A68" s="69">
        <v>63</v>
      </c>
      <c r="B68" s="84" t="s">
        <v>205</v>
      </c>
      <c r="C68" s="84">
        <v>2018</v>
      </c>
      <c r="D68" s="84" t="s">
        <v>234</v>
      </c>
      <c r="E68" s="84" t="s">
        <v>249</v>
      </c>
      <c r="F68" s="81">
        <v>2486175.9900000002</v>
      </c>
      <c r="G68" s="75" t="s">
        <v>250</v>
      </c>
    </row>
    <row r="69" spans="1:7" ht="45" x14ac:dyDescent="0.25">
      <c r="A69" s="69">
        <v>11</v>
      </c>
      <c r="B69" s="84" t="s">
        <v>205</v>
      </c>
      <c r="C69" s="84">
        <v>2018</v>
      </c>
      <c r="D69" s="84" t="s">
        <v>146</v>
      </c>
      <c r="E69" s="84" t="s">
        <v>207</v>
      </c>
      <c r="F69" s="82">
        <v>6000000</v>
      </c>
      <c r="G69" s="71" t="s">
        <v>233</v>
      </c>
    </row>
    <row r="70" spans="1:7" ht="31.5" x14ac:dyDescent="0.25">
      <c r="A70" s="69">
        <v>65</v>
      </c>
      <c r="B70" s="84" t="s">
        <v>205</v>
      </c>
      <c r="C70" s="84">
        <v>2018</v>
      </c>
      <c r="D70" s="84" t="s">
        <v>226</v>
      </c>
      <c r="E70" s="84" t="s">
        <v>252</v>
      </c>
      <c r="F70" s="81">
        <v>501166.22</v>
      </c>
      <c r="G70" s="75" t="s">
        <v>253</v>
      </c>
    </row>
    <row r="71" spans="1:7" ht="31.5" x14ac:dyDescent="0.25">
      <c r="A71" s="69">
        <v>66</v>
      </c>
      <c r="B71" s="84" t="s">
        <v>153</v>
      </c>
      <c r="C71" s="84">
        <v>2017</v>
      </c>
      <c r="D71" s="84" t="s">
        <v>226</v>
      </c>
      <c r="E71" s="84" t="s">
        <v>254</v>
      </c>
      <c r="F71" s="81"/>
      <c r="G71" s="76" t="s">
        <v>255</v>
      </c>
    </row>
    <row r="72" spans="1:7" ht="31.5" x14ac:dyDescent="0.25">
      <c r="A72" s="69">
        <v>67</v>
      </c>
      <c r="B72" s="77" t="s">
        <v>205</v>
      </c>
      <c r="C72" s="77">
        <v>2019</v>
      </c>
      <c r="D72" s="84" t="s">
        <v>226</v>
      </c>
      <c r="E72" s="84" t="s">
        <v>254</v>
      </c>
      <c r="F72" s="81"/>
      <c r="G72" s="76" t="s">
        <v>255</v>
      </c>
    </row>
    <row r="73" spans="1:7" ht="31.5" x14ac:dyDescent="0.25">
      <c r="A73" s="69">
        <v>68</v>
      </c>
      <c r="B73" s="84" t="s">
        <v>153</v>
      </c>
      <c r="C73" s="84">
        <v>2018</v>
      </c>
      <c r="D73" s="84" t="s">
        <v>24</v>
      </c>
      <c r="E73" s="84" t="s">
        <v>152</v>
      </c>
      <c r="F73" s="81">
        <v>3741231.72</v>
      </c>
      <c r="G73" s="84" t="s">
        <v>256</v>
      </c>
    </row>
    <row r="74" spans="1:7" ht="31.5" x14ac:dyDescent="0.25">
      <c r="A74" s="69">
        <v>69</v>
      </c>
      <c r="B74" s="84" t="s">
        <v>153</v>
      </c>
      <c r="C74" s="77">
        <v>2019</v>
      </c>
      <c r="D74" s="84" t="s">
        <v>23</v>
      </c>
      <c r="E74" s="84" t="s">
        <v>66</v>
      </c>
      <c r="F74" s="81">
        <v>4539594.28</v>
      </c>
      <c r="G74" s="84" t="s">
        <v>256</v>
      </c>
    </row>
    <row r="75" spans="1:7" ht="31.5" x14ac:dyDescent="0.25">
      <c r="A75" s="69">
        <v>70</v>
      </c>
      <c r="B75" s="77" t="s">
        <v>153</v>
      </c>
      <c r="C75" s="77">
        <v>2018</v>
      </c>
      <c r="D75" s="77" t="s">
        <v>226</v>
      </c>
      <c r="E75" s="84" t="s">
        <v>61</v>
      </c>
      <c r="F75" s="81">
        <v>6819774.0099999998</v>
      </c>
      <c r="G75" s="84" t="s">
        <v>257</v>
      </c>
    </row>
    <row r="76" spans="1:7" ht="31.5" x14ac:dyDescent="0.25">
      <c r="A76" s="69">
        <v>71</v>
      </c>
      <c r="B76" s="77" t="s">
        <v>153</v>
      </c>
      <c r="C76" s="77">
        <v>2017</v>
      </c>
      <c r="D76" s="84" t="s">
        <v>40</v>
      </c>
      <c r="E76" s="52" t="s">
        <v>135</v>
      </c>
      <c r="F76" s="81">
        <v>691971.76</v>
      </c>
      <c r="G76" s="75" t="s">
        <v>250</v>
      </c>
    </row>
    <row r="77" spans="1:7" ht="31.5" x14ac:dyDescent="0.25">
      <c r="A77" s="69">
        <v>72</v>
      </c>
      <c r="B77" s="52" t="s">
        <v>205</v>
      </c>
      <c r="C77" s="52">
        <v>2018</v>
      </c>
      <c r="D77" s="84" t="s">
        <v>40</v>
      </c>
      <c r="E77" s="84" t="s">
        <v>135</v>
      </c>
      <c r="F77" s="81">
        <v>691971.76</v>
      </c>
      <c r="G77" s="75" t="s">
        <v>250</v>
      </c>
    </row>
    <row r="78" spans="1:7" ht="36" x14ac:dyDescent="0.25">
      <c r="A78" s="69">
        <v>73</v>
      </c>
      <c r="B78" s="84" t="s">
        <v>205</v>
      </c>
      <c r="C78" s="84">
        <v>2018</v>
      </c>
      <c r="D78" s="77" t="s">
        <v>221</v>
      </c>
      <c r="E78" s="52" t="s">
        <v>30</v>
      </c>
      <c r="F78" s="81">
        <v>4571847.46</v>
      </c>
      <c r="G78" s="87" t="s">
        <v>258</v>
      </c>
    </row>
    <row r="79" spans="1:7" ht="36" x14ac:dyDescent="0.25">
      <c r="A79" s="69">
        <v>74</v>
      </c>
      <c r="B79" s="84" t="s">
        <v>205</v>
      </c>
      <c r="C79" s="84">
        <v>2018</v>
      </c>
      <c r="D79" s="77" t="s">
        <v>221</v>
      </c>
      <c r="E79" s="52" t="s">
        <v>31</v>
      </c>
      <c r="F79" s="81">
        <v>9408609.0199999996</v>
      </c>
      <c r="G79" s="87" t="s">
        <v>258</v>
      </c>
    </row>
    <row r="80" spans="1:7" ht="15.75" x14ac:dyDescent="0.25">
      <c r="A80" s="85"/>
      <c r="B80" s="84" t="s">
        <v>205</v>
      </c>
      <c r="C80" s="84">
        <v>2018</v>
      </c>
      <c r="D80" s="77" t="s">
        <v>221</v>
      </c>
      <c r="E80" s="84" t="s">
        <v>67</v>
      </c>
      <c r="F80" s="81">
        <v>2076286.5</v>
      </c>
      <c r="G80" s="87"/>
    </row>
    <row r="81" spans="1:7" ht="36" x14ac:dyDescent="0.25">
      <c r="A81" s="69">
        <v>75</v>
      </c>
      <c r="B81" s="84" t="s">
        <v>205</v>
      </c>
      <c r="C81" s="84">
        <v>2018</v>
      </c>
      <c r="D81" s="77" t="s">
        <v>221</v>
      </c>
      <c r="E81" s="52" t="s">
        <v>28</v>
      </c>
      <c r="F81" s="81">
        <v>1150445.06</v>
      </c>
      <c r="G81" s="87" t="s">
        <v>258</v>
      </c>
    </row>
    <row r="82" spans="1:7" ht="36" x14ac:dyDescent="0.25">
      <c r="A82" s="69">
        <v>76</v>
      </c>
      <c r="B82" s="84" t="s">
        <v>205</v>
      </c>
      <c r="C82" s="84">
        <v>2018</v>
      </c>
      <c r="D82" s="77" t="s">
        <v>221</v>
      </c>
      <c r="E82" s="52" t="s">
        <v>29</v>
      </c>
      <c r="F82" s="81">
        <v>5609709.9199999999</v>
      </c>
      <c r="G82" s="87" t="s">
        <v>258</v>
      </c>
    </row>
    <row r="83" spans="1:7" ht="24" x14ac:dyDescent="0.25">
      <c r="A83" s="69">
        <v>77</v>
      </c>
      <c r="B83" s="77" t="s">
        <v>205</v>
      </c>
      <c r="C83" s="84">
        <v>2018</v>
      </c>
      <c r="D83" s="77" t="s">
        <v>259</v>
      </c>
      <c r="E83" s="52" t="s">
        <v>133</v>
      </c>
      <c r="F83" s="81"/>
      <c r="G83" s="87" t="s">
        <v>260</v>
      </c>
    </row>
    <row r="84" spans="1:7" ht="24" x14ac:dyDescent="0.25">
      <c r="A84" s="69">
        <v>78</v>
      </c>
      <c r="B84" s="77" t="s">
        <v>205</v>
      </c>
      <c r="C84" s="84">
        <v>2018</v>
      </c>
      <c r="D84" s="77" t="s">
        <v>259</v>
      </c>
      <c r="E84" s="52" t="s">
        <v>103</v>
      </c>
      <c r="F84" s="81"/>
      <c r="G84" s="87" t="s">
        <v>260</v>
      </c>
    </row>
    <row r="85" spans="1:7" ht="24" x14ac:dyDescent="0.25">
      <c r="A85" s="69">
        <v>79</v>
      </c>
      <c r="B85" s="77" t="s">
        <v>205</v>
      </c>
      <c r="C85" s="84">
        <v>2018</v>
      </c>
      <c r="D85" s="77" t="s">
        <v>259</v>
      </c>
      <c r="E85" s="52" t="s">
        <v>201</v>
      </c>
      <c r="F85" s="81"/>
      <c r="G85" s="87" t="s">
        <v>260</v>
      </c>
    </row>
    <row r="86" spans="1:7" ht="24" x14ac:dyDescent="0.25">
      <c r="A86" s="69">
        <v>80</v>
      </c>
      <c r="B86" s="77" t="s">
        <v>205</v>
      </c>
      <c r="C86" s="84">
        <v>2018</v>
      </c>
      <c r="D86" s="77" t="s">
        <v>259</v>
      </c>
      <c r="E86" s="52" t="s">
        <v>202</v>
      </c>
      <c r="F86" s="81"/>
      <c r="G86" s="87" t="s">
        <v>260</v>
      </c>
    </row>
    <row r="87" spans="1:7" ht="24" x14ac:dyDescent="0.25">
      <c r="A87" s="69">
        <v>81</v>
      </c>
      <c r="B87" s="77" t="s">
        <v>205</v>
      </c>
      <c r="C87" s="84">
        <v>2018</v>
      </c>
      <c r="D87" s="77" t="s">
        <v>259</v>
      </c>
      <c r="E87" s="84" t="s">
        <v>203</v>
      </c>
      <c r="F87" s="81"/>
      <c r="G87" s="87" t="s">
        <v>260</v>
      </c>
    </row>
    <row r="88" spans="1:7" ht="15.75" x14ac:dyDescent="0.25">
      <c r="A88" s="69">
        <v>82</v>
      </c>
      <c r="B88" s="77" t="s">
        <v>153</v>
      </c>
      <c r="C88" s="77">
        <v>2017</v>
      </c>
      <c r="D88" s="77" t="s">
        <v>226</v>
      </c>
      <c r="E88" s="84" t="s">
        <v>26</v>
      </c>
      <c r="F88" s="81">
        <v>746596.06</v>
      </c>
      <c r="G88" s="76" t="s">
        <v>261</v>
      </c>
    </row>
    <row r="89" spans="1:7" ht="15.75" x14ac:dyDescent="0.25">
      <c r="A89" s="69">
        <v>83</v>
      </c>
      <c r="B89" s="77" t="s">
        <v>205</v>
      </c>
      <c r="C89" s="77">
        <v>2018</v>
      </c>
      <c r="D89" s="77" t="s">
        <v>226</v>
      </c>
      <c r="E89" s="84" t="s">
        <v>26</v>
      </c>
      <c r="F89" s="81"/>
      <c r="G89" s="76" t="s">
        <v>261</v>
      </c>
    </row>
    <row r="90" spans="1:7" ht="24" x14ac:dyDescent="0.25">
      <c r="A90" s="69">
        <v>84</v>
      </c>
      <c r="B90" s="77" t="s">
        <v>205</v>
      </c>
      <c r="C90" s="77">
        <v>2018</v>
      </c>
      <c r="D90" s="77" t="s">
        <v>226</v>
      </c>
      <c r="E90" s="52" t="s">
        <v>52</v>
      </c>
      <c r="F90" s="81"/>
      <c r="G90" s="76" t="s">
        <v>262</v>
      </c>
    </row>
    <row r="91" spans="1:7" ht="24" x14ac:dyDescent="0.25">
      <c r="A91" s="69">
        <v>85</v>
      </c>
      <c r="B91" s="77" t="s">
        <v>205</v>
      </c>
      <c r="C91" s="77">
        <v>2018</v>
      </c>
      <c r="D91" s="77" t="s">
        <v>226</v>
      </c>
      <c r="E91" s="52" t="s">
        <v>53</v>
      </c>
      <c r="F91" s="81"/>
      <c r="G91" s="76" t="s">
        <v>262</v>
      </c>
    </row>
    <row r="92" spans="1:7" ht="24" x14ac:dyDescent="0.25">
      <c r="A92" s="69">
        <v>86</v>
      </c>
      <c r="B92" s="77" t="s">
        <v>205</v>
      </c>
      <c r="C92" s="77">
        <v>2018</v>
      </c>
      <c r="D92" s="77" t="s">
        <v>226</v>
      </c>
      <c r="E92" s="52" t="s">
        <v>54</v>
      </c>
      <c r="F92" s="81"/>
      <c r="G92" s="76" t="s">
        <v>263</v>
      </c>
    </row>
    <row r="93" spans="1:7" ht="24" x14ac:dyDescent="0.25">
      <c r="A93" s="69">
        <v>87</v>
      </c>
      <c r="B93" s="77" t="s">
        <v>153</v>
      </c>
      <c r="C93" s="77">
        <v>2019</v>
      </c>
      <c r="D93" s="77" t="s">
        <v>146</v>
      </c>
      <c r="E93" s="52" t="s">
        <v>64</v>
      </c>
      <c r="F93" s="81">
        <v>8830991.4399999995</v>
      </c>
      <c r="G93" s="76" t="s">
        <v>264</v>
      </c>
    </row>
    <row r="94" spans="1:7" ht="45" x14ac:dyDescent="0.25">
      <c r="A94" s="69">
        <v>13</v>
      </c>
      <c r="B94" s="84" t="s">
        <v>205</v>
      </c>
      <c r="C94" s="84">
        <v>2018</v>
      </c>
      <c r="D94" s="84" t="s">
        <v>146</v>
      </c>
      <c r="E94" s="52" t="s">
        <v>208</v>
      </c>
      <c r="F94" s="82">
        <v>12000000</v>
      </c>
      <c r="G94" s="71" t="s">
        <v>233</v>
      </c>
    </row>
    <row r="95" spans="1:7" ht="45" x14ac:dyDescent="0.25">
      <c r="A95" s="69">
        <v>15</v>
      </c>
      <c r="B95" s="84" t="s">
        <v>205</v>
      </c>
      <c r="C95" s="84">
        <v>2018</v>
      </c>
      <c r="D95" s="84" t="s">
        <v>146</v>
      </c>
      <c r="E95" s="52" t="s">
        <v>209</v>
      </c>
      <c r="F95" s="82">
        <v>6000000</v>
      </c>
      <c r="G95" s="71" t="s">
        <v>233</v>
      </c>
    </row>
    <row r="96" spans="1:7" ht="24" x14ac:dyDescent="0.25">
      <c r="A96" s="69">
        <v>91</v>
      </c>
      <c r="B96" s="77" t="s">
        <v>205</v>
      </c>
      <c r="C96" s="77">
        <v>2018</v>
      </c>
      <c r="D96" s="77" t="s">
        <v>146</v>
      </c>
      <c r="E96" s="52" t="s">
        <v>267</v>
      </c>
      <c r="F96" s="81"/>
      <c r="G96" s="76" t="s">
        <v>264</v>
      </c>
    </row>
    <row r="97" spans="1:7" ht="24" x14ac:dyDescent="0.25">
      <c r="A97" s="69">
        <v>92</v>
      </c>
      <c r="B97" s="77" t="s">
        <v>205</v>
      </c>
      <c r="C97" s="77">
        <v>2018</v>
      </c>
      <c r="D97" s="77" t="s">
        <v>146</v>
      </c>
      <c r="E97" s="52" t="s">
        <v>268</v>
      </c>
      <c r="F97" s="81"/>
      <c r="G97" s="76" t="s">
        <v>264</v>
      </c>
    </row>
    <row r="98" spans="1:7" ht="24" x14ac:dyDescent="0.25">
      <c r="A98" s="69">
        <v>93</v>
      </c>
      <c r="B98" s="77" t="s">
        <v>205</v>
      </c>
      <c r="C98" s="77">
        <v>2018</v>
      </c>
      <c r="D98" s="77" t="s">
        <v>146</v>
      </c>
      <c r="E98" s="52" t="s">
        <v>269</v>
      </c>
      <c r="F98" s="81"/>
      <c r="G98" s="76" t="s">
        <v>264</v>
      </c>
    </row>
    <row r="99" spans="1:7" ht="24" x14ac:dyDescent="0.25">
      <c r="A99" s="69">
        <v>94</v>
      </c>
      <c r="B99" s="77" t="s">
        <v>205</v>
      </c>
      <c r="C99" s="77">
        <v>2018</v>
      </c>
      <c r="D99" s="77" t="s">
        <v>146</v>
      </c>
      <c r="E99" s="52" t="s">
        <v>270</v>
      </c>
      <c r="F99" s="81"/>
      <c r="G99" s="76" t="s">
        <v>264</v>
      </c>
    </row>
    <row r="100" spans="1:7" ht="24" x14ac:dyDescent="0.25">
      <c r="A100" s="69">
        <v>95</v>
      </c>
      <c r="B100" s="77" t="s">
        <v>205</v>
      </c>
      <c r="C100" s="77">
        <v>2018</v>
      </c>
      <c r="D100" s="77" t="s">
        <v>146</v>
      </c>
      <c r="E100" s="52" t="s">
        <v>271</v>
      </c>
      <c r="F100" s="81"/>
      <c r="G100" s="76" t="s">
        <v>264</v>
      </c>
    </row>
    <row r="101" spans="1:7" ht="24" x14ac:dyDescent="0.25">
      <c r="A101" s="69">
        <v>88</v>
      </c>
      <c r="B101" s="77" t="s">
        <v>205</v>
      </c>
      <c r="C101" s="77">
        <v>2018</v>
      </c>
      <c r="D101" s="77" t="s">
        <v>146</v>
      </c>
      <c r="E101" s="52" t="s">
        <v>64</v>
      </c>
      <c r="F101" s="81"/>
      <c r="G101" s="76" t="s">
        <v>264</v>
      </c>
    </row>
    <row r="102" spans="1:7" ht="31.5" x14ac:dyDescent="0.25">
      <c r="A102" s="69">
        <v>97</v>
      </c>
      <c r="B102" s="77" t="s">
        <v>153</v>
      </c>
      <c r="C102" s="77">
        <v>2018</v>
      </c>
      <c r="D102" s="77" t="s">
        <v>27</v>
      </c>
      <c r="E102" s="52" t="s">
        <v>136</v>
      </c>
      <c r="F102" s="81">
        <v>842418.74</v>
      </c>
      <c r="G102" s="76" t="s">
        <v>272</v>
      </c>
    </row>
    <row r="103" spans="1:7" ht="24" x14ac:dyDescent="0.25">
      <c r="A103" s="69">
        <v>98</v>
      </c>
      <c r="B103" s="77" t="s">
        <v>153</v>
      </c>
      <c r="C103" s="77">
        <v>2018</v>
      </c>
      <c r="D103" s="77" t="s">
        <v>25</v>
      </c>
      <c r="E103" s="52" t="s">
        <v>182</v>
      </c>
      <c r="F103" s="81">
        <v>1228773.48</v>
      </c>
      <c r="G103" s="76" t="s">
        <v>272</v>
      </c>
    </row>
    <row r="104" spans="1:7" ht="31.5" x14ac:dyDescent="0.25">
      <c r="A104" s="69">
        <v>99</v>
      </c>
      <c r="B104" s="77" t="s">
        <v>153</v>
      </c>
      <c r="C104" s="77">
        <v>2018</v>
      </c>
      <c r="D104" s="77" t="s">
        <v>27</v>
      </c>
      <c r="E104" s="52" t="s">
        <v>156</v>
      </c>
      <c r="F104" s="81">
        <v>1746710.99</v>
      </c>
      <c r="G104" s="76" t="s">
        <v>272</v>
      </c>
    </row>
    <row r="105" spans="1:7" ht="15.75" x14ac:dyDescent="0.25">
      <c r="A105" s="69">
        <v>100</v>
      </c>
      <c r="B105" s="77" t="s">
        <v>205</v>
      </c>
      <c r="C105" s="77">
        <v>2018</v>
      </c>
      <c r="D105" s="77" t="s">
        <v>25</v>
      </c>
      <c r="E105" s="52" t="s">
        <v>174</v>
      </c>
      <c r="F105" s="81">
        <v>3358219.18</v>
      </c>
      <c r="G105" s="88" t="s">
        <v>273</v>
      </c>
    </row>
    <row r="106" spans="1:7" ht="31.5" x14ac:dyDescent="0.25">
      <c r="A106" s="69">
        <v>101</v>
      </c>
      <c r="B106" s="77" t="s">
        <v>205</v>
      </c>
      <c r="C106" s="77">
        <v>2018</v>
      </c>
      <c r="D106" s="77" t="s">
        <v>25</v>
      </c>
      <c r="E106" s="52" t="s">
        <v>171</v>
      </c>
      <c r="F106" s="81">
        <v>2856638</v>
      </c>
      <c r="G106" s="88" t="s">
        <v>274</v>
      </c>
    </row>
    <row r="107" spans="1:7" ht="31.5" x14ac:dyDescent="0.25">
      <c r="A107" s="69">
        <v>102</v>
      </c>
      <c r="B107" s="77" t="s">
        <v>153</v>
      </c>
      <c r="C107" s="77">
        <v>2017</v>
      </c>
      <c r="D107" s="77" t="s">
        <v>25</v>
      </c>
      <c r="E107" s="84" t="s">
        <v>171</v>
      </c>
      <c r="F107" s="81">
        <v>2856638</v>
      </c>
      <c r="G107" s="88" t="s">
        <v>274</v>
      </c>
    </row>
    <row r="108" spans="1:7" ht="31.5" x14ac:dyDescent="0.25">
      <c r="A108" s="69">
        <v>103</v>
      </c>
      <c r="B108" s="77" t="s">
        <v>205</v>
      </c>
      <c r="C108" s="77">
        <v>2018</v>
      </c>
      <c r="D108" s="77" t="s">
        <v>23</v>
      </c>
      <c r="E108" s="52" t="s">
        <v>166</v>
      </c>
      <c r="F108" s="81">
        <v>671491.75</v>
      </c>
      <c r="G108" s="52"/>
    </row>
    <row r="109" spans="1:7" ht="15.75" x14ac:dyDescent="0.25">
      <c r="A109" s="69">
        <v>104</v>
      </c>
      <c r="B109" s="77" t="s">
        <v>205</v>
      </c>
      <c r="C109" s="77">
        <v>2018</v>
      </c>
      <c r="D109" s="77" t="s">
        <v>23</v>
      </c>
      <c r="E109" s="52" t="s">
        <v>65</v>
      </c>
      <c r="F109" s="81">
        <v>5803016.9500000002</v>
      </c>
      <c r="G109" s="52"/>
    </row>
    <row r="110" spans="1:7" ht="15.75" x14ac:dyDescent="0.25">
      <c r="A110" s="69">
        <v>105</v>
      </c>
      <c r="B110" s="77" t="s">
        <v>205</v>
      </c>
      <c r="C110" s="77">
        <v>2018</v>
      </c>
      <c r="D110" s="77" t="s">
        <v>275</v>
      </c>
      <c r="E110" s="52" t="s">
        <v>70</v>
      </c>
      <c r="F110" s="81">
        <v>29987728.510000002</v>
      </c>
      <c r="G110" s="52"/>
    </row>
    <row r="111" spans="1:7" ht="15.75" x14ac:dyDescent="0.25">
      <c r="A111" s="69">
        <v>106</v>
      </c>
      <c r="B111" s="77" t="s">
        <v>205</v>
      </c>
      <c r="C111" s="77">
        <v>2018</v>
      </c>
      <c r="D111" s="77" t="s">
        <v>275</v>
      </c>
      <c r="E111" s="52" t="s">
        <v>155</v>
      </c>
      <c r="F111" s="81">
        <v>2632100.77</v>
      </c>
      <c r="G111" s="52"/>
    </row>
    <row r="112" spans="1:7" ht="15.75" x14ac:dyDescent="0.25">
      <c r="A112" s="69">
        <v>107</v>
      </c>
      <c r="B112" s="77" t="s">
        <v>205</v>
      </c>
      <c r="C112" s="77">
        <v>2018</v>
      </c>
      <c r="D112" s="77" t="s">
        <v>275</v>
      </c>
      <c r="E112" s="52" t="s">
        <v>71</v>
      </c>
      <c r="F112" s="81">
        <v>24148864.329999998</v>
      </c>
      <c r="G112" s="52"/>
    </row>
    <row r="113" spans="1:7" ht="31.5" x14ac:dyDescent="0.25">
      <c r="A113" s="69">
        <v>108</v>
      </c>
      <c r="B113" s="77" t="s">
        <v>205</v>
      </c>
      <c r="C113" s="77">
        <v>2018</v>
      </c>
      <c r="D113" s="77" t="s">
        <v>236</v>
      </c>
      <c r="E113" s="52" t="s">
        <v>88</v>
      </c>
      <c r="F113" s="81">
        <v>2940313.7</v>
      </c>
      <c r="G113" s="52" t="s">
        <v>276</v>
      </c>
    </row>
    <row r="114" spans="1:7" ht="31.5" x14ac:dyDescent="0.25">
      <c r="A114" s="69">
        <v>109</v>
      </c>
      <c r="B114" s="77" t="s">
        <v>205</v>
      </c>
      <c r="C114" s="77">
        <v>2018</v>
      </c>
      <c r="D114" s="77" t="s">
        <v>236</v>
      </c>
      <c r="E114" s="52" t="s">
        <v>93</v>
      </c>
      <c r="F114" s="81">
        <v>743373.33</v>
      </c>
      <c r="G114" s="84" t="s">
        <v>277</v>
      </c>
    </row>
    <row r="115" spans="1:7" ht="31.5" x14ac:dyDescent="0.25">
      <c r="A115" s="69">
        <v>110</v>
      </c>
      <c r="B115" s="77" t="s">
        <v>153</v>
      </c>
      <c r="C115" s="77">
        <v>2018</v>
      </c>
      <c r="D115" s="77" t="s">
        <v>221</v>
      </c>
      <c r="E115" s="52" t="s">
        <v>68</v>
      </c>
      <c r="F115" s="81">
        <v>5051430.9800000004</v>
      </c>
      <c r="G115" s="52" t="s">
        <v>278</v>
      </c>
    </row>
    <row r="116" spans="1:7" ht="15.75" x14ac:dyDescent="0.25">
      <c r="A116" s="69">
        <v>111</v>
      </c>
      <c r="B116" s="77" t="s">
        <v>205</v>
      </c>
      <c r="C116" s="77">
        <v>2019</v>
      </c>
      <c r="D116" s="77" t="s">
        <v>221</v>
      </c>
      <c r="E116" s="84" t="s">
        <v>68</v>
      </c>
      <c r="F116" s="81"/>
      <c r="G116" s="52"/>
    </row>
    <row r="117" spans="1:7" ht="31.5" x14ac:dyDescent="0.25">
      <c r="A117" s="69">
        <v>112</v>
      </c>
      <c r="B117" s="77" t="s">
        <v>205</v>
      </c>
      <c r="C117" s="77">
        <v>2018</v>
      </c>
      <c r="D117" s="77" t="s">
        <v>40</v>
      </c>
      <c r="E117" s="52" t="s">
        <v>134</v>
      </c>
      <c r="F117" s="81">
        <v>3077189.13</v>
      </c>
      <c r="G117" s="52"/>
    </row>
    <row r="118" spans="1:7" ht="15.75" x14ac:dyDescent="0.25">
      <c r="A118" s="69">
        <v>113</v>
      </c>
      <c r="B118" s="77"/>
      <c r="C118" s="77"/>
      <c r="D118" s="77"/>
      <c r="E118" s="52"/>
      <c r="F118" s="81"/>
      <c r="G118" s="52"/>
    </row>
    <row r="119" spans="1:7" ht="15.75" x14ac:dyDescent="0.25">
      <c r="A119" s="69">
        <v>114</v>
      </c>
      <c r="B119" s="77"/>
      <c r="C119" s="77"/>
      <c r="D119" s="77"/>
      <c r="E119" s="52"/>
      <c r="F119" s="81"/>
      <c r="G119" s="52"/>
    </row>
    <row r="120" spans="1:7" ht="15.75" x14ac:dyDescent="0.25">
      <c r="A120" s="69">
        <v>115</v>
      </c>
      <c r="B120" s="77"/>
      <c r="C120" s="77"/>
      <c r="D120" s="77"/>
      <c r="E120" s="52"/>
      <c r="F120" s="81"/>
      <c r="G120" s="52"/>
    </row>
    <row r="121" spans="1:7" ht="15.75" x14ac:dyDescent="0.25">
      <c r="A121" s="69">
        <v>116</v>
      </c>
      <c r="B121" s="77"/>
      <c r="C121" s="77"/>
      <c r="D121" s="77"/>
      <c r="E121" s="52"/>
      <c r="F121" s="81"/>
      <c r="G121" s="52"/>
    </row>
    <row r="122" spans="1:7" ht="15.75" x14ac:dyDescent="0.25">
      <c r="A122" s="69">
        <v>117</v>
      </c>
      <c r="B122" s="77"/>
      <c r="C122" s="77"/>
      <c r="D122" s="77"/>
      <c r="E122" s="52"/>
      <c r="F122" s="81"/>
      <c r="G122" s="52"/>
    </row>
    <row r="123" spans="1:7" ht="15.75" x14ac:dyDescent="0.25">
      <c r="A123" s="69">
        <v>118</v>
      </c>
      <c r="B123" s="77"/>
      <c r="C123" s="77"/>
      <c r="D123" s="77"/>
      <c r="E123" s="52"/>
      <c r="F123" s="81"/>
      <c r="G123" s="52"/>
    </row>
    <row r="124" spans="1:7" ht="15.75" x14ac:dyDescent="0.25">
      <c r="A124" s="69">
        <v>119</v>
      </c>
      <c r="B124" s="77"/>
      <c r="C124" s="77"/>
      <c r="D124" s="77"/>
      <c r="E124" s="52"/>
      <c r="F124" s="81"/>
      <c r="G124" s="52"/>
    </row>
    <row r="125" spans="1:7" ht="15.75" x14ac:dyDescent="0.25">
      <c r="A125" s="69">
        <v>120</v>
      </c>
      <c r="B125" s="77"/>
      <c r="C125" s="77"/>
      <c r="D125" s="77"/>
      <c r="E125" s="52"/>
      <c r="F125" s="81"/>
      <c r="G125" s="52"/>
    </row>
    <row r="126" spans="1:7" ht="15.75" x14ac:dyDescent="0.25">
      <c r="A126" s="69">
        <v>121</v>
      </c>
      <c r="B126" s="77"/>
      <c r="C126" s="77"/>
      <c r="D126" s="77"/>
      <c r="E126" s="52"/>
      <c r="F126" s="81"/>
      <c r="G126" s="52"/>
    </row>
    <row r="127" spans="1:7" ht="15.75" x14ac:dyDescent="0.25">
      <c r="A127" s="69">
        <v>122</v>
      </c>
      <c r="B127" s="77"/>
      <c r="C127" s="77"/>
      <c r="D127" s="77"/>
      <c r="E127" s="52"/>
      <c r="F127" s="81"/>
      <c r="G127" s="52"/>
    </row>
    <row r="128" spans="1:7" ht="15.75" x14ac:dyDescent="0.25">
      <c r="A128" s="69">
        <v>123</v>
      </c>
      <c r="B128" s="77"/>
      <c r="C128" s="77"/>
      <c r="D128" s="77"/>
      <c r="E128" s="52"/>
      <c r="F128" s="81"/>
      <c r="G128" s="52"/>
    </row>
    <row r="129" spans="1:7" ht="15.75" x14ac:dyDescent="0.25">
      <c r="A129" s="69">
        <v>124</v>
      </c>
      <c r="B129" s="77"/>
      <c r="C129" s="77"/>
      <c r="D129" s="77"/>
      <c r="E129" s="52"/>
      <c r="F129" s="81"/>
      <c r="G129" s="52"/>
    </row>
    <row r="130" spans="1:7" ht="15.75" x14ac:dyDescent="0.25">
      <c r="A130" s="69">
        <v>125</v>
      </c>
      <c r="B130" s="77"/>
      <c r="C130" s="77"/>
      <c r="D130" s="77"/>
      <c r="E130" s="52"/>
      <c r="F130" s="81"/>
      <c r="G130" s="52"/>
    </row>
    <row r="131" spans="1:7" ht="15.75" x14ac:dyDescent="0.25">
      <c r="A131" s="69">
        <v>126</v>
      </c>
      <c r="B131" s="77"/>
      <c r="C131" s="77"/>
      <c r="D131" s="77"/>
      <c r="E131" s="52"/>
      <c r="F131" s="81"/>
      <c r="G131" s="52"/>
    </row>
    <row r="132" spans="1:7" ht="15.75" x14ac:dyDescent="0.25">
      <c r="A132" s="69">
        <v>127</v>
      </c>
      <c r="B132" s="77"/>
      <c r="C132" s="77"/>
      <c r="D132" s="77"/>
      <c r="E132" s="52"/>
      <c r="F132" s="81"/>
      <c r="G132" s="52"/>
    </row>
    <row r="133" spans="1:7" ht="15.75" x14ac:dyDescent="0.25">
      <c r="A133" s="69">
        <v>128</v>
      </c>
      <c r="B133" s="77"/>
      <c r="C133" s="77"/>
      <c r="D133" s="77"/>
      <c r="E133" s="52"/>
      <c r="F133" s="81"/>
      <c r="G133" s="52"/>
    </row>
    <row r="134" spans="1:7" ht="15.75" x14ac:dyDescent="0.25">
      <c r="A134" s="69">
        <v>129</v>
      </c>
      <c r="B134" s="77"/>
      <c r="C134" s="77"/>
      <c r="D134" s="77"/>
      <c r="E134" s="52"/>
      <c r="F134" s="81"/>
      <c r="G134" s="52"/>
    </row>
    <row r="135" spans="1:7" ht="15.75" x14ac:dyDescent="0.25">
      <c r="A135" s="69">
        <v>130</v>
      </c>
      <c r="B135" s="77"/>
      <c r="C135" s="77"/>
      <c r="D135" s="77"/>
      <c r="E135" s="52"/>
      <c r="F135" s="81"/>
      <c r="G135" s="52"/>
    </row>
    <row r="136" spans="1:7" ht="15.75" x14ac:dyDescent="0.25">
      <c r="A136" s="69">
        <v>131</v>
      </c>
      <c r="B136" s="77"/>
      <c r="C136" s="77"/>
      <c r="D136" s="77"/>
      <c r="E136" s="52"/>
      <c r="F136" s="81"/>
      <c r="G136" s="52"/>
    </row>
    <row r="137" spans="1:7" ht="15.75" x14ac:dyDescent="0.25">
      <c r="A137" s="69">
        <v>132</v>
      </c>
      <c r="B137" s="77"/>
      <c r="C137" s="77"/>
      <c r="D137" s="77"/>
      <c r="E137" s="52"/>
      <c r="F137" s="81"/>
      <c r="G137" s="52"/>
    </row>
    <row r="138" spans="1:7" ht="15.75" x14ac:dyDescent="0.25">
      <c r="A138" s="69">
        <v>133</v>
      </c>
      <c r="B138" s="77"/>
      <c r="C138" s="77"/>
      <c r="D138" s="77"/>
      <c r="E138" s="52"/>
      <c r="F138" s="81"/>
      <c r="G138" s="52"/>
    </row>
    <row r="139" spans="1:7" ht="15.75" x14ac:dyDescent="0.25">
      <c r="A139" s="69">
        <v>134</v>
      </c>
      <c r="B139" s="77"/>
      <c r="C139" s="77"/>
      <c r="D139" s="77"/>
      <c r="E139" s="52"/>
      <c r="F139" s="81"/>
      <c r="G139" s="52"/>
    </row>
    <row r="140" spans="1:7" ht="15.75" x14ac:dyDescent="0.25">
      <c r="A140" s="69">
        <v>135</v>
      </c>
      <c r="B140" s="77"/>
      <c r="C140" s="77"/>
      <c r="D140" s="77"/>
      <c r="E140" s="52"/>
      <c r="F140" s="81"/>
      <c r="G140" s="52"/>
    </row>
    <row r="141" spans="1:7" ht="15.75" x14ac:dyDescent="0.25">
      <c r="A141" s="69">
        <v>136</v>
      </c>
      <c r="B141" s="77"/>
      <c r="C141" s="77"/>
      <c r="D141" s="77"/>
      <c r="E141" s="52"/>
      <c r="F141" s="81"/>
      <c r="G141" s="52"/>
    </row>
    <row r="142" spans="1:7" ht="15.75" x14ac:dyDescent="0.25">
      <c r="A142" s="69">
        <v>137</v>
      </c>
      <c r="B142" s="77"/>
      <c r="C142" s="77"/>
      <c r="D142" s="77"/>
      <c r="E142" s="52"/>
      <c r="F142" s="81"/>
      <c r="G142" s="52"/>
    </row>
    <row r="143" spans="1:7" ht="15.75" x14ac:dyDescent="0.25">
      <c r="A143" s="69">
        <v>138</v>
      </c>
      <c r="B143" s="77"/>
      <c r="C143" s="77"/>
      <c r="D143" s="77"/>
      <c r="E143" s="52"/>
      <c r="F143" s="81"/>
      <c r="G143" s="52"/>
    </row>
    <row r="144" spans="1:7" ht="15.75" x14ac:dyDescent="0.25">
      <c r="A144" s="69">
        <v>139</v>
      </c>
      <c r="B144" s="77"/>
      <c r="C144" s="77"/>
      <c r="D144" s="77"/>
      <c r="E144" s="52"/>
      <c r="F144" s="81"/>
      <c r="G144" s="52"/>
    </row>
    <row r="145" spans="1:7" ht="15.75" x14ac:dyDescent="0.25">
      <c r="A145" s="69">
        <v>140</v>
      </c>
      <c r="B145" s="77"/>
      <c r="C145" s="77"/>
      <c r="D145" s="77"/>
      <c r="E145" s="52"/>
      <c r="F145" s="81"/>
      <c r="G145" s="52"/>
    </row>
    <row r="146" spans="1:7" ht="15.75" x14ac:dyDescent="0.25">
      <c r="A146" s="69">
        <v>141</v>
      </c>
      <c r="B146" s="77"/>
      <c r="C146" s="77"/>
      <c r="D146" s="77"/>
      <c r="E146" s="52"/>
      <c r="F146" s="81"/>
      <c r="G146" s="52"/>
    </row>
    <row r="147" spans="1:7" ht="15.75" x14ac:dyDescent="0.25">
      <c r="A147" s="69">
        <v>142</v>
      </c>
      <c r="B147" s="77"/>
      <c r="C147" s="77"/>
      <c r="D147" s="77"/>
      <c r="E147" s="52"/>
      <c r="F147" s="81"/>
      <c r="G147" s="52"/>
    </row>
    <row r="148" spans="1:7" ht="15.75" x14ac:dyDescent="0.25">
      <c r="A148" s="69">
        <v>143</v>
      </c>
      <c r="B148" s="77"/>
      <c r="C148" s="77"/>
      <c r="D148" s="77"/>
      <c r="E148" s="52"/>
      <c r="F148" s="81"/>
      <c r="G148" s="52"/>
    </row>
    <row r="149" spans="1:7" ht="15.75" x14ac:dyDescent="0.25">
      <c r="A149" s="69">
        <v>144</v>
      </c>
      <c r="B149" s="77"/>
      <c r="C149" s="77"/>
      <c r="D149" s="77"/>
      <c r="E149" s="52"/>
      <c r="F149" s="81"/>
      <c r="G149" s="52"/>
    </row>
    <row r="150" spans="1:7" ht="15.75" x14ac:dyDescent="0.25">
      <c r="A150" s="69">
        <v>145</v>
      </c>
      <c r="B150" s="77"/>
      <c r="C150" s="77"/>
      <c r="D150" s="77"/>
      <c r="E150" s="52"/>
      <c r="F150" s="81"/>
      <c r="G150" s="52"/>
    </row>
    <row r="151" spans="1:7" ht="15.75" x14ac:dyDescent="0.25">
      <c r="A151" s="69">
        <v>146</v>
      </c>
      <c r="B151" s="77"/>
      <c r="C151" s="77"/>
      <c r="D151" s="77"/>
      <c r="E151" s="52"/>
      <c r="F151" s="81"/>
      <c r="G151" s="52"/>
    </row>
    <row r="152" spans="1:7" ht="15.75" x14ac:dyDescent="0.25">
      <c r="A152" s="69">
        <v>147</v>
      </c>
      <c r="B152" s="77"/>
      <c r="C152" s="77"/>
      <c r="D152" s="77"/>
      <c r="E152" s="52"/>
      <c r="F152" s="81"/>
      <c r="G152" s="52"/>
    </row>
    <row r="153" spans="1:7" ht="15.75" x14ac:dyDescent="0.25">
      <c r="A153" s="69">
        <v>148</v>
      </c>
      <c r="B153" s="77"/>
      <c r="C153" s="77"/>
      <c r="D153" s="77"/>
      <c r="E153" s="52"/>
      <c r="F153" s="81"/>
      <c r="G153" s="52"/>
    </row>
    <row r="154" spans="1:7" ht="15.75" x14ac:dyDescent="0.25">
      <c r="A154" s="69">
        <v>149</v>
      </c>
      <c r="B154" s="77"/>
      <c r="C154" s="77"/>
      <c r="D154" s="77"/>
      <c r="E154" s="52"/>
      <c r="F154" s="81"/>
      <c r="G154" s="52"/>
    </row>
    <row r="155" spans="1:7" ht="15.75" x14ac:dyDescent="0.25">
      <c r="A155" s="69">
        <v>150</v>
      </c>
      <c r="B155" s="77"/>
      <c r="C155" s="77"/>
      <c r="D155" s="77"/>
      <c r="E155" s="52"/>
      <c r="F155" s="81"/>
      <c r="G155" s="52"/>
    </row>
    <row r="156" spans="1:7" ht="15.75" x14ac:dyDescent="0.25">
      <c r="A156" s="69">
        <v>151</v>
      </c>
      <c r="B156" s="77"/>
      <c r="C156" s="77"/>
      <c r="D156" s="77"/>
      <c r="E156" s="52"/>
      <c r="F156" s="81"/>
      <c r="G156" s="52"/>
    </row>
    <row r="157" spans="1:7" ht="15.75" x14ac:dyDescent="0.25">
      <c r="A157" s="69">
        <v>152</v>
      </c>
      <c r="B157" s="77"/>
      <c r="C157" s="77"/>
      <c r="D157" s="77"/>
      <c r="E157" s="52"/>
      <c r="F157" s="81"/>
      <c r="G157" s="52"/>
    </row>
    <row r="158" spans="1:7" ht="15.75" x14ac:dyDescent="0.25">
      <c r="A158" s="69">
        <v>153</v>
      </c>
      <c r="B158" s="77"/>
      <c r="C158" s="77"/>
      <c r="D158" s="77"/>
      <c r="E158" s="52"/>
      <c r="F158" s="81"/>
      <c r="G158" s="52"/>
    </row>
    <row r="159" spans="1:7" ht="15.75" x14ac:dyDescent="0.25">
      <c r="A159" s="69">
        <v>154</v>
      </c>
      <c r="B159" s="77"/>
      <c r="C159" s="77"/>
      <c r="D159" s="77"/>
      <c r="E159" s="52"/>
      <c r="F159" s="81"/>
      <c r="G159" s="52"/>
    </row>
    <row r="160" spans="1:7" ht="15.75" x14ac:dyDescent="0.25">
      <c r="A160" s="69">
        <v>155</v>
      </c>
      <c r="B160" s="77"/>
      <c r="C160" s="77"/>
      <c r="D160" s="77"/>
      <c r="E160" s="52"/>
      <c r="F160" s="81"/>
      <c r="G160" s="52"/>
    </row>
    <row r="161" spans="1:7" ht="15.75" x14ac:dyDescent="0.25">
      <c r="A161" s="69">
        <v>156</v>
      </c>
      <c r="B161" s="77"/>
      <c r="C161" s="77"/>
      <c r="D161" s="77"/>
      <c r="E161" s="52"/>
      <c r="F161" s="81"/>
      <c r="G161" s="52"/>
    </row>
    <row r="162" spans="1:7" ht="15.75" x14ac:dyDescent="0.25">
      <c r="A162" s="69">
        <v>157</v>
      </c>
      <c r="B162" s="77"/>
      <c r="C162" s="77"/>
      <c r="D162" s="77"/>
      <c r="E162" s="52"/>
      <c r="F162" s="81"/>
      <c r="G162" s="52"/>
    </row>
    <row r="163" spans="1:7" ht="15.75" x14ac:dyDescent="0.25">
      <c r="A163" s="69">
        <v>158</v>
      </c>
      <c r="B163" s="77"/>
      <c r="C163" s="77"/>
      <c r="D163" s="77"/>
      <c r="E163" s="52"/>
      <c r="F163" s="81"/>
      <c r="G163" s="52"/>
    </row>
    <row r="164" spans="1:7" ht="15.75" x14ac:dyDescent="0.25">
      <c r="A164" s="69">
        <v>159</v>
      </c>
      <c r="B164" s="77"/>
      <c r="C164" s="77"/>
      <c r="D164" s="77"/>
      <c r="E164" s="52"/>
      <c r="F164" s="81"/>
      <c r="G164" s="52"/>
    </row>
    <row r="165" spans="1:7" ht="15.75" x14ac:dyDescent="0.25">
      <c r="A165" s="69">
        <v>160</v>
      </c>
      <c r="B165" s="77"/>
      <c r="C165" s="77"/>
      <c r="D165" s="77"/>
      <c r="E165" s="52"/>
      <c r="F165" s="81"/>
      <c r="G165" s="52"/>
    </row>
    <row r="166" spans="1:7" ht="15.75" x14ac:dyDescent="0.25">
      <c r="A166" s="69">
        <v>161</v>
      </c>
      <c r="B166" s="77"/>
      <c r="C166" s="77"/>
      <c r="D166" s="77"/>
      <c r="E166" s="52"/>
      <c r="F166" s="81"/>
      <c r="G166" s="52"/>
    </row>
    <row r="167" spans="1:7" ht="15.75" x14ac:dyDescent="0.25">
      <c r="A167" s="69">
        <v>162</v>
      </c>
      <c r="B167" s="77"/>
      <c r="C167" s="77"/>
      <c r="D167" s="77"/>
      <c r="E167" s="52"/>
      <c r="F167" s="81"/>
      <c r="G167" s="52"/>
    </row>
    <row r="168" spans="1:7" ht="15.75" x14ac:dyDescent="0.25">
      <c r="A168" s="69">
        <v>163</v>
      </c>
      <c r="B168" s="77"/>
      <c r="C168" s="77"/>
      <c r="D168" s="77"/>
      <c r="E168" s="52"/>
      <c r="F168" s="81"/>
      <c r="G168" s="52"/>
    </row>
    <row r="169" spans="1:7" ht="15.75" x14ac:dyDescent="0.25">
      <c r="A169" s="69">
        <v>164</v>
      </c>
      <c r="B169" s="77"/>
      <c r="C169" s="77"/>
      <c r="D169" s="77"/>
      <c r="E169" s="52"/>
      <c r="F169" s="81"/>
      <c r="G169" s="52"/>
    </row>
    <row r="170" spans="1:7" ht="15.75" x14ac:dyDescent="0.25">
      <c r="A170" s="69">
        <v>165</v>
      </c>
      <c r="B170" s="77"/>
      <c r="C170" s="77"/>
      <c r="D170" s="77"/>
      <c r="E170" s="52"/>
      <c r="F170" s="81"/>
      <c r="G170" s="52"/>
    </row>
    <row r="171" spans="1:7" ht="15.75" x14ac:dyDescent="0.25">
      <c r="A171" s="69">
        <v>166</v>
      </c>
      <c r="B171" s="77"/>
      <c r="C171" s="77"/>
      <c r="D171" s="77"/>
      <c r="E171" s="52"/>
      <c r="F171" s="81"/>
      <c r="G171" s="52"/>
    </row>
    <row r="172" spans="1:7" ht="15.75" x14ac:dyDescent="0.25">
      <c r="A172" s="69">
        <v>167</v>
      </c>
      <c r="B172" s="77"/>
      <c r="C172" s="77"/>
      <c r="D172" s="77"/>
      <c r="E172" s="52"/>
      <c r="F172" s="81"/>
      <c r="G172" s="52"/>
    </row>
    <row r="173" spans="1:7" ht="15.75" x14ac:dyDescent="0.25">
      <c r="A173" s="69">
        <v>168</v>
      </c>
      <c r="B173" s="77"/>
      <c r="C173" s="77"/>
      <c r="D173" s="77"/>
      <c r="E173" s="52"/>
      <c r="F173" s="81"/>
      <c r="G173" s="52"/>
    </row>
    <row r="174" spans="1:7" ht="15.75" x14ac:dyDescent="0.25">
      <c r="A174" s="69">
        <v>169</v>
      </c>
      <c r="B174" s="77"/>
      <c r="C174" s="77"/>
      <c r="D174" s="77"/>
      <c r="E174" s="52"/>
      <c r="F174" s="81"/>
      <c r="G174" s="52"/>
    </row>
    <row r="175" spans="1:7" ht="15.75" x14ac:dyDescent="0.25">
      <c r="A175" s="69">
        <v>170</v>
      </c>
      <c r="B175" s="77"/>
      <c r="C175" s="77"/>
      <c r="D175" s="77"/>
      <c r="E175" s="52"/>
      <c r="F175" s="81"/>
      <c r="G175" s="52"/>
    </row>
    <row r="176" spans="1:7" ht="15.75" x14ac:dyDescent="0.25">
      <c r="A176" s="69">
        <v>171</v>
      </c>
      <c r="B176" s="77"/>
      <c r="C176" s="77"/>
      <c r="D176" s="77"/>
      <c r="E176" s="52"/>
      <c r="F176" s="81"/>
      <c r="G176" s="52"/>
    </row>
    <row r="177" spans="1:7" ht="15.75" x14ac:dyDescent="0.25">
      <c r="A177" s="69">
        <v>172</v>
      </c>
      <c r="B177" s="77"/>
      <c r="C177" s="77"/>
      <c r="D177" s="77"/>
      <c r="E177" s="52"/>
      <c r="F177" s="81"/>
      <c r="G177" s="52"/>
    </row>
    <row r="178" spans="1:7" ht="15.75" x14ac:dyDescent="0.25">
      <c r="A178" s="69">
        <v>173</v>
      </c>
      <c r="B178" s="77"/>
      <c r="C178" s="77"/>
      <c r="D178" s="77"/>
      <c r="E178" s="52"/>
      <c r="F178" s="81"/>
      <c r="G178" s="52"/>
    </row>
    <row r="179" spans="1:7" ht="15.75" x14ac:dyDescent="0.25">
      <c r="A179" s="69">
        <v>174</v>
      </c>
      <c r="B179" s="77"/>
      <c r="C179" s="77"/>
      <c r="D179" s="77"/>
      <c r="E179" s="52"/>
      <c r="F179" s="81"/>
      <c r="G179" s="52"/>
    </row>
    <row r="180" spans="1:7" ht="15.75" x14ac:dyDescent="0.25">
      <c r="A180" s="69">
        <v>175</v>
      </c>
      <c r="B180" s="77"/>
      <c r="C180" s="77"/>
      <c r="D180" s="77"/>
      <c r="E180" s="52"/>
      <c r="F180" s="81"/>
      <c r="G180" s="52"/>
    </row>
    <row r="181" spans="1:7" ht="15.75" x14ac:dyDescent="0.25">
      <c r="A181" s="69">
        <v>176</v>
      </c>
      <c r="B181" s="77"/>
      <c r="C181" s="77"/>
      <c r="D181" s="77"/>
      <c r="E181" s="52"/>
      <c r="F181" s="81"/>
      <c r="G181" s="52"/>
    </row>
    <row r="182" spans="1:7" ht="15.75" x14ac:dyDescent="0.25">
      <c r="A182" s="69">
        <v>177</v>
      </c>
      <c r="B182" s="77"/>
      <c r="C182" s="77"/>
      <c r="D182" s="77"/>
      <c r="E182" s="52"/>
      <c r="F182" s="81"/>
      <c r="G182" s="52"/>
    </row>
    <row r="183" spans="1:7" ht="15.75" x14ac:dyDescent="0.25">
      <c r="A183" s="69">
        <v>178</v>
      </c>
      <c r="B183" s="77"/>
      <c r="C183" s="77"/>
      <c r="D183" s="77"/>
      <c r="E183" s="52"/>
      <c r="F183" s="81"/>
      <c r="G183" s="75"/>
    </row>
    <row r="184" spans="1:7" ht="15.75" x14ac:dyDescent="0.25">
      <c r="A184" s="69">
        <v>179</v>
      </c>
      <c r="B184" s="77"/>
      <c r="C184" s="77"/>
      <c r="D184" s="77"/>
      <c r="E184" s="52"/>
      <c r="F184" s="81"/>
      <c r="G184" s="52"/>
    </row>
    <row r="185" spans="1:7" ht="15.75" x14ac:dyDescent="0.25">
      <c r="A185" s="69">
        <v>180</v>
      </c>
      <c r="B185" s="77"/>
      <c r="C185" s="77"/>
      <c r="D185" s="77"/>
      <c r="E185" s="52"/>
      <c r="F185" s="81"/>
      <c r="G185" s="52"/>
    </row>
    <row r="186" spans="1:7" ht="15.75" x14ac:dyDescent="0.25">
      <c r="A186" s="69">
        <v>181</v>
      </c>
      <c r="B186" s="77"/>
      <c r="C186" s="77"/>
      <c r="D186" s="77"/>
      <c r="E186" s="52"/>
      <c r="F186" s="81"/>
      <c r="G186" s="52"/>
    </row>
    <row r="187" spans="1:7" ht="15.75" x14ac:dyDescent="0.25">
      <c r="A187" s="69">
        <v>182</v>
      </c>
      <c r="B187" s="77"/>
      <c r="C187" s="77"/>
      <c r="D187" s="77"/>
      <c r="E187" s="52"/>
      <c r="F187" s="81"/>
      <c r="G187" s="52"/>
    </row>
    <row r="188" spans="1:7" ht="15.75" x14ac:dyDescent="0.25">
      <c r="A188" s="69">
        <v>183</v>
      </c>
      <c r="B188" s="77"/>
      <c r="C188" s="77"/>
      <c r="D188" s="77"/>
      <c r="E188" s="52"/>
      <c r="F188" s="81"/>
      <c r="G188" s="52"/>
    </row>
    <row r="189" spans="1:7" ht="15.75" x14ac:dyDescent="0.25">
      <c r="A189" s="69">
        <v>184</v>
      </c>
      <c r="B189" s="77"/>
      <c r="C189" s="77"/>
      <c r="D189" s="77"/>
      <c r="E189" s="52"/>
      <c r="F189" s="81"/>
      <c r="G189" s="52"/>
    </row>
    <row r="190" spans="1:7" ht="15.75" x14ac:dyDescent="0.25">
      <c r="A190" s="69">
        <v>185</v>
      </c>
      <c r="B190" s="77"/>
      <c r="C190" s="77"/>
      <c r="D190" s="77"/>
      <c r="E190" s="52"/>
      <c r="F190" s="81"/>
      <c r="G190" s="52"/>
    </row>
    <row r="191" spans="1:7" ht="15.75" x14ac:dyDescent="0.25">
      <c r="A191" s="69">
        <v>186</v>
      </c>
      <c r="B191" s="77"/>
      <c r="C191" s="77"/>
      <c r="D191" s="77"/>
      <c r="E191" s="52"/>
      <c r="F191" s="81"/>
      <c r="G191" s="52"/>
    </row>
    <row r="192" spans="1:7" ht="15.75" x14ac:dyDescent="0.25">
      <c r="A192" s="69">
        <v>187</v>
      </c>
      <c r="B192" s="77"/>
      <c r="C192" s="77"/>
      <c r="D192" s="77"/>
      <c r="E192" s="52"/>
      <c r="F192" s="81"/>
      <c r="G192" s="52"/>
    </row>
    <row r="193" spans="1:7" ht="15.75" x14ac:dyDescent="0.25">
      <c r="A193" s="69">
        <v>188</v>
      </c>
      <c r="B193" s="77"/>
      <c r="C193" s="77"/>
      <c r="D193" s="77"/>
      <c r="E193" s="52"/>
      <c r="F193" s="81"/>
      <c r="G193" s="52"/>
    </row>
    <row r="194" spans="1:7" ht="15.75" x14ac:dyDescent="0.25">
      <c r="A194" s="69">
        <v>189</v>
      </c>
      <c r="B194" s="77"/>
      <c r="C194" s="77"/>
      <c r="D194" s="77"/>
      <c r="E194" s="52"/>
      <c r="F194" s="81"/>
      <c r="G194" s="52"/>
    </row>
    <row r="195" spans="1:7" ht="15.75" x14ac:dyDescent="0.25">
      <c r="A195" s="69">
        <v>190</v>
      </c>
      <c r="B195" s="77"/>
      <c r="C195" s="77"/>
      <c r="D195" s="77"/>
      <c r="E195" s="52"/>
      <c r="F195" s="81"/>
      <c r="G195" s="52"/>
    </row>
    <row r="196" spans="1:7" ht="15.75" x14ac:dyDescent="0.25">
      <c r="A196" s="69">
        <v>191</v>
      </c>
      <c r="B196" s="77"/>
      <c r="C196" s="77"/>
      <c r="D196" s="77"/>
      <c r="E196" s="52"/>
      <c r="F196" s="81"/>
      <c r="G196" s="52"/>
    </row>
    <row r="197" spans="1:7" ht="15.75" x14ac:dyDescent="0.25">
      <c r="A197" s="69">
        <v>192</v>
      </c>
      <c r="B197" s="77"/>
      <c r="C197" s="77"/>
      <c r="D197" s="77"/>
      <c r="E197" s="52"/>
      <c r="F197" s="81"/>
      <c r="G197" s="52"/>
    </row>
    <row r="198" spans="1:7" ht="15.75" x14ac:dyDescent="0.25">
      <c r="A198" s="69">
        <v>193</v>
      </c>
      <c r="B198" s="77"/>
      <c r="C198" s="77"/>
      <c r="D198" s="77"/>
      <c r="E198" s="52"/>
      <c r="F198" s="81"/>
      <c r="G198" s="52"/>
    </row>
    <row r="199" spans="1:7" ht="15.75" x14ac:dyDescent="0.25">
      <c r="A199" s="69">
        <v>194</v>
      </c>
      <c r="B199" s="77"/>
      <c r="C199" s="77"/>
      <c r="D199" s="77"/>
      <c r="E199" s="52"/>
      <c r="F199" s="81"/>
      <c r="G199" s="52"/>
    </row>
    <row r="200" spans="1:7" ht="15.75" x14ac:dyDescent="0.25">
      <c r="A200" s="69">
        <v>195</v>
      </c>
      <c r="B200" s="77"/>
      <c r="C200" s="77"/>
      <c r="D200" s="77"/>
      <c r="E200" s="52"/>
      <c r="F200" s="81"/>
      <c r="G200" s="52"/>
    </row>
    <row r="201" spans="1:7" ht="15.75" x14ac:dyDescent="0.25">
      <c r="A201" s="69">
        <v>196</v>
      </c>
      <c r="B201" s="77"/>
      <c r="C201" s="77"/>
      <c r="D201" s="77"/>
      <c r="E201" s="52"/>
      <c r="F201" s="81"/>
      <c r="G201" s="52"/>
    </row>
    <row r="202" spans="1:7" ht="15.75" x14ac:dyDescent="0.25">
      <c r="A202" s="69">
        <v>197</v>
      </c>
      <c r="B202" s="77"/>
      <c r="C202" s="77"/>
      <c r="D202" s="77"/>
      <c r="E202" s="52"/>
      <c r="F202" s="81"/>
      <c r="G202" s="52"/>
    </row>
    <row r="203" spans="1:7" ht="15.75" x14ac:dyDescent="0.25">
      <c r="A203" s="69">
        <v>198</v>
      </c>
      <c r="B203" s="77"/>
      <c r="C203" s="77"/>
      <c r="D203" s="77"/>
      <c r="E203" s="52"/>
      <c r="F203" s="81"/>
      <c r="G203" s="52"/>
    </row>
    <row r="204" spans="1:7" ht="15.75" x14ac:dyDescent="0.25">
      <c r="A204" s="69">
        <v>199</v>
      </c>
      <c r="B204" s="77"/>
      <c r="C204" s="77"/>
      <c r="D204" s="77"/>
      <c r="E204" s="52"/>
      <c r="F204" s="81"/>
      <c r="G204" s="52"/>
    </row>
    <row r="205" spans="1:7" ht="15.75" x14ac:dyDescent="0.25">
      <c r="A205" s="69">
        <v>200</v>
      </c>
      <c r="B205" s="77"/>
      <c r="C205" s="77"/>
      <c r="D205" s="77"/>
      <c r="E205" s="52"/>
      <c r="F205" s="81"/>
      <c r="G205" s="52"/>
    </row>
    <row r="206" spans="1:7" ht="15.75" x14ac:dyDescent="0.25">
      <c r="A206" s="69">
        <v>201</v>
      </c>
      <c r="B206" s="77"/>
      <c r="C206" s="77"/>
      <c r="D206" s="77"/>
      <c r="E206" s="52"/>
      <c r="F206" s="81"/>
      <c r="G206" s="52"/>
    </row>
    <row r="207" spans="1:7" ht="15.75" x14ac:dyDescent="0.25">
      <c r="A207" s="69">
        <v>202</v>
      </c>
      <c r="B207" s="77"/>
      <c r="C207" s="77"/>
      <c r="D207" s="77"/>
      <c r="E207" s="52"/>
      <c r="F207" s="81"/>
      <c r="G207" s="52"/>
    </row>
    <row r="208" spans="1:7" ht="15.75" x14ac:dyDescent="0.25">
      <c r="A208" s="69">
        <v>203</v>
      </c>
      <c r="B208" s="77"/>
      <c r="C208" s="77"/>
      <c r="D208" s="77"/>
      <c r="E208" s="52"/>
      <c r="F208" s="81"/>
      <c r="G208" s="52"/>
    </row>
    <row r="209" spans="1:7" ht="15.75" x14ac:dyDescent="0.25">
      <c r="A209" s="69">
        <v>204</v>
      </c>
      <c r="B209" s="77"/>
      <c r="C209" s="77"/>
      <c r="D209" s="77"/>
      <c r="E209" s="52"/>
      <c r="F209" s="81"/>
      <c r="G209" s="52"/>
    </row>
    <row r="210" spans="1:7" ht="15.75" x14ac:dyDescent="0.25">
      <c r="A210" s="69">
        <v>205</v>
      </c>
      <c r="B210" s="77"/>
      <c r="C210" s="77"/>
      <c r="D210" s="77"/>
      <c r="E210" s="52"/>
      <c r="F210" s="81"/>
      <c r="G210" s="52"/>
    </row>
    <row r="211" spans="1:7" ht="15.75" x14ac:dyDescent="0.25">
      <c r="A211" s="69">
        <v>206</v>
      </c>
      <c r="B211" s="77"/>
      <c r="C211" s="77"/>
      <c r="D211" s="77"/>
      <c r="E211" s="52"/>
      <c r="F211" s="81"/>
      <c r="G211" s="52"/>
    </row>
    <row r="212" spans="1:7" ht="15.75" x14ac:dyDescent="0.25">
      <c r="A212" s="69">
        <v>207</v>
      </c>
      <c r="B212" s="77"/>
      <c r="C212" s="77"/>
      <c r="D212" s="77"/>
      <c r="E212" s="52"/>
      <c r="F212" s="81"/>
      <c r="G212" s="52"/>
    </row>
    <row r="213" spans="1:7" ht="15.75" x14ac:dyDescent="0.25">
      <c r="A213" s="69">
        <v>208</v>
      </c>
      <c r="B213" s="77"/>
      <c r="C213" s="77"/>
      <c r="D213" s="77"/>
      <c r="E213" s="52"/>
      <c r="F213" s="81"/>
      <c r="G213" s="52"/>
    </row>
    <row r="214" spans="1:7" ht="15.75" x14ac:dyDescent="0.25">
      <c r="A214" s="69">
        <v>209</v>
      </c>
      <c r="B214" s="77"/>
      <c r="C214" s="77"/>
      <c r="D214" s="77"/>
      <c r="E214" s="52"/>
      <c r="F214" s="81"/>
      <c r="G214" s="52"/>
    </row>
    <row r="215" spans="1:7" ht="15.75" x14ac:dyDescent="0.25">
      <c r="A215" s="69">
        <v>210</v>
      </c>
      <c r="B215" s="77"/>
      <c r="C215" s="77"/>
      <c r="D215" s="77"/>
      <c r="E215" s="52"/>
      <c r="F215" s="81"/>
      <c r="G215" s="52"/>
    </row>
    <row r="216" spans="1:7" ht="15.75" x14ac:dyDescent="0.25">
      <c r="A216" s="69">
        <v>211</v>
      </c>
      <c r="B216" s="77"/>
      <c r="C216" s="77"/>
      <c r="D216" s="77"/>
      <c r="E216" s="52"/>
      <c r="F216" s="81"/>
      <c r="G216" s="52"/>
    </row>
    <row r="217" spans="1:7" ht="15.75" x14ac:dyDescent="0.25">
      <c r="A217" s="69">
        <v>212</v>
      </c>
      <c r="B217" s="77"/>
      <c r="C217" s="77"/>
      <c r="D217" s="77"/>
      <c r="E217" s="52"/>
      <c r="F217" s="81"/>
      <c r="G217" s="52"/>
    </row>
    <row r="218" spans="1:7" ht="15.75" x14ac:dyDescent="0.25">
      <c r="A218" s="69">
        <v>213</v>
      </c>
      <c r="B218" s="77"/>
      <c r="C218" s="77"/>
      <c r="D218" s="77"/>
      <c r="E218" s="52"/>
      <c r="F218" s="81"/>
      <c r="G218" s="52"/>
    </row>
    <row r="219" spans="1:7" ht="15.75" x14ac:dyDescent="0.25">
      <c r="A219" s="69">
        <v>214</v>
      </c>
      <c r="B219" s="77"/>
      <c r="C219" s="77"/>
      <c r="D219" s="77"/>
      <c r="E219" s="52"/>
      <c r="F219" s="81"/>
      <c r="G219" s="52"/>
    </row>
    <row r="220" spans="1:7" ht="15.75" x14ac:dyDescent="0.25">
      <c r="A220" s="69">
        <v>215</v>
      </c>
      <c r="B220" s="77"/>
      <c r="C220" s="77"/>
      <c r="D220" s="77"/>
      <c r="E220" s="52"/>
      <c r="F220" s="81"/>
      <c r="G220" s="52"/>
    </row>
    <row r="221" spans="1:7" ht="15.75" x14ac:dyDescent="0.25">
      <c r="A221" s="69">
        <v>216</v>
      </c>
      <c r="B221" s="77"/>
      <c r="C221" s="77"/>
      <c r="D221" s="77"/>
      <c r="E221" s="52"/>
      <c r="F221" s="81"/>
      <c r="G221" s="52"/>
    </row>
    <row r="222" spans="1:7" ht="15.75" x14ac:dyDescent="0.25">
      <c r="A222" s="69">
        <v>217</v>
      </c>
      <c r="B222" s="77"/>
      <c r="C222" s="77"/>
      <c r="D222" s="77"/>
      <c r="E222" s="52"/>
      <c r="F222" s="81"/>
      <c r="G222" s="52"/>
    </row>
    <row r="223" spans="1:7" ht="15.75" x14ac:dyDescent="0.25">
      <c r="A223" s="69">
        <v>218</v>
      </c>
      <c r="B223" s="77"/>
      <c r="C223" s="77"/>
      <c r="D223" s="77"/>
      <c r="E223" s="52"/>
      <c r="F223" s="81"/>
      <c r="G223" s="52"/>
    </row>
    <row r="224" spans="1:7" ht="15.75" x14ac:dyDescent="0.25">
      <c r="A224" s="69">
        <v>219</v>
      </c>
      <c r="B224" s="77"/>
      <c r="C224" s="77"/>
      <c r="D224" s="77"/>
      <c r="E224" s="52"/>
      <c r="F224" s="81"/>
      <c r="G224" s="52"/>
    </row>
    <row r="225" spans="1:7" ht="15.75" x14ac:dyDescent="0.25">
      <c r="A225" s="69">
        <v>220</v>
      </c>
      <c r="B225" s="77"/>
      <c r="C225" s="77"/>
      <c r="D225" s="77"/>
      <c r="E225" s="52"/>
      <c r="F225" s="81"/>
      <c r="G225" s="52"/>
    </row>
    <row r="226" spans="1:7" ht="17.25" customHeight="1" x14ac:dyDescent="0.25">
      <c r="A226" s="69">
        <v>221</v>
      </c>
      <c r="B226" s="77"/>
      <c r="C226" s="77"/>
      <c r="D226" s="77"/>
      <c r="E226" s="52"/>
      <c r="F226" s="81"/>
      <c r="G226" s="52"/>
    </row>
    <row r="227" spans="1:7" ht="15.75" x14ac:dyDescent="0.25">
      <c r="A227" s="69">
        <v>222</v>
      </c>
      <c r="B227" s="77"/>
      <c r="C227" s="77"/>
      <c r="D227" s="77"/>
      <c r="E227" s="52"/>
      <c r="F227" s="81"/>
      <c r="G227" s="52"/>
    </row>
    <row r="228" spans="1:7" ht="15.75" x14ac:dyDescent="0.25">
      <c r="A228" s="69">
        <v>223</v>
      </c>
      <c r="B228" s="77"/>
      <c r="C228" s="77"/>
      <c r="D228" s="77"/>
      <c r="E228" s="52"/>
      <c r="F228" s="81"/>
      <c r="G228" s="52"/>
    </row>
    <row r="229" spans="1:7" ht="15.75" x14ac:dyDescent="0.25">
      <c r="A229" s="69">
        <v>224</v>
      </c>
      <c r="B229" s="77"/>
      <c r="C229" s="77"/>
      <c r="D229" s="77"/>
      <c r="E229" s="52"/>
      <c r="F229" s="81"/>
      <c r="G229" s="52"/>
    </row>
    <row r="230" spans="1:7" ht="15.75" x14ac:dyDescent="0.25">
      <c r="A230" s="69">
        <v>225</v>
      </c>
      <c r="B230" s="77"/>
      <c r="C230" s="77"/>
      <c r="D230" s="77"/>
      <c r="E230" s="52"/>
      <c r="F230" s="81"/>
      <c r="G230" s="52"/>
    </row>
    <row r="231" spans="1:7" ht="15.75" x14ac:dyDescent="0.25">
      <c r="A231" s="69">
        <v>226</v>
      </c>
      <c r="B231" s="77"/>
      <c r="C231" s="77"/>
      <c r="D231" s="77"/>
      <c r="E231" s="52"/>
      <c r="F231" s="81"/>
      <c r="G231" s="52"/>
    </row>
    <row r="232" spans="1:7" ht="15.75" x14ac:dyDescent="0.25">
      <c r="A232" s="69">
        <v>227</v>
      </c>
      <c r="B232" s="77"/>
      <c r="C232" s="77"/>
      <c r="D232" s="77"/>
      <c r="E232" s="52"/>
      <c r="F232" s="81"/>
      <c r="G232" s="52"/>
    </row>
    <row r="233" spans="1:7" ht="15.75" x14ac:dyDescent="0.25">
      <c r="A233" s="69">
        <v>228</v>
      </c>
      <c r="B233" s="77"/>
      <c r="C233" s="77"/>
      <c r="D233" s="77"/>
      <c r="E233" s="52"/>
      <c r="F233" s="81"/>
      <c r="G233" s="52"/>
    </row>
    <row r="234" spans="1:7" ht="15.75" x14ac:dyDescent="0.25">
      <c r="A234" s="69">
        <v>229</v>
      </c>
      <c r="B234" s="77"/>
      <c r="C234" s="77"/>
      <c r="D234" s="77"/>
      <c r="E234" s="52"/>
      <c r="F234" s="81"/>
      <c r="G234" s="52"/>
    </row>
    <row r="235" spans="1:7" ht="15.75" x14ac:dyDescent="0.25">
      <c r="A235" s="69">
        <v>230</v>
      </c>
      <c r="B235" s="77"/>
      <c r="C235" s="77"/>
      <c r="D235" s="77"/>
      <c r="E235" s="52"/>
      <c r="F235" s="81"/>
      <c r="G235" s="52"/>
    </row>
    <row r="236" spans="1:7" ht="15.75" x14ac:dyDescent="0.25">
      <c r="A236" s="69">
        <v>231</v>
      </c>
      <c r="B236" s="77"/>
      <c r="C236" s="77"/>
      <c r="D236" s="77"/>
      <c r="E236" s="52"/>
      <c r="F236" s="81"/>
      <c r="G236" s="52"/>
    </row>
    <row r="237" spans="1:7" ht="15.75" x14ac:dyDescent="0.25">
      <c r="A237" s="69">
        <v>232</v>
      </c>
      <c r="B237" s="77"/>
      <c r="C237" s="77"/>
      <c r="D237" s="77"/>
      <c r="E237" s="52"/>
      <c r="F237" s="81"/>
      <c r="G237" s="52"/>
    </row>
    <row r="238" spans="1:7" ht="15.75" x14ac:dyDescent="0.25">
      <c r="A238" s="69">
        <v>233</v>
      </c>
      <c r="B238" s="77"/>
      <c r="C238" s="77"/>
      <c r="D238" s="77"/>
      <c r="E238" s="52"/>
      <c r="F238" s="81"/>
      <c r="G238" s="52"/>
    </row>
    <row r="239" spans="1:7" ht="15.75" x14ac:dyDescent="0.25">
      <c r="A239" s="69">
        <v>234</v>
      </c>
      <c r="B239" s="77"/>
      <c r="C239" s="77"/>
      <c r="D239" s="77"/>
      <c r="E239" s="52"/>
      <c r="F239" s="81"/>
      <c r="G239" s="52"/>
    </row>
    <row r="240" spans="1:7" ht="15.75" x14ac:dyDescent="0.25">
      <c r="A240" s="69">
        <v>235</v>
      </c>
      <c r="B240" s="77"/>
      <c r="C240" s="77"/>
      <c r="D240" s="77"/>
      <c r="E240" s="52"/>
      <c r="F240" s="81"/>
      <c r="G240" s="52"/>
    </row>
    <row r="241" spans="1:7" ht="15.75" x14ac:dyDescent="0.25">
      <c r="A241" s="69">
        <v>236</v>
      </c>
      <c r="B241" s="77"/>
      <c r="C241" s="77"/>
      <c r="D241" s="77"/>
      <c r="E241" s="52"/>
      <c r="F241" s="81"/>
      <c r="G241" s="52"/>
    </row>
    <row r="242" spans="1:7" ht="15.75" x14ac:dyDescent="0.25">
      <c r="A242" s="69">
        <v>237</v>
      </c>
      <c r="B242" s="77"/>
      <c r="C242" s="77"/>
      <c r="D242" s="77"/>
      <c r="E242" s="52"/>
      <c r="F242" s="81"/>
      <c r="G242" s="52"/>
    </row>
    <row r="243" spans="1:7" ht="15.75" x14ac:dyDescent="0.25">
      <c r="A243" s="69">
        <v>238</v>
      </c>
      <c r="B243" s="77"/>
      <c r="C243" s="77"/>
      <c r="D243" s="77"/>
      <c r="E243" s="52"/>
      <c r="F243" s="81"/>
      <c r="G243" s="52"/>
    </row>
    <row r="244" spans="1:7" ht="15.75" x14ac:dyDescent="0.25">
      <c r="A244" s="69">
        <v>239</v>
      </c>
      <c r="B244" s="77"/>
      <c r="C244" s="77"/>
      <c r="D244" s="77"/>
      <c r="E244" s="52"/>
      <c r="F244" s="81"/>
      <c r="G244" s="52"/>
    </row>
    <row r="245" spans="1:7" ht="15.75" x14ac:dyDescent="0.25">
      <c r="A245" s="69">
        <v>240</v>
      </c>
      <c r="B245" s="77"/>
      <c r="C245" s="77"/>
      <c r="D245" s="77"/>
      <c r="E245" s="52"/>
      <c r="F245" s="81"/>
      <c r="G245" s="52"/>
    </row>
    <row r="246" spans="1:7" ht="15.75" x14ac:dyDescent="0.25">
      <c r="A246" s="69">
        <v>241</v>
      </c>
      <c r="B246" s="77"/>
      <c r="C246" s="77"/>
      <c r="D246" s="77"/>
      <c r="E246" s="52"/>
      <c r="F246" s="81"/>
      <c r="G246" s="52"/>
    </row>
    <row r="247" spans="1:7" ht="15.75" x14ac:dyDescent="0.25">
      <c r="A247" s="69">
        <v>242</v>
      </c>
      <c r="B247" s="77"/>
      <c r="C247" s="77"/>
      <c r="D247" s="77"/>
      <c r="E247" s="52"/>
      <c r="F247" s="81"/>
      <c r="G247" s="52"/>
    </row>
    <row r="248" spans="1:7" ht="15.75" x14ac:dyDescent="0.25">
      <c r="A248" s="69">
        <v>243</v>
      </c>
      <c r="B248" s="77"/>
      <c r="C248" s="77"/>
      <c r="D248" s="77"/>
      <c r="E248" s="52"/>
      <c r="F248" s="81"/>
      <c r="G248" s="52"/>
    </row>
    <row r="249" spans="1:7" ht="15.75" x14ac:dyDescent="0.25">
      <c r="A249" s="69">
        <v>244</v>
      </c>
      <c r="B249" s="77"/>
      <c r="C249" s="77"/>
      <c r="D249" s="77"/>
      <c r="E249" s="52"/>
      <c r="F249" s="81"/>
      <c r="G249" s="52"/>
    </row>
    <row r="250" spans="1:7" ht="15.75" x14ac:dyDescent="0.25">
      <c r="A250" s="69">
        <v>245</v>
      </c>
      <c r="B250" s="77"/>
      <c r="C250" s="77"/>
      <c r="D250" s="77"/>
      <c r="E250" s="52"/>
      <c r="F250" s="81"/>
      <c r="G250" s="52"/>
    </row>
    <row r="251" spans="1:7" ht="15.75" x14ac:dyDescent="0.25">
      <c r="A251" s="69">
        <v>246</v>
      </c>
      <c r="B251" s="77"/>
      <c r="C251" s="77"/>
      <c r="D251" s="77"/>
      <c r="E251" s="52"/>
      <c r="F251" s="81"/>
      <c r="G251" s="52"/>
    </row>
    <row r="252" spans="1:7" ht="15.75" x14ac:dyDescent="0.25">
      <c r="A252" s="69">
        <v>247</v>
      </c>
      <c r="B252" s="77"/>
      <c r="C252" s="77"/>
      <c r="D252" s="77"/>
      <c r="E252" s="52"/>
      <c r="F252" s="81"/>
      <c r="G252" s="52"/>
    </row>
    <row r="253" spans="1:7" ht="15.75" x14ac:dyDescent="0.25">
      <c r="A253" s="69">
        <v>248</v>
      </c>
      <c r="B253" s="77"/>
      <c r="C253" s="77"/>
      <c r="D253" s="77"/>
      <c r="E253" s="52"/>
      <c r="F253" s="81"/>
      <c r="G253" s="52"/>
    </row>
    <row r="254" spans="1:7" ht="15.75" x14ac:dyDescent="0.25">
      <c r="A254" s="69">
        <v>249</v>
      </c>
      <c r="B254" s="77"/>
      <c r="C254" s="77"/>
      <c r="D254" s="77"/>
      <c r="E254" s="52"/>
      <c r="F254" s="81"/>
      <c r="G254" s="52"/>
    </row>
    <row r="255" spans="1:7" ht="15.75" x14ac:dyDescent="0.25">
      <c r="A255" s="69">
        <v>250</v>
      </c>
      <c r="B255" s="77"/>
      <c r="C255" s="77"/>
      <c r="D255" s="77"/>
      <c r="E255" s="52"/>
      <c r="F255" s="81"/>
      <c r="G255" s="52"/>
    </row>
    <row r="256" spans="1:7" ht="15.75" x14ac:dyDescent="0.25">
      <c r="A256" s="69">
        <v>251</v>
      </c>
      <c r="B256" s="77"/>
      <c r="C256" s="77"/>
      <c r="D256" s="77"/>
      <c r="E256" s="52"/>
      <c r="F256" s="81"/>
      <c r="G256" s="52"/>
    </row>
    <row r="257" spans="1:7" ht="15.75" x14ac:dyDescent="0.25">
      <c r="A257" s="69">
        <v>252</v>
      </c>
      <c r="B257" s="77"/>
      <c r="C257" s="77"/>
      <c r="D257" s="77"/>
      <c r="E257" s="52"/>
      <c r="F257" s="81"/>
      <c r="G257" s="52"/>
    </row>
    <row r="258" spans="1:7" ht="15.75" x14ac:dyDescent="0.25">
      <c r="A258" s="69">
        <v>253</v>
      </c>
      <c r="B258" s="77"/>
      <c r="C258" s="77"/>
      <c r="D258" s="77"/>
      <c r="E258" s="52"/>
      <c r="F258" s="81"/>
      <c r="G258" s="52"/>
    </row>
    <row r="259" spans="1:7" ht="15.75" x14ac:dyDescent="0.25">
      <c r="A259" s="69">
        <v>254</v>
      </c>
      <c r="B259" s="77"/>
      <c r="C259" s="77"/>
      <c r="D259" s="77"/>
      <c r="E259" s="52"/>
      <c r="F259" s="81"/>
      <c r="G259" s="52"/>
    </row>
    <row r="260" spans="1:7" ht="15.75" x14ac:dyDescent="0.25">
      <c r="A260" s="69">
        <v>255</v>
      </c>
      <c r="B260" s="77"/>
      <c r="C260" s="77"/>
      <c r="D260" s="77"/>
      <c r="E260" s="52"/>
      <c r="F260" s="81"/>
      <c r="G260" s="52"/>
    </row>
    <row r="261" spans="1:7" ht="15.75" x14ac:dyDescent="0.25">
      <c r="A261" s="69">
        <v>256</v>
      </c>
      <c r="B261" s="77"/>
      <c r="C261" s="77"/>
      <c r="D261" s="77"/>
      <c r="E261" s="52"/>
      <c r="F261" s="81"/>
      <c r="G261" s="52"/>
    </row>
    <row r="262" spans="1:7" ht="15.75" x14ac:dyDescent="0.25">
      <c r="A262" s="69">
        <v>257</v>
      </c>
      <c r="B262" s="77"/>
      <c r="C262" s="77"/>
      <c r="D262" s="77"/>
      <c r="E262" s="52"/>
      <c r="F262" s="81"/>
      <c r="G262" s="52"/>
    </row>
    <row r="263" spans="1:7" ht="15.75" x14ac:dyDescent="0.25">
      <c r="A263" s="69">
        <v>258</v>
      </c>
      <c r="B263" s="77"/>
      <c r="C263" s="77"/>
      <c r="D263" s="77"/>
      <c r="E263" s="52"/>
      <c r="F263" s="81"/>
      <c r="G263" s="52"/>
    </row>
    <row r="264" spans="1:7" ht="15.75" x14ac:dyDescent="0.25">
      <c r="A264" s="69">
        <v>259</v>
      </c>
      <c r="B264" s="77"/>
      <c r="C264" s="77"/>
      <c r="D264" s="77"/>
      <c r="E264" s="52"/>
      <c r="F264" s="81"/>
      <c r="G264" s="52"/>
    </row>
    <row r="265" spans="1:7" ht="15.75" x14ac:dyDescent="0.25">
      <c r="A265" s="69">
        <v>260</v>
      </c>
      <c r="B265" s="77"/>
      <c r="C265" s="77"/>
      <c r="D265" s="77"/>
      <c r="E265" s="52"/>
      <c r="F265" s="81"/>
      <c r="G265" s="52"/>
    </row>
    <row r="266" spans="1:7" ht="15.75" x14ac:dyDescent="0.25">
      <c r="A266" s="69">
        <v>261</v>
      </c>
      <c r="B266" s="77"/>
      <c r="C266" s="77"/>
      <c r="D266" s="77"/>
      <c r="E266" s="52"/>
      <c r="F266" s="81"/>
      <c r="G266" s="52"/>
    </row>
    <row r="267" spans="1:7" ht="15.75" x14ac:dyDescent="0.25">
      <c r="A267" s="69">
        <v>262</v>
      </c>
      <c r="B267" s="77"/>
      <c r="C267" s="77"/>
      <c r="D267" s="77"/>
      <c r="E267" s="52"/>
      <c r="F267" s="81"/>
      <c r="G267" s="52"/>
    </row>
    <row r="268" spans="1:7" ht="15.75" x14ac:dyDescent="0.25">
      <c r="A268" s="69">
        <v>263</v>
      </c>
      <c r="B268" s="77"/>
      <c r="C268" s="77"/>
      <c r="D268" s="77"/>
      <c r="E268" s="52"/>
      <c r="F268" s="81"/>
      <c r="G268" s="52"/>
    </row>
    <row r="269" spans="1:7" ht="15.75" x14ac:dyDescent="0.25">
      <c r="A269" s="69">
        <v>264</v>
      </c>
      <c r="B269" s="77"/>
      <c r="C269" s="77"/>
      <c r="D269" s="77"/>
      <c r="E269" s="52"/>
      <c r="F269" s="81"/>
      <c r="G269" s="52"/>
    </row>
    <row r="270" spans="1:7" ht="15.75" x14ac:dyDescent="0.25">
      <c r="A270" s="69">
        <v>265</v>
      </c>
      <c r="B270" s="77"/>
      <c r="C270" s="77"/>
      <c r="D270" s="77"/>
      <c r="E270" s="52"/>
      <c r="F270" s="81"/>
      <c r="G270" s="52"/>
    </row>
    <row r="271" spans="1:7" ht="15.75" x14ac:dyDescent="0.25">
      <c r="A271" s="69">
        <v>266</v>
      </c>
      <c r="B271" s="77"/>
      <c r="C271" s="77"/>
      <c r="D271" s="77"/>
      <c r="E271" s="52"/>
      <c r="F271" s="81"/>
      <c r="G271" s="52"/>
    </row>
    <row r="272" spans="1:7" ht="15.75" x14ac:dyDescent="0.25">
      <c r="A272" s="69">
        <v>267</v>
      </c>
      <c r="B272" s="77"/>
      <c r="C272" s="77"/>
      <c r="D272" s="77"/>
      <c r="E272" s="52"/>
      <c r="F272" s="81"/>
      <c r="G272" s="52"/>
    </row>
    <row r="273" spans="1:7" ht="15.75" x14ac:dyDescent="0.25">
      <c r="A273" s="69">
        <v>268</v>
      </c>
      <c r="B273" s="77"/>
      <c r="C273" s="77"/>
      <c r="D273" s="77"/>
      <c r="E273" s="52"/>
      <c r="F273" s="81"/>
      <c r="G273" s="52"/>
    </row>
    <row r="274" spans="1:7" ht="15.75" x14ac:dyDescent="0.25">
      <c r="A274" s="69">
        <v>269</v>
      </c>
      <c r="B274" s="77"/>
      <c r="C274" s="77"/>
      <c r="D274" s="77"/>
      <c r="E274" s="52"/>
      <c r="F274" s="81"/>
      <c r="G274" s="52"/>
    </row>
    <row r="275" spans="1:7" ht="15.75" x14ac:dyDescent="0.25">
      <c r="A275" s="69">
        <v>270</v>
      </c>
      <c r="B275" s="77"/>
      <c r="C275" s="77"/>
      <c r="D275" s="77"/>
      <c r="E275" s="52"/>
      <c r="F275" s="81"/>
      <c r="G275" s="52"/>
    </row>
    <row r="276" spans="1:7" ht="15.75" x14ac:dyDescent="0.25">
      <c r="A276" s="69">
        <v>271</v>
      </c>
      <c r="B276" s="77"/>
      <c r="C276" s="77"/>
      <c r="D276" s="77"/>
      <c r="E276" s="52"/>
      <c r="F276" s="81"/>
      <c r="G276" s="52"/>
    </row>
    <row r="277" spans="1:7" ht="15.75" x14ac:dyDescent="0.25">
      <c r="A277" s="69">
        <v>272</v>
      </c>
      <c r="B277" s="77"/>
      <c r="C277" s="77"/>
      <c r="D277" s="77"/>
      <c r="E277" s="52"/>
      <c r="F277" s="81"/>
      <c r="G277" s="52"/>
    </row>
    <row r="278" spans="1:7" ht="15.75" x14ac:dyDescent="0.25">
      <c r="A278" s="69">
        <v>273</v>
      </c>
      <c r="B278" s="77"/>
      <c r="C278" s="77"/>
      <c r="D278" s="77"/>
      <c r="E278" s="52"/>
      <c r="F278" s="81"/>
      <c r="G278" s="52"/>
    </row>
    <row r="279" spans="1:7" ht="15.75" x14ac:dyDescent="0.25">
      <c r="A279" s="69">
        <v>274</v>
      </c>
      <c r="B279" s="77"/>
      <c r="C279" s="77"/>
      <c r="D279" s="77"/>
      <c r="E279" s="52"/>
      <c r="F279" s="81"/>
      <c r="G279" s="52"/>
    </row>
    <row r="280" spans="1:7" ht="15.75" x14ac:dyDescent="0.25">
      <c r="A280" s="69">
        <v>275</v>
      </c>
      <c r="B280" s="77"/>
      <c r="C280" s="77"/>
      <c r="D280" s="77"/>
      <c r="E280" s="52"/>
      <c r="F280" s="81"/>
      <c r="G280" s="52"/>
    </row>
    <row r="281" spans="1:7" ht="15.75" x14ac:dyDescent="0.25">
      <c r="A281" s="69">
        <v>276</v>
      </c>
      <c r="B281" s="77"/>
      <c r="C281" s="77"/>
      <c r="D281" s="77"/>
      <c r="E281" s="52"/>
      <c r="F281" s="81"/>
      <c r="G281" s="52"/>
    </row>
    <row r="282" spans="1:7" ht="15.75" x14ac:dyDescent="0.25">
      <c r="A282" s="69">
        <v>277</v>
      </c>
      <c r="B282" s="77"/>
      <c r="C282" s="77"/>
      <c r="D282" s="77"/>
      <c r="E282" s="52"/>
      <c r="F282" s="81"/>
      <c r="G282" s="52"/>
    </row>
    <row r="283" spans="1:7" ht="15.75" x14ac:dyDescent="0.25">
      <c r="A283" s="69">
        <v>278</v>
      </c>
      <c r="B283" s="77"/>
      <c r="C283" s="77"/>
      <c r="D283" s="77"/>
      <c r="E283" s="52"/>
      <c r="F283" s="81"/>
      <c r="G283" s="52"/>
    </row>
    <row r="284" spans="1:7" ht="15.75" x14ac:dyDescent="0.25">
      <c r="A284" s="69">
        <v>279</v>
      </c>
      <c r="B284" s="77"/>
      <c r="C284" s="77"/>
      <c r="D284" s="77"/>
      <c r="E284" s="52"/>
      <c r="F284" s="81"/>
      <c r="G284" s="52"/>
    </row>
    <row r="285" spans="1:7" ht="15.75" x14ac:dyDescent="0.25">
      <c r="A285" s="69">
        <v>280</v>
      </c>
      <c r="B285" s="77"/>
      <c r="C285" s="77"/>
      <c r="D285" s="77"/>
      <c r="E285" s="52"/>
      <c r="F285" s="81"/>
      <c r="G285" s="52"/>
    </row>
    <row r="286" spans="1:7" ht="15.75" x14ac:dyDescent="0.25">
      <c r="A286" s="69">
        <v>281</v>
      </c>
      <c r="B286" s="77"/>
      <c r="C286" s="77"/>
      <c r="D286" s="77"/>
      <c r="E286" s="52"/>
      <c r="F286" s="81"/>
      <c r="G286" s="52"/>
    </row>
    <row r="287" spans="1:7" ht="15.75" x14ac:dyDescent="0.25">
      <c r="A287" s="69">
        <v>282</v>
      </c>
      <c r="B287" s="77"/>
      <c r="C287" s="77"/>
      <c r="D287" s="77"/>
      <c r="E287" s="52"/>
      <c r="F287" s="81"/>
      <c r="G287" s="52"/>
    </row>
    <row r="288" spans="1:7" ht="15.75" x14ac:dyDescent="0.25">
      <c r="A288" s="69">
        <v>283</v>
      </c>
      <c r="B288" s="77"/>
      <c r="C288" s="77"/>
      <c r="D288" s="77"/>
      <c r="E288" s="52"/>
      <c r="F288" s="81"/>
      <c r="G288" s="52"/>
    </row>
    <row r="289" spans="1:7" ht="15.75" x14ac:dyDescent="0.25">
      <c r="A289" s="69">
        <v>284</v>
      </c>
      <c r="B289" s="77"/>
      <c r="C289" s="77"/>
      <c r="D289" s="77"/>
      <c r="E289" s="52"/>
      <c r="F289" s="81"/>
      <c r="G289" s="52"/>
    </row>
    <row r="290" spans="1:7" ht="15.75" x14ac:dyDescent="0.25">
      <c r="A290" s="69">
        <v>285</v>
      </c>
      <c r="B290" s="77"/>
      <c r="C290" s="77"/>
      <c r="D290" s="77"/>
      <c r="E290" s="52"/>
      <c r="F290" s="81"/>
      <c r="G290" s="52"/>
    </row>
    <row r="291" spans="1:7" ht="15.75" x14ac:dyDescent="0.25">
      <c r="A291" s="69">
        <v>286</v>
      </c>
      <c r="B291" s="77"/>
      <c r="C291" s="77"/>
      <c r="D291" s="77"/>
      <c r="E291" s="52"/>
      <c r="F291" s="81"/>
      <c r="G291" s="52"/>
    </row>
    <row r="292" spans="1:7" ht="15.75" x14ac:dyDescent="0.25">
      <c r="A292" s="69">
        <v>287</v>
      </c>
      <c r="B292" s="77"/>
      <c r="C292" s="77"/>
      <c r="D292" s="77"/>
      <c r="E292" s="52"/>
      <c r="F292" s="81"/>
      <c r="G292" s="52"/>
    </row>
    <row r="293" spans="1:7" ht="15.75" x14ac:dyDescent="0.25">
      <c r="A293" s="69">
        <v>288</v>
      </c>
      <c r="B293" s="77"/>
      <c r="C293" s="77"/>
      <c r="D293" s="77"/>
      <c r="E293" s="52"/>
      <c r="F293" s="81"/>
      <c r="G293" s="52"/>
    </row>
    <row r="294" spans="1:7" ht="15.75" x14ac:dyDescent="0.25">
      <c r="A294" s="69">
        <v>289</v>
      </c>
      <c r="B294" s="77"/>
      <c r="C294" s="77"/>
      <c r="D294" s="77"/>
      <c r="E294" s="52"/>
      <c r="F294" s="81"/>
      <c r="G294" s="52"/>
    </row>
    <row r="295" spans="1:7" ht="15.75" x14ac:dyDescent="0.25">
      <c r="A295" s="69">
        <v>290</v>
      </c>
      <c r="B295" s="77"/>
      <c r="C295" s="77"/>
      <c r="D295" s="77"/>
      <c r="E295" s="52"/>
      <c r="F295" s="81"/>
      <c r="G295" s="52"/>
    </row>
    <row r="296" spans="1:7" ht="15.75" x14ac:dyDescent="0.25">
      <c r="A296" s="69">
        <v>291</v>
      </c>
      <c r="B296" s="77"/>
      <c r="C296" s="77"/>
      <c r="D296" s="77"/>
      <c r="E296" s="52"/>
      <c r="F296" s="81"/>
      <c r="G296" s="52"/>
    </row>
    <row r="297" spans="1:7" ht="15.75" x14ac:dyDescent="0.25">
      <c r="A297" s="69">
        <v>292</v>
      </c>
      <c r="B297" s="77"/>
      <c r="C297" s="77"/>
      <c r="D297" s="77"/>
      <c r="E297" s="52"/>
      <c r="F297" s="81"/>
      <c r="G297" s="52"/>
    </row>
    <row r="298" spans="1:7" ht="15.75" x14ac:dyDescent="0.25">
      <c r="A298" s="69">
        <v>293</v>
      </c>
      <c r="B298" s="77"/>
      <c r="C298" s="77"/>
      <c r="D298" s="77"/>
      <c r="E298" s="52"/>
      <c r="F298" s="81"/>
      <c r="G298" s="52"/>
    </row>
    <row r="299" spans="1:7" ht="15.75" x14ac:dyDescent="0.25">
      <c r="A299" s="69">
        <v>294</v>
      </c>
      <c r="B299" s="77"/>
      <c r="C299" s="77"/>
      <c r="D299" s="77"/>
      <c r="E299" s="52"/>
      <c r="F299" s="81"/>
      <c r="G299" s="52"/>
    </row>
    <row r="300" spans="1:7" ht="15.75" x14ac:dyDescent="0.25">
      <c r="A300" s="69">
        <v>295</v>
      </c>
      <c r="B300" s="77"/>
      <c r="C300" s="77"/>
      <c r="D300" s="77"/>
      <c r="E300" s="52"/>
      <c r="F300" s="81"/>
      <c r="G300" s="52"/>
    </row>
    <row r="301" spans="1:7" ht="15.75" x14ac:dyDescent="0.25">
      <c r="A301" s="69">
        <v>296</v>
      </c>
      <c r="B301" s="77"/>
      <c r="C301" s="77"/>
      <c r="D301" s="77"/>
      <c r="E301" s="52"/>
      <c r="F301" s="81"/>
      <c r="G301" s="52"/>
    </row>
    <row r="302" spans="1:7" ht="15.75" x14ac:dyDescent="0.25">
      <c r="A302" s="69">
        <v>297</v>
      </c>
      <c r="B302" s="77"/>
      <c r="C302" s="77"/>
      <c r="D302" s="77"/>
      <c r="E302" s="52"/>
      <c r="F302" s="81"/>
      <c r="G302" s="52"/>
    </row>
    <row r="303" spans="1:7" ht="15.75" x14ac:dyDescent="0.25">
      <c r="A303" s="69">
        <v>298</v>
      </c>
      <c r="B303" s="77"/>
      <c r="C303" s="77"/>
      <c r="D303" s="77"/>
      <c r="E303" s="52"/>
      <c r="F303" s="81"/>
      <c r="G303" s="52"/>
    </row>
    <row r="304" spans="1:7" ht="15.75" x14ac:dyDescent="0.25">
      <c r="A304" s="69">
        <v>299</v>
      </c>
      <c r="B304" s="77"/>
      <c r="C304" s="77"/>
      <c r="D304" s="77"/>
      <c r="E304" s="52"/>
      <c r="F304" s="81"/>
      <c r="G304" s="52"/>
    </row>
    <row r="305" spans="1:7" ht="15.75" x14ac:dyDescent="0.25">
      <c r="A305" s="69">
        <v>300</v>
      </c>
      <c r="B305" s="77"/>
      <c r="C305" s="77"/>
      <c r="D305" s="77"/>
      <c r="E305" s="52"/>
      <c r="F305" s="81"/>
      <c r="G305" s="52"/>
    </row>
    <row r="306" spans="1:7" ht="15.75" x14ac:dyDescent="0.25">
      <c r="A306" s="69">
        <v>301</v>
      </c>
      <c r="B306" s="77"/>
      <c r="C306" s="77"/>
      <c r="D306" s="77"/>
      <c r="E306" s="52"/>
      <c r="F306" s="81"/>
      <c r="G306" s="52"/>
    </row>
    <row r="307" spans="1:7" ht="15.75" x14ac:dyDescent="0.25">
      <c r="A307" s="69">
        <v>302</v>
      </c>
      <c r="B307" s="77"/>
      <c r="C307" s="77"/>
      <c r="D307" s="77"/>
      <c r="E307" s="52"/>
      <c r="F307" s="81"/>
      <c r="G307" s="52"/>
    </row>
    <row r="308" spans="1:7" ht="15.75" x14ac:dyDescent="0.25">
      <c r="A308" s="69">
        <v>303</v>
      </c>
      <c r="B308" s="77"/>
      <c r="C308" s="77"/>
      <c r="D308" s="77"/>
      <c r="E308" s="52"/>
      <c r="F308" s="81"/>
      <c r="G308" s="52"/>
    </row>
    <row r="309" spans="1:7" ht="15.75" x14ac:dyDescent="0.25">
      <c r="A309" s="69">
        <v>304</v>
      </c>
      <c r="B309" s="77"/>
      <c r="C309" s="77"/>
      <c r="D309" s="77"/>
      <c r="E309" s="52"/>
      <c r="F309" s="81"/>
      <c r="G309" s="52"/>
    </row>
    <row r="310" spans="1:7" ht="15.75" x14ac:dyDescent="0.25">
      <c r="A310" s="69">
        <v>305</v>
      </c>
      <c r="B310" s="77"/>
      <c r="C310" s="77"/>
      <c r="D310" s="77"/>
      <c r="E310" s="52"/>
      <c r="F310" s="81"/>
      <c r="G310" s="52"/>
    </row>
    <row r="311" spans="1:7" ht="15.75" x14ac:dyDescent="0.25">
      <c r="A311" s="69">
        <v>306</v>
      </c>
      <c r="B311" s="77"/>
      <c r="C311" s="77"/>
      <c r="D311" s="77"/>
      <c r="E311" s="52"/>
      <c r="F311" s="81"/>
      <c r="G311" s="52"/>
    </row>
    <row r="312" spans="1:7" ht="15.75" x14ac:dyDescent="0.25">
      <c r="A312" s="69">
        <v>307</v>
      </c>
      <c r="B312" s="77"/>
      <c r="C312" s="77"/>
      <c r="D312" s="77"/>
      <c r="E312" s="52"/>
      <c r="F312" s="81"/>
      <c r="G312" s="52"/>
    </row>
    <row r="313" spans="1:7" ht="15.75" x14ac:dyDescent="0.25">
      <c r="A313" s="69">
        <v>308</v>
      </c>
      <c r="B313" s="77"/>
      <c r="C313" s="77"/>
      <c r="D313" s="77"/>
      <c r="E313" s="52"/>
      <c r="F313" s="81"/>
      <c r="G313" s="52"/>
    </row>
    <row r="314" spans="1:7" ht="15.75" x14ac:dyDescent="0.25">
      <c r="A314" s="69">
        <v>309</v>
      </c>
      <c r="B314" s="77"/>
      <c r="C314" s="77"/>
      <c r="D314" s="77"/>
      <c r="E314" s="52"/>
      <c r="F314" s="81"/>
      <c r="G314" s="52"/>
    </row>
    <row r="315" spans="1:7" ht="15.75" x14ac:dyDescent="0.25">
      <c r="A315" s="69">
        <v>310</v>
      </c>
      <c r="B315" s="77"/>
      <c r="C315" s="77"/>
      <c r="D315" s="77"/>
      <c r="E315" s="52"/>
      <c r="F315" s="81"/>
      <c r="G315" s="52"/>
    </row>
    <row r="316" spans="1:7" ht="15.75" x14ac:dyDescent="0.25">
      <c r="A316" s="69">
        <v>311</v>
      </c>
      <c r="B316" s="77"/>
      <c r="C316" s="77"/>
      <c r="D316" s="77"/>
      <c r="E316" s="52"/>
      <c r="F316" s="81"/>
      <c r="G316" s="52"/>
    </row>
    <row r="317" spans="1:7" ht="15.75" x14ac:dyDescent="0.25">
      <c r="A317" s="69">
        <v>312</v>
      </c>
      <c r="B317" s="78"/>
      <c r="C317" s="78"/>
      <c r="D317" s="77"/>
      <c r="E317" s="52"/>
      <c r="F317" s="81"/>
      <c r="G317" s="52"/>
    </row>
    <row r="318" spans="1:7" ht="15.75" x14ac:dyDescent="0.25">
      <c r="A318" s="69">
        <v>313</v>
      </c>
      <c r="B318" s="78"/>
      <c r="C318" s="78"/>
      <c r="D318" s="77"/>
      <c r="E318" s="52"/>
      <c r="F318" s="81"/>
      <c r="G318" s="52"/>
    </row>
    <row r="319" spans="1:7" ht="15.75" x14ac:dyDescent="0.25">
      <c r="A319" s="69">
        <v>314</v>
      </c>
      <c r="B319" s="78"/>
      <c r="C319" s="78"/>
      <c r="D319" s="77"/>
      <c r="E319" s="52"/>
      <c r="F319" s="81"/>
      <c r="G319" s="52"/>
    </row>
    <row r="320" spans="1:7" ht="15.75" x14ac:dyDescent="0.25">
      <c r="A320" s="69">
        <v>315</v>
      </c>
      <c r="B320" s="78"/>
      <c r="C320" s="78"/>
      <c r="D320" s="77"/>
      <c r="E320" s="52"/>
      <c r="F320" s="81"/>
      <c r="G320" s="52"/>
    </row>
    <row r="321" spans="1:7" ht="15.75" x14ac:dyDescent="0.25">
      <c r="A321" s="69">
        <v>316</v>
      </c>
      <c r="B321" s="78"/>
      <c r="C321" s="78"/>
      <c r="D321" s="77"/>
      <c r="E321" s="52"/>
      <c r="F321" s="81"/>
      <c r="G321" s="52"/>
    </row>
    <row r="322" spans="1:7" ht="15.75" x14ac:dyDescent="0.25">
      <c r="A322" s="69">
        <v>317</v>
      </c>
      <c r="B322" s="78"/>
      <c r="C322" s="78"/>
      <c r="D322" s="77"/>
      <c r="E322" s="52"/>
      <c r="F322" s="81"/>
      <c r="G322" s="52"/>
    </row>
    <row r="323" spans="1:7" ht="15.75" x14ac:dyDescent="0.25">
      <c r="A323" s="69">
        <v>318</v>
      </c>
      <c r="B323" s="78"/>
      <c r="C323" s="78"/>
      <c r="D323" s="77"/>
      <c r="E323" s="52"/>
      <c r="F323" s="81"/>
      <c r="G323" s="52"/>
    </row>
    <row r="324" spans="1:7" ht="15.75" x14ac:dyDescent="0.25">
      <c r="A324" s="69">
        <v>319</v>
      </c>
      <c r="B324" s="78"/>
      <c r="C324" s="78"/>
      <c r="D324" s="77"/>
      <c r="E324" s="52"/>
      <c r="F324" s="81"/>
      <c r="G324" s="52"/>
    </row>
    <row r="325" spans="1:7" ht="15.75" x14ac:dyDescent="0.25">
      <c r="A325" s="69">
        <v>320</v>
      </c>
      <c r="B325" s="78"/>
      <c r="C325" s="78"/>
      <c r="D325" s="77"/>
      <c r="E325" s="52"/>
      <c r="F325" s="81"/>
      <c r="G325" s="52"/>
    </row>
    <row r="326" spans="1:7" ht="15.75" x14ac:dyDescent="0.25">
      <c r="A326" s="69">
        <v>321</v>
      </c>
      <c r="B326" s="78"/>
      <c r="C326" s="78"/>
      <c r="D326" s="77"/>
      <c r="E326" s="52"/>
      <c r="F326" s="81"/>
      <c r="G326" s="52"/>
    </row>
    <row r="327" spans="1:7" ht="15.75" x14ac:dyDescent="0.25">
      <c r="A327" s="69">
        <v>322</v>
      </c>
      <c r="B327" s="78"/>
      <c r="C327" s="78"/>
      <c r="D327" s="77"/>
      <c r="E327" s="52"/>
      <c r="F327" s="81"/>
      <c r="G327" s="52"/>
    </row>
    <row r="328" spans="1:7" ht="15.75" x14ac:dyDescent="0.25">
      <c r="A328" s="69">
        <v>323</v>
      </c>
      <c r="B328" s="78"/>
      <c r="C328" s="78"/>
      <c r="D328" s="77"/>
      <c r="E328" s="52"/>
      <c r="F328" s="81"/>
      <c r="G328" s="52"/>
    </row>
    <row r="329" spans="1:7" ht="15.75" x14ac:dyDescent="0.25">
      <c r="A329" s="69">
        <v>324</v>
      </c>
      <c r="B329" s="78"/>
      <c r="C329" s="78"/>
      <c r="D329" s="77"/>
      <c r="E329" s="52"/>
      <c r="F329" s="81"/>
      <c r="G329" s="14"/>
    </row>
    <row r="330" spans="1:7" ht="15.75" x14ac:dyDescent="0.25">
      <c r="A330" s="69">
        <v>325</v>
      </c>
      <c r="B330" s="78"/>
      <c r="C330" s="78"/>
      <c r="D330" s="77"/>
      <c r="E330" s="52"/>
      <c r="F330" s="81"/>
      <c r="G330" s="52"/>
    </row>
    <row r="331" spans="1:7" ht="15.75" x14ac:dyDescent="0.25">
      <c r="A331" s="69">
        <v>326</v>
      </c>
      <c r="B331" s="52"/>
      <c r="C331" s="52"/>
      <c r="D331" s="52"/>
      <c r="E331" s="52"/>
      <c r="F331" s="81"/>
      <c r="G331" s="52"/>
    </row>
    <row r="332" spans="1:7" ht="15.75" x14ac:dyDescent="0.25">
      <c r="A332" s="69">
        <v>327</v>
      </c>
      <c r="B332" s="52"/>
      <c r="C332" s="52"/>
      <c r="D332" s="52"/>
      <c r="E332" s="52"/>
      <c r="F332" s="81"/>
      <c r="G332" s="52"/>
    </row>
    <row r="333" spans="1:7" ht="15.75" x14ac:dyDescent="0.25">
      <c r="A333" s="69">
        <v>328</v>
      </c>
      <c r="B333" s="52"/>
      <c r="C333" s="52"/>
      <c r="D333" s="52"/>
      <c r="E333" s="52"/>
      <c r="F333" s="81"/>
      <c r="G333" s="52"/>
    </row>
    <row r="334" spans="1:7" ht="15.75" x14ac:dyDescent="0.25">
      <c r="A334" s="69">
        <v>329</v>
      </c>
      <c r="B334" s="52"/>
      <c r="C334" s="52"/>
      <c r="D334" s="52"/>
      <c r="E334" s="52"/>
      <c r="F334" s="81"/>
      <c r="G334" s="52"/>
    </row>
    <row r="335" spans="1:7" ht="15.75" x14ac:dyDescent="0.25">
      <c r="A335" s="52">
        <v>62</v>
      </c>
    </row>
    <row r="336" spans="1:7" ht="32.25" customHeight="1" x14ac:dyDescent="0.25">
      <c r="A336" s="84">
        <v>63</v>
      </c>
    </row>
    <row r="337" spans="1:7" ht="32.25" customHeight="1" x14ac:dyDescent="0.25">
      <c r="A337" s="84">
        <v>64</v>
      </c>
      <c r="B337" s="84"/>
      <c r="C337" s="84"/>
      <c r="D337" s="84"/>
      <c r="E337" s="84"/>
      <c r="F337" s="81"/>
      <c r="G337" s="75"/>
    </row>
    <row r="338" spans="1:7" ht="32.25" customHeight="1" x14ac:dyDescent="0.25">
      <c r="A338" s="84">
        <v>65</v>
      </c>
      <c r="B338" s="84"/>
      <c r="C338" s="84"/>
      <c r="D338" s="84"/>
      <c r="E338" s="84"/>
      <c r="F338" s="81"/>
      <c r="G338" s="75"/>
    </row>
    <row r="339" spans="1:7" ht="32.25" customHeight="1" x14ac:dyDescent="0.25">
      <c r="A339" s="84">
        <v>66</v>
      </c>
      <c r="B339" s="84"/>
      <c r="C339" s="84"/>
      <c r="D339" s="84"/>
      <c r="E339" s="84"/>
      <c r="F339" s="81"/>
      <c r="G339" s="75"/>
    </row>
    <row r="340" spans="1:7" ht="32.25" customHeight="1" x14ac:dyDescent="0.25">
      <c r="A340" s="84">
        <v>67</v>
      </c>
      <c r="B340" s="84"/>
      <c r="C340" s="84"/>
      <c r="D340" s="84"/>
      <c r="E340" s="84"/>
      <c r="F340" s="81"/>
      <c r="G340" s="75"/>
    </row>
    <row r="341" spans="1:7" ht="32.25" customHeight="1" x14ac:dyDescent="0.25">
      <c r="A341" s="84">
        <v>68</v>
      </c>
      <c r="B341" s="84"/>
      <c r="C341" s="84"/>
      <c r="D341" s="84"/>
      <c r="E341" s="84"/>
      <c r="F341" s="81"/>
      <c r="G341" s="75"/>
    </row>
    <row r="342" spans="1:7" ht="32.25" customHeight="1" x14ac:dyDescent="0.25">
      <c r="A342" s="84">
        <v>69</v>
      </c>
      <c r="B342" s="84"/>
      <c r="C342" s="84"/>
      <c r="D342" s="84"/>
      <c r="E342" s="84"/>
      <c r="F342" s="81"/>
      <c r="G342" s="75"/>
    </row>
    <row r="343" spans="1:7" ht="32.25" customHeight="1" x14ac:dyDescent="0.25">
      <c r="A343" s="84">
        <v>70</v>
      </c>
      <c r="B343" s="84"/>
      <c r="C343" s="84"/>
      <c r="D343" s="84"/>
      <c r="E343" s="84"/>
      <c r="F343" s="81"/>
      <c r="G343" s="75"/>
    </row>
    <row r="344" spans="1:7" ht="32.25" customHeight="1" x14ac:dyDescent="0.25">
      <c r="A344" s="84">
        <v>71</v>
      </c>
      <c r="B344" s="84"/>
      <c r="C344" s="84"/>
      <c r="D344" s="84"/>
      <c r="E344" s="84"/>
      <c r="F344" s="81"/>
      <c r="G344" s="75"/>
    </row>
    <row r="345" spans="1:7" ht="32.25" customHeight="1" x14ac:dyDescent="0.25">
      <c r="A345" s="84">
        <v>72</v>
      </c>
      <c r="B345" s="84"/>
      <c r="C345" s="84"/>
      <c r="D345" s="84"/>
      <c r="E345" s="84"/>
      <c r="F345" s="81"/>
      <c r="G345" s="75"/>
    </row>
    <row r="346" spans="1:7" ht="32.25" customHeight="1" x14ac:dyDescent="0.25">
      <c r="A346" s="84">
        <v>73</v>
      </c>
      <c r="B346" s="84"/>
      <c r="C346" s="84"/>
      <c r="D346" s="84"/>
      <c r="E346" s="84"/>
      <c r="F346" s="81"/>
      <c r="G346" s="75"/>
    </row>
  </sheetData>
  <autoFilter ref="A4:G346">
    <sortState ref="A15:G102">
      <sortCondition ref="E15"/>
    </sortState>
  </autoFilter>
  <pageMargins left="0.7" right="0.7" top="0.75" bottom="0.75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3:AM9"/>
  <sheetViews>
    <sheetView zoomScale="70" zoomScaleNormal="70" workbookViewId="0">
      <selection activeCell="B12" sqref="B12"/>
    </sheetView>
  </sheetViews>
  <sheetFormatPr defaultRowHeight="15" x14ac:dyDescent="0.25"/>
  <cols>
    <col min="1" max="1" width="11.28515625" customWidth="1"/>
    <col min="2" max="2" width="25.5703125" customWidth="1"/>
    <col min="3" max="3" width="20.140625" customWidth="1"/>
    <col min="4" max="5" width="17.42578125" customWidth="1"/>
    <col min="6" max="6" width="14.7109375" customWidth="1"/>
    <col min="7" max="7" width="16" customWidth="1"/>
    <col min="8" max="8" width="17" customWidth="1"/>
    <col min="9" max="9" width="16" customWidth="1"/>
    <col min="10" max="10" width="15.140625" customWidth="1"/>
    <col min="11" max="11" width="7.7109375" customWidth="1"/>
    <col min="12" max="12" width="16.7109375" customWidth="1"/>
    <col min="13" max="13" width="8.42578125" customWidth="1"/>
    <col min="14" max="14" width="17.28515625" customWidth="1"/>
    <col min="15" max="15" width="11.42578125" customWidth="1"/>
    <col min="16" max="16" width="16.42578125" customWidth="1"/>
    <col min="17" max="17" width="12.85546875" customWidth="1"/>
    <col min="18" max="18" width="16.42578125" customWidth="1"/>
    <col min="19" max="19" width="11.140625" customWidth="1"/>
    <col min="20" max="20" width="13.7109375" customWidth="1"/>
    <col min="21" max="21" width="56.28515625" customWidth="1"/>
    <col min="22" max="22" width="36" customWidth="1"/>
  </cols>
  <sheetData>
    <row r="3" spans="1:39" s="10" customFormat="1" ht="35.25" customHeight="1" x14ac:dyDescent="0.25">
      <c r="A3" s="113" t="s">
        <v>139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3"/>
      <c r="V3" s="1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9" s="10" customFormat="1" ht="19.5" customHeight="1" x14ac:dyDescent="0.25">
      <c r="A4" s="135" t="s">
        <v>0</v>
      </c>
      <c r="B4" s="114" t="s">
        <v>1</v>
      </c>
      <c r="C4" s="128" t="s">
        <v>2</v>
      </c>
      <c r="D4" s="128" t="s">
        <v>137</v>
      </c>
      <c r="E4" s="130" t="s"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3"/>
      <c r="V4" s="15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9" s="10" customFormat="1" ht="19.5" customHeight="1" x14ac:dyDescent="0.25">
      <c r="A5" s="135"/>
      <c r="B5" s="114"/>
      <c r="C5" s="128"/>
      <c r="D5" s="128"/>
      <c r="E5" s="138"/>
      <c r="F5" s="138"/>
      <c r="G5" s="138"/>
      <c r="H5" s="138"/>
      <c r="I5" s="138"/>
      <c r="J5" s="46"/>
      <c r="K5" s="124" t="s">
        <v>4</v>
      </c>
      <c r="L5" s="119"/>
      <c r="M5" s="124" t="s">
        <v>5</v>
      </c>
      <c r="N5" s="119"/>
      <c r="O5" s="124" t="s">
        <v>6</v>
      </c>
      <c r="P5" s="119"/>
      <c r="Q5" s="124" t="s">
        <v>7</v>
      </c>
      <c r="R5" s="119"/>
      <c r="S5" s="124" t="s">
        <v>8</v>
      </c>
      <c r="T5" s="139"/>
      <c r="U5" s="3"/>
      <c r="V5" s="1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9" s="10" customFormat="1" ht="31.5" customHeight="1" x14ac:dyDescent="0.25">
      <c r="A6" s="135"/>
      <c r="B6" s="114"/>
      <c r="C6" s="129"/>
      <c r="D6" s="129"/>
      <c r="E6" s="21" t="s">
        <v>13</v>
      </c>
      <c r="F6" s="21" t="s">
        <v>49</v>
      </c>
      <c r="G6" s="21" t="s">
        <v>14</v>
      </c>
      <c r="H6" s="21" t="s">
        <v>15</v>
      </c>
      <c r="I6" s="21" t="s">
        <v>16</v>
      </c>
      <c r="J6" s="21" t="s">
        <v>17</v>
      </c>
      <c r="K6" s="125"/>
      <c r="L6" s="121"/>
      <c r="M6" s="125"/>
      <c r="N6" s="121"/>
      <c r="O6" s="125"/>
      <c r="P6" s="121"/>
      <c r="Q6" s="125"/>
      <c r="R6" s="121"/>
      <c r="S6" s="125"/>
      <c r="T6" s="140"/>
      <c r="U6" s="3"/>
      <c r="V6" s="1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9" s="10" customFormat="1" x14ac:dyDescent="0.25">
      <c r="A7" s="136"/>
      <c r="B7" s="115"/>
      <c r="C7" s="14" t="s">
        <v>9</v>
      </c>
      <c r="D7" s="14" t="s">
        <v>9</v>
      </c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10</v>
      </c>
      <c r="L7" s="22" t="s">
        <v>9</v>
      </c>
      <c r="M7" s="22" t="s">
        <v>11</v>
      </c>
      <c r="N7" s="22" t="s">
        <v>9</v>
      </c>
      <c r="O7" s="22" t="s">
        <v>11</v>
      </c>
      <c r="P7" s="22" t="s">
        <v>9</v>
      </c>
      <c r="Q7" s="22" t="s">
        <v>11</v>
      </c>
      <c r="R7" s="22" t="s">
        <v>9</v>
      </c>
      <c r="S7" s="22" t="s">
        <v>12</v>
      </c>
      <c r="T7" s="23" t="s">
        <v>9</v>
      </c>
      <c r="U7" s="3"/>
      <c r="V7" s="1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9" s="36" customFormat="1" ht="24.75" customHeight="1" x14ac:dyDescent="0.25">
      <c r="A8" s="25">
        <v>186</v>
      </c>
      <c r="B8" s="7" t="s">
        <v>41</v>
      </c>
      <c r="C8" s="14">
        <f>ROUND(SUM(D8+E8+F8+G8+H8+I8+J8+L8+N8+P8+R8+T8),2)</f>
        <v>6346662.5700000003</v>
      </c>
      <c r="D8" s="6">
        <v>317333.13</v>
      </c>
      <c r="E8" s="6">
        <v>701587.49</v>
      </c>
      <c r="F8" s="6">
        <v>3451870.86</v>
      </c>
      <c r="G8" s="6">
        <v>0</v>
      </c>
      <c r="H8" s="6">
        <v>0</v>
      </c>
      <c r="I8" s="6">
        <v>0</v>
      </c>
      <c r="J8" s="6">
        <v>0</v>
      </c>
      <c r="K8" s="8">
        <v>0</v>
      </c>
      <c r="L8" s="6">
        <v>0</v>
      </c>
      <c r="M8" s="8">
        <v>0</v>
      </c>
      <c r="N8" s="6">
        <v>0</v>
      </c>
      <c r="O8" s="8">
        <v>689.8</v>
      </c>
      <c r="P8" s="6">
        <v>1875871.0867999999</v>
      </c>
      <c r="Q8" s="8">
        <v>0</v>
      </c>
      <c r="R8" s="6">
        <v>0</v>
      </c>
      <c r="S8" s="8">
        <v>0</v>
      </c>
      <c r="T8" s="6">
        <v>0</v>
      </c>
      <c r="U8" s="9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s="36" customFormat="1" ht="24.75" customHeight="1" x14ac:dyDescent="0.25">
      <c r="A9" s="25">
        <v>187</v>
      </c>
      <c r="B9" s="7" t="s">
        <v>44</v>
      </c>
      <c r="C9" s="14">
        <f>ROUND(SUM(D9+E9+F9+G9+H9+I9+J9+L9+N9+P9+R9+T9),2)</f>
        <v>6646378.1399999997</v>
      </c>
      <c r="D9" s="6">
        <v>332318.90999999997</v>
      </c>
      <c r="E9" s="6">
        <v>734719.34</v>
      </c>
      <c r="F9" s="6">
        <v>3614882.44</v>
      </c>
      <c r="G9" s="6">
        <v>0</v>
      </c>
      <c r="H9" s="6">
        <v>0</v>
      </c>
      <c r="I9" s="6">
        <v>0</v>
      </c>
      <c r="J9" s="6">
        <v>0</v>
      </c>
      <c r="K9" s="8">
        <v>0</v>
      </c>
      <c r="L9" s="6">
        <v>0</v>
      </c>
      <c r="M9" s="8">
        <v>0</v>
      </c>
      <c r="N9" s="6">
        <v>0</v>
      </c>
      <c r="O9" s="8">
        <v>596.20000000000005</v>
      </c>
      <c r="P9" s="6">
        <v>1964457.4543999999</v>
      </c>
      <c r="Q9" s="8">
        <v>0</v>
      </c>
      <c r="R9" s="6">
        <v>0</v>
      </c>
      <c r="S9" s="8">
        <v>0</v>
      </c>
      <c r="T9" s="6">
        <v>0</v>
      </c>
      <c r="U9" s="9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</sheetData>
  <mergeCells count="12">
    <mergeCell ref="Q5:R6"/>
    <mergeCell ref="S5:T6"/>
    <mergeCell ref="A3:T3"/>
    <mergeCell ref="A4:A7"/>
    <mergeCell ref="B4:B7"/>
    <mergeCell ref="C4:C6"/>
    <mergeCell ref="D4:D6"/>
    <mergeCell ref="E4:T4"/>
    <mergeCell ref="E5:I5"/>
    <mergeCell ref="K5:L6"/>
    <mergeCell ref="M5:N6"/>
    <mergeCell ref="O5:P6"/>
  </mergeCells>
  <pageMargins left="0.25" right="0.25" top="0.75" bottom="0.75" header="0.3" footer="0.3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2:M9"/>
  <sheetViews>
    <sheetView workbookViewId="0">
      <selection activeCell="A9" sqref="A9:XFD9"/>
    </sheetView>
  </sheetViews>
  <sheetFormatPr defaultColWidth="14.28515625" defaultRowHeight="15" x14ac:dyDescent="0.25"/>
  <cols>
    <col min="1" max="1" width="5.7109375" style="43" customWidth="1"/>
    <col min="2" max="2" width="18.85546875" style="44" customWidth="1"/>
    <col min="3" max="4" width="17.7109375" style="43" customWidth="1"/>
    <col min="5" max="8" width="17.7109375" style="42" customWidth="1"/>
    <col min="9" max="12" width="17.7109375" customWidth="1"/>
    <col min="13" max="13" width="53.28515625" customWidth="1"/>
  </cols>
  <sheetData>
    <row r="2" spans="1:13" ht="15.75" x14ac:dyDescent="0.25">
      <c r="A2" s="141" t="s">
        <v>151</v>
      </c>
      <c r="B2" s="141"/>
      <c r="C2" s="141"/>
      <c r="D2" s="141"/>
    </row>
    <row r="3" spans="1:13" ht="15.75" thickBot="1" x14ac:dyDescent="0.3"/>
    <row r="4" spans="1:13" ht="45.75" thickBot="1" x14ac:dyDescent="0.3">
      <c r="A4" s="41">
        <v>2017</v>
      </c>
      <c r="B4" s="45" t="s">
        <v>146</v>
      </c>
      <c r="C4" s="41" t="s">
        <v>147</v>
      </c>
      <c r="D4" s="45" t="s">
        <v>149</v>
      </c>
    </row>
    <row r="5" spans="1:13" ht="45.75" thickBot="1" x14ac:dyDescent="0.3">
      <c r="A5" s="41">
        <v>2017</v>
      </c>
      <c r="B5" s="45" t="s">
        <v>22</v>
      </c>
      <c r="C5" s="45" t="s">
        <v>148</v>
      </c>
      <c r="D5" s="45" t="s">
        <v>150</v>
      </c>
    </row>
    <row r="9" spans="1:13" s="64" customFormat="1" ht="25.5" x14ac:dyDescent="0.2">
      <c r="A9" s="61">
        <v>3959</v>
      </c>
      <c r="B9" s="7" t="s">
        <v>63</v>
      </c>
      <c r="C9" s="62"/>
      <c r="D9" s="63" t="s">
        <v>198</v>
      </c>
      <c r="E9" s="62"/>
      <c r="F9" s="62"/>
      <c r="G9" s="62"/>
      <c r="H9" s="62"/>
      <c r="I9" s="62"/>
      <c r="J9" s="62"/>
      <c r="K9" s="62"/>
      <c r="L9" s="62"/>
      <c r="M9" s="12" t="s">
        <v>197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2017 -2019 с учетом изменений</vt:lpstr>
      <vt:lpstr>Примечания</vt:lpstr>
      <vt:lpstr>Лист1</vt:lpstr>
      <vt:lpstr>Спецсчета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2018-01-10T10:58:33Z</dcterms:modified>
</cp:coreProperties>
</file>