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84" windowHeight="8376" activeTab="3"/>
  </bookViews>
  <sheets>
    <sheet name=" Пушкарёв А.Н." sheetId="1" r:id="rId1"/>
    <sheet name="Трохин С.Н." sheetId="2" r:id="rId2"/>
    <sheet name="Трохина И.С." sheetId="3" r:id="rId3"/>
    <sheet name="Буйлов В.В." sheetId="4" r:id="rId4"/>
  </sheets>
  <definedNames/>
  <calcPr fullCalcOnLoad="1" fullPrecision="0"/>
</workbook>
</file>

<file path=xl/sharedStrings.xml><?xml version="1.0" encoding="utf-8"?>
<sst xmlns="http://schemas.openxmlformats.org/spreadsheetml/2006/main" count="141" uniqueCount="44">
  <si>
    <t>Информация о нарушении порядка и условий  предоставления поддержки (если имеется), в том числе о нецелевом использовании средств поддержки</t>
  </si>
  <si>
    <t>Вид поддержки</t>
  </si>
  <si>
    <t>Форма поддержки</t>
  </si>
  <si>
    <t xml:space="preserve"> Дата размещения Сведений</t>
  </si>
  <si>
    <t>Наименование юридического лица или фамилия, имя и отчество  (если имеется) индивидуального предпринимателя, главы крестьянского (фермерского) хозяйства</t>
  </si>
  <si>
    <t>Размер поддержки (нарастающим итогом в текущем финансовом году)</t>
  </si>
  <si>
    <t>№ п/п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</si>
  <si>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</si>
  <si>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Единица измерения</t>
  </si>
  <si>
    <t>Плановые показатели в текущем финансовом году</t>
  </si>
  <si>
    <t>Фактические показатели (нарастающим итогом)</t>
  </si>
  <si>
    <t>Процент исполнения показателей</t>
  </si>
  <si>
    <t xml:space="preserve">Основание для размещения (исключения) Сведений </t>
  </si>
  <si>
    <t xml:space="preserve">Приложение к приказу Департамента природных ресурсов и несырьевого сектора экономики Ханты-Мансийского автономного округа – Югры от 06.12.2016 № 1748-п </t>
  </si>
  <si>
    <t>Сведения о получателе государственной поддержки в 1 квартале 2017 года</t>
  </si>
  <si>
    <t>Возмещение части затрат за реализованную продукцию животноводства</t>
  </si>
  <si>
    <t>Финансовая поддержка</t>
  </si>
  <si>
    <t>Отсутствует</t>
  </si>
  <si>
    <t>Сведения о достижении получателями государственной поддержки целевых показателей, установленных при предоставлении субсидий в  1 квартале 2017 года</t>
  </si>
  <si>
    <t>ГКФХ  Трохин Сергей Николаевич</t>
  </si>
  <si>
    <t>свинина</t>
  </si>
  <si>
    <t xml:space="preserve"> тонн</t>
  </si>
  <si>
    <t>Производство мяса в живом весе, в том числе:</t>
  </si>
  <si>
    <t>крупный рогатый скот</t>
  </si>
  <si>
    <t>2.1.</t>
  </si>
  <si>
    <t>2.2.</t>
  </si>
  <si>
    <t>2.3.</t>
  </si>
  <si>
    <t>мелкий рогатый скот</t>
  </si>
  <si>
    <t>ГКФХ  Пушкарёв Андрей Николаевич</t>
  </si>
  <si>
    <t>Соглашение № 97-01 от 30.04.2014</t>
  </si>
  <si>
    <t>Соглашение № 98-01 от 30.04.2014</t>
  </si>
  <si>
    <t>ГКФХ  Трохина Ирина Сергеевна</t>
  </si>
  <si>
    <t>Соглашение № 100-01 от 30.04.2014</t>
  </si>
  <si>
    <t>птица</t>
  </si>
  <si>
    <t>яйцо куриное</t>
  </si>
  <si>
    <t>яйцо перепелиное</t>
  </si>
  <si>
    <t>Производство яиц, в том числе:</t>
  </si>
  <si>
    <t xml:space="preserve"> тыс. штук</t>
  </si>
  <si>
    <t>не выплач</t>
  </si>
  <si>
    <t>2017 год</t>
  </si>
  <si>
    <t>2017+дек 2016</t>
  </si>
  <si>
    <t>Производство молока</t>
  </si>
  <si>
    <t>Соглашение № 90-01 от 30.04.2014</t>
  </si>
  <si>
    <t>ГКФХ  Буйлов Виктор Викторович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</si>
</sst>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[$-FC19]d\ mmmm\ yyyy\ &quot;г.&quot;"/>
    <numFmt numFmtId="175" formatCode="0.000"/>
    <numFmt numFmtId="176" formatCode="0.0"/>
    <numFmt numFmtId="177" formatCode="[$-419]mmmm\ yyyy;@"/>
    <numFmt numFmtId="178" formatCode="#,##0.00&quot;р.&quot;"/>
    <numFmt numFmtId="179" formatCode="#,##0.00_ ;\-#,##0.00\ "/>
    <numFmt numFmtId="180" formatCode="0.0000"/>
    <numFmt numFmtId="181" formatCode="0.00000"/>
    <numFmt numFmtId="182" formatCode="_-* #,##0.00_р_._-;\-* #,##0.00_р_._-;_-* \-??_р_._-;_-@_-"/>
    <numFmt numFmtId="183" formatCode="0.000000"/>
    <numFmt numFmtId="184" formatCode="_-* #,##0.000_р_._-;\-* #,##0.000_р_._-;_-* &quot;-&quot;???_р_._-;_-@_-"/>
    <numFmt numFmtId="185" formatCode="_-* #,##0.0_р_._-;\-* #,##0.0_р_._-;_-* &quot;-&quot;?_р_._-;_-@_-"/>
    <numFmt numFmtId="186" formatCode="_-* #,##0.00_р_._-;\-* #,##0.00_р_._-;_-* &quot;-&quot;???_р_._-;_-@_-"/>
    <numFmt numFmtId="187" formatCode="_-* #,##0.00000_р_._-;\-* #,##0.00000_р_._-;_-* &quot;-&quot;??_р_._-;_-@_-"/>
  </numFmts>
  <fonts count="45">
    <font>
      <sz val="10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10" applyBorder="0">
      <alignment vertical="center" wrapText="1" readingOrder="1"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67" fontId="25" fillId="0" borderId="10" xfId="62" applyNumberFormat="1" applyFont="1" applyFill="1" applyBorder="1" applyAlignment="1">
      <alignment horizontal="center" vertical="center"/>
    </xf>
    <xf numFmtId="166" fontId="25" fillId="0" borderId="10" xfId="6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Alignment="1">
      <alignment horizontal="center"/>
    </xf>
    <xf numFmtId="168" fontId="25" fillId="0" borderId="10" xfId="62" applyNumberFormat="1" applyFont="1" applyFill="1" applyBorder="1" applyAlignment="1">
      <alignment horizontal="center" vertical="center"/>
    </xf>
    <xf numFmtId="186" fontId="2" fillId="0" borderId="0" xfId="0" applyNumberFormat="1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5.625" style="2" customWidth="1"/>
    <col min="2" max="2" width="25.375" style="2" customWidth="1"/>
    <col min="3" max="3" width="13.25390625" style="2" customWidth="1"/>
    <col min="4" max="4" width="18.00390625" style="2" customWidth="1"/>
    <col min="5" max="5" width="16.25390625" style="2" customWidth="1"/>
    <col min="6" max="6" width="11.625" style="2" customWidth="1"/>
    <col min="7" max="7" width="7.50390625" style="2" customWidth="1"/>
    <col min="8" max="8" width="15.75390625" style="2" hidden="1" customWidth="1"/>
    <col min="9" max="10" width="0" style="2" hidden="1" customWidth="1"/>
    <col min="11" max="16384" width="8.875" style="2" customWidth="1"/>
  </cols>
  <sheetData>
    <row r="1" spans="3:6" ht="39.75" customHeight="1">
      <c r="C1" s="15" t="s">
        <v>13</v>
      </c>
      <c r="D1" s="15"/>
      <c r="E1" s="15"/>
      <c r="F1" s="15"/>
    </row>
    <row r="3" spans="1:6" ht="24" customHeight="1">
      <c r="A3" s="14" t="s">
        <v>14</v>
      </c>
      <c r="B3" s="14"/>
      <c r="C3" s="14"/>
      <c r="D3" s="14"/>
      <c r="E3" s="14"/>
      <c r="F3" s="14"/>
    </row>
    <row r="4" ht="6" customHeight="1"/>
    <row r="5" spans="1:6" ht="12.75">
      <c r="A5" s="8">
        <v>1</v>
      </c>
      <c r="B5" s="10" t="s">
        <v>3</v>
      </c>
      <c r="C5" s="10"/>
      <c r="D5" s="20">
        <v>42840</v>
      </c>
      <c r="E5" s="21"/>
      <c r="F5" s="22"/>
    </row>
    <row r="6" spans="1:6" ht="12.75">
      <c r="A6" s="8">
        <v>2</v>
      </c>
      <c r="B6" s="11" t="s">
        <v>12</v>
      </c>
      <c r="C6" s="17"/>
      <c r="D6" s="10" t="s">
        <v>29</v>
      </c>
      <c r="E6" s="10"/>
      <c r="F6" s="10"/>
    </row>
    <row r="7" spans="1:6" ht="52.5" customHeight="1">
      <c r="A7" s="8">
        <v>3</v>
      </c>
      <c r="B7" s="11" t="s">
        <v>4</v>
      </c>
      <c r="C7" s="17"/>
      <c r="D7" s="31" t="s">
        <v>28</v>
      </c>
      <c r="E7" s="32"/>
      <c r="F7" s="33"/>
    </row>
    <row r="8" spans="1:6" ht="24.75" customHeight="1">
      <c r="A8" s="8">
        <v>4</v>
      </c>
      <c r="B8" s="26" t="s">
        <v>1</v>
      </c>
      <c r="C8" s="27"/>
      <c r="D8" s="23" t="s">
        <v>15</v>
      </c>
      <c r="E8" s="24"/>
      <c r="F8" s="25"/>
    </row>
    <row r="9" spans="1:6" ht="12.75">
      <c r="A9" s="8">
        <v>5</v>
      </c>
      <c r="B9" s="11" t="s">
        <v>2</v>
      </c>
      <c r="C9" s="12"/>
      <c r="D9" s="10" t="s">
        <v>16</v>
      </c>
      <c r="E9" s="10"/>
      <c r="F9" s="10"/>
    </row>
    <row r="10" spans="1:6" ht="23.25" customHeight="1">
      <c r="A10" s="8">
        <v>6</v>
      </c>
      <c r="B10" s="11" t="s">
        <v>5</v>
      </c>
      <c r="C10" s="12"/>
      <c r="D10" s="34">
        <v>3447550.38</v>
      </c>
      <c r="E10" s="35"/>
      <c r="F10" s="36"/>
    </row>
    <row r="11" spans="1:6" ht="54" customHeight="1">
      <c r="A11" s="8">
        <v>7</v>
      </c>
      <c r="B11" s="11" t="s">
        <v>0</v>
      </c>
      <c r="C11" s="16"/>
      <c r="D11" s="28" t="s">
        <v>17</v>
      </c>
      <c r="E11" s="29"/>
      <c r="F11" s="30"/>
    </row>
    <row r="12" spans="1:3" ht="12.75">
      <c r="A12" s="3"/>
      <c r="B12" s="18"/>
      <c r="C12" s="19"/>
    </row>
    <row r="13" spans="1:6" ht="30" customHeight="1">
      <c r="A13" s="13" t="s">
        <v>18</v>
      </c>
      <c r="B13" s="13"/>
      <c r="C13" s="13"/>
      <c r="D13" s="13"/>
      <c r="E13" s="13"/>
      <c r="F13" s="13"/>
    </row>
    <row r="15" spans="1:6" ht="114" customHeight="1">
      <c r="A15" s="5" t="s">
        <v>6</v>
      </c>
      <c r="B15" s="6" t="s">
        <v>7</v>
      </c>
      <c r="C15" s="7" t="s">
        <v>8</v>
      </c>
      <c r="D15" s="7" t="s">
        <v>9</v>
      </c>
      <c r="E15" s="7" t="s">
        <v>10</v>
      </c>
      <c r="F15" s="7" t="s">
        <v>11</v>
      </c>
    </row>
    <row r="16" spans="1:9" s="3" customFormat="1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H16" s="3">
        <v>917170.38</v>
      </c>
      <c r="I16" s="43">
        <v>42705</v>
      </c>
    </row>
    <row r="17" spans="1:8" ht="12" customHeight="1">
      <c r="A17" s="39">
        <v>1</v>
      </c>
      <c r="B17" s="4" t="s">
        <v>41</v>
      </c>
      <c r="C17" s="1" t="s">
        <v>21</v>
      </c>
      <c r="D17" s="37">
        <v>221.5</v>
      </c>
      <c r="E17" s="38">
        <f>7.688+17.492+22.421</f>
        <v>47.601</v>
      </c>
      <c r="F17" s="40">
        <f>E17/D17%/100</f>
        <v>0.21</v>
      </c>
      <c r="H17" s="41">
        <f>E17*12000</f>
        <v>571212</v>
      </c>
    </row>
    <row r="18" spans="1:6" ht="26.25">
      <c r="A18" s="39">
        <v>2</v>
      </c>
      <c r="B18" s="9" t="s">
        <v>22</v>
      </c>
      <c r="C18" s="1" t="s">
        <v>21</v>
      </c>
      <c r="D18" s="37">
        <f>D19+D20+D21</f>
        <v>220.4</v>
      </c>
      <c r="E18" s="38">
        <f>E19+E20+E21</f>
        <v>64.437</v>
      </c>
      <c r="F18" s="40">
        <f>E18/D18%/100</f>
        <v>0.29</v>
      </c>
    </row>
    <row r="19" spans="1:8" ht="12.75">
      <c r="A19" s="39" t="s">
        <v>24</v>
      </c>
      <c r="B19" s="4" t="s">
        <v>20</v>
      </c>
      <c r="C19" s="1" t="s">
        <v>21</v>
      </c>
      <c r="D19" s="37">
        <v>216.3</v>
      </c>
      <c r="E19" s="44">
        <v>64.4372</v>
      </c>
      <c r="F19" s="40">
        <f>E19/D19%/100</f>
        <v>0.3</v>
      </c>
      <c r="H19" s="41">
        <f>E19*60000</f>
        <v>3866232</v>
      </c>
    </row>
    <row r="20" spans="1:8" ht="12.75">
      <c r="A20" s="39" t="s">
        <v>25</v>
      </c>
      <c r="B20" s="4" t="s">
        <v>23</v>
      </c>
      <c r="C20" s="1" t="s">
        <v>21</v>
      </c>
      <c r="D20" s="37">
        <v>2</v>
      </c>
      <c r="E20" s="38"/>
      <c r="F20" s="40">
        <f>E20/D20%/100</f>
        <v>0</v>
      </c>
      <c r="H20" s="41">
        <f>E20*1800</f>
        <v>0</v>
      </c>
    </row>
    <row r="21" spans="1:8" ht="12.75">
      <c r="A21" s="39" t="s">
        <v>26</v>
      </c>
      <c r="B21" s="4" t="s">
        <v>27</v>
      </c>
      <c r="C21" s="1" t="s">
        <v>21</v>
      </c>
      <c r="D21" s="37">
        <v>2.1</v>
      </c>
      <c r="E21" s="38"/>
      <c r="F21" s="40">
        <f>E21/D21%/100</f>
        <v>0</v>
      </c>
      <c r="H21" s="41">
        <f>E21*450</f>
        <v>0</v>
      </c>
    </row>
    <row r="22" spans="8:9" ht="12.75">
      <c r="H22" s="41">
        <f>H17+H19+H20+H21</f>
        <v>4437444</v>
      </c>
      <c r="I22" s="2" t="s">
        <v>39</v>
      </c>
    </row>
    <row r="23" spans="8:9" ht="12.75">
      <c r="H23" s="41">
        <f>H16+H22</f>
        <v>5354614.38</v>
      </c>
      <c r="I23" s="2" t="s">
        <v>40</v>
      </c>
    </row>
    <row r="24" spans="8:9" ht="12.75">
      <c r="H24" s="41">
        <f>H23-D10</f>
        <v>1907064</v>
      </c>
      <c r="I24" s="2" t="s">
        <v>38</v>
      </c>
    </row>
  </sheetData>
  <sheetProtection/>
  <mergeCells count="18">
    <mergeCell ref="A13:F13"/>
    <mergeCell ref="D11:F11"/>
    <mergeCell ref="A3:F3"/>
    <mergeCell ref="C1:F1"/>
    <mergeCell ref="B11:C11"/>
    <mergeCell ref="B6:C6"/>
    <mergeCell ref="B7:C7"/>
    <mergeCell ref="B12:C12"/>
    <mergeCell ref="D10:F10"/>
    <mergeCell ref="D8:F8"/>
    <mergeCell ref="B5:C5"/>
    <mergeCell ref="B8:C8"/>
    <mergeCell ref="B9:C9"/>
    <mergeCell ref="B10:C10"/>
    <mergeCell ref="D9:F9"/>
    <mergeCell ref="D5:F5"/>
    <mergeCell ref="D6:F6"/>
    <mergeCell ref="D7:F7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0" sqref="H1:J16384"/>
    </sheetView>
  </sheetViews>
  <sheetFormatPr defaultColWidth="9.00390625" defaultRowHeight="12.75"/>
  <cols>
    <col min="1" max="1" width="5.625" style="2" customWidth="1"/>
    <col min="2" max="2" width="25.375" style="2" customWidth="1"/>
    <col min="3" max="3" width="13.25390625" style="2" customWidth="1"/>
    <col min="4" max="4" width="18.00390625" style="2" customWidth="1"/>
    <col min="5" max="5" width="16.25390625" style="2" customWidth="1"/>
    <col min="6" max="6" width="11.625" style="2" customWidth="1"/>
    <col min="7" max="7" width="7.50390625" style="2" customWidth="1"/>
    <col min="8" max="8" width="14.875" style="2" hidden="1" customWidth="1"/>
    <col min="9" max="10" width="0" style="2" hidden="1" customWidth="1"/>
    <col min="11" max="16384" width="8.875" style="2" customWidth="1"/>
  </cols>
  <sheetData>
    <row r="1" spans="3:6" ht="45" customHeight="1">
      <c r="C1" s="15" t="s">
        <v>13</v>
      </c>
      <c r="D1" s="15"/>
      <c r="E1" s="15"/>
      <c r="F1" s="15"/>
    </row>
    <row r="3" spans="1:6" ht="24" customHeight="1">
      <c r="A3" s="14" t="s">
        <v>14</v>
      </c>
      <c r="B3" s="14"/>
      <c r="C3" s="14"/>
      <c r="D3" s="14"/>
      <c r="E3" s="14"/>
      <c r="F3" s="14"/>
    </row>
    <row r="4" ht="6" customHeight="1"/>
    <row r="5" spans="1:6" ht="12.75">
      <c r="A5" s="8">
        <v>1</v>
      </c>
      <c r="B5" s="10" t="s">
        <v>3</v>
      </c>
      <c r="C5" s="10"/>
      <c r="D5" s="20">
        <v>42840</v>
      </c>
      <c r="E5" s="21"/>
      <c r="F5" s="22"/>
    </row>
    <row r="6" spans="1:6" ht="12.75">
      <c r="A6" s="8">
        <v>2</v>
      </c>
      <c r="B6" s="11" t="s">
        <v>12</v>
      </c>
      <c r="C6" s="17"/>
      <c r="D6" s="10" t="s">
        <v>32</v>
      </c>
      <c r="E6" s="10"/>
      <c r="F6" s="10"/>
    </row>
    <row r="7" spans="1:6" ht="52.5" customHeight="1">
      <c r="A7" s="8">
        <v>3</v>
      </c>
      <c r="B7" s="11" t="s">
        <v>4</v>
      </c>
      <c r="C7" s="17"/>
      <c r="D7" s="31" t="s">
        <v>19</v>
      </c>
      <c r="E7" s="32"/>
      <c r="F7" s="33"/>
    </row>
    <row r="8" spans="1:6" ht="24.75" customHeight="1">
      <c r="A8" s="8">
        <v>4</v>
      </c>
      <c r="B8" s="26" t="s">
        <v>1</v>
      </c>
      <c r="C8" s="27"/>
      <c r="D8" s="23" t="s">
        <v>15</v>
      </c>
      <c r="E8" s="24"/>
      <c r="F8" s="25"/>
    </row>
    <row r="9" spans="1:6" ht="12.75">
      <c r="A9" s="8">
        <v>5</v>
      </c>
      <c r="B9" s="11" t="s">
        <v>2</v>
      </c>
      <c r="C9" s="12"/>
      <c r="D9" s="10" t="s">
        <v>16</v>
      </c>
      <c r="E9" s="10"/>
      <c r="F9" s="10"/>
    </row>
    <row r="10" spans="1:6" ht="23.25" customHeight="1">
      <c r="A10" s="8">
        <v>6</v>
      </c>
      <c r="B10" s="11" t="s">
        <v>5</v>
      </c>
      <c r="C10" s="12"/>
      <c r="D10" s="34">
        <v>575956</v>
      </c>
      <c r="E10" s="35"/>
      <c r="F10" s="36"/>
    </row>
    <row r="11" spans="1:6" ht="54" customHeight="1">
      <c r="A11" s="8">
        <v>7</v>
      </c>
      <c r="B11" s="11" t="s">
        <v>0</v>
      </c>
      <c r="C11" s="16"/>
      <c r="D11" s="28" t="s">
        <v>17</v>
      </c>
      <c r="E11" s="29"/>
      <c r="F11" s="30"/>
    </row>
    <row r="12" spans="1:3" ht="12.75">
      <c r="A12" s="3"/>
      <c r="B12" s="18"/>
      <c r="C12" s="19"/>
    </row>
    <row r="13" spans="1:6" ht="30" customHeight="1">
      <c r="A13" s="13" t="s">
        <v>18</v>
      </c>
      <c r="B13" s="13"/>
      <c r="C13" s="13"/>
      <c r="D13" s="13"/>
      <c r="E13" s="13"/>
      <c r="F13" s="13"/>
    </row>
    <row r="15" spans="1:6" ht="114" customHeight="1">
      <c r="A15" s="5" t="s">
        <v>6</v>
      </c>
      <c r="B15" s="6" t="s">
        <v>7</v>
      </c>
      <c r="C15" s="7" t="s">
        <v>8</v>
      </c>
      <c r="D15" s="7" t="s">
        <v>9</v>
      </c>
      <c r="E15" s="7" t="s">
        <v>10</v>
      </c>
      <c r="F15" s="7" t="s">
        <v>11</v>
      </c>
    </row>
    <row r="16" spans="1:9" s="3" customFormat="1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H16" s="3">
        <v>49800</v>
      </c>
      <c r="I16" s="43">
        <v>42705</v>
      </c>
    </row>
    <row r="17" spans="1:8" ht="12" customHeight="1">
      <c r="A17" s="39">
        <v>1</v>
      </c>
      <c r="B17" s="4" t="s">
        <v>41</v>
      </c>
      <c r="C17" s="1" t="s">
        <v>21</v>
      </c>
      <c r="D17" s="37">
        <v>271</v>
      </c>
      <c r="E17" s="38">
        <v>53.1</v>
      </c>
      <c r="F17" s="40">
        <f>E17/D17%/100</f>
        <v>0.2</v>
      </c>
      <c r="H17" s="45">
        <f>E17*12000</f>
        <v>637200</v>
      </c>
    </row>
    <row r="18" spans="1:8" ht="26.25">
      <c r="A18" s="39">
        <v>2</v>
      </c>
      <c r="B18" s="9" t="s">
        <v>22</v>
      </c>
      <c r="C18" s="1" t="s">
        <v>21</v>
      </c>
      <c r="D18" s="37">
        <f>D19+D20+D21</f>
        <v>37.8</v>
      </c>
      <c r="E18" s="38">
        <f>E19+E20+E21</f>
        <v>7.394</v>
      </c>
      <c r="F18" s="40">
        <f>E18/D18%/100</f>
        <v>0.2</v>
      </c>
      <c r="H18" s="45"/>
    </row>
    <row r="19" spans="1:8" ht="12.75">
      <c r="A19" s="39" t="s">
        <v>24</v>
      </c>
      <c r="B19" s="4" t="s">
        <v>20</v>
      </c>
      <c r="C19" s="1" t="s">
        <v>21</v>
      </c>
      <c r="D19" s="37">
        <v>6</v>
      </c>
      <c r="E19" s="38">
        <v>2.572</v>
      </c>
      <c r="F19" s="40">
        <f>E19/D19%/100</f>
        <v>0.43</v>
      </c>
      <c r="H19" s="45">
        <f>E19*60000</f>
        <v>154320</v>
      </c>
    </row>
    <row r="20" spans="1:8" ht="12.75">
      <c r="A20" s="39" t="s">
        <v>25</v>
      </c>
      <c r="B20" s="4" t="s">
        <v>23</v>
      </c>
      <c r="C20" s="1" t="s">
        <v>21</v>
      </c>
      <c r="D20" s="37">
        <v>26.3</v>
      </c>
      <c r="E20" s="44">
        <v>4.8219</v>
      </c>
      <c r="F20" s="40">
        <f>E20/D20%/100</f>
        <v>0.18</v>
      </c>
      <c r="H20" s="45">
        <f>E20*40000</f>
        <v>192876</v>
      </c>
    </row>
    <row r="21" spans="1:8" ht="12.75">
      <c r="A21" s="39" t="s">
        <v>26</v>
      </c>
      <c r="B21" s="4" t="s">
        <v>27</v>
      </c>
      <c r="C21" s="1" t="s">
        <v>21</v>
      </c>
      <c r="D21" s="37">
        <v>5.5</v>
      </c>
      <c r="E21" s="38"/>
      <c r="F21" s="40">
        <f>E21/D21%/100</f>
        <v>0</v>
      </c>
      <c r="H21" s="45">
        <f>E21*450</f>
        <v>0</v>
      </c>
    </row>
    <row r="22" spans="1:9" ht="12.75">
      <c r="A22" s="42"/>
      <c r="B22" s="42"/>
      <c r="C22" s="42"/>
      <c r="D22" s="42"/>
      <c r="E22" s="42"/>
      <c r="F22" s="42"/>
      <c r="H22" s="45">
        <f>H17+H19+H20+H21</f>
        <v>984396</v>
      </c>
      <c r="I22" s="2" t="s">
        <v>39</v>
      </c>
    </row>
    <row r="23" spans="1:9" ht="12.75">
      <c r="A23" s="42"/>
      <c r="B23" s="42"/>
      <c r="C23" s="42"/>
      <c r="D23" s="42"/>
      <c r="E23" s="42"/>
      <c r="F23" s="42"/>
      <c r="H23" s="45">
        <f>H16+H22</f>
        <v>1034196</v>
      </c>
      <c r="I23" s="2" t="s">
        <v>40</v>
      </c>
    </row>
    <row r="24" spans="8:9" ht="12.75">
      <c r="H24" s="41">
        <f>H23-D10</f>
        <v>458240</v>
      </c>
      <c r="I24" s="2" t="s">
        <v>38</v>
      </c>
    </row>
  </sheetData>
  <sheetProtection/>
  <mergeCells count="18">
    <mergeCell ref="B10:C10"/>
    <mergeCell ref="D10:F10"/>
    <mergeCell ref="B11:C11"/>
    <mergeCell ref="D11:F11"/>
    <mergeCell ref="B12:C12"/>
    <mergeCell ref="A13:F13"/>
    <mergeCell ref="B7:C7"/>
    <mergeCell ref="D7:F7"/>
    <mergeCell ref="B8:C8"/>
    <mergeCell ref="D8:F8"/>
    <mergeCell ref="B9:C9"/>
    <mergeCell ref="D9:F9"/>
    <mergeCell ref="C1:F1"/>
    <mergeCell ref="A3:F3"/>
    <mergeCell ref="B5:C5"/>
    <mergeCell ref="D5:F5"/>
    <mergeCell ref="B6:C6"/>
    <mergeCell ref="D6:F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10" sqref="H1:J16384"/>
    </sheetView>
  </sheetViews>
  <sheetFormatPr defaultColWidth="9.00390625" defaultRowHeight="12.75"/>
  <cols>
    <col min="1" max="1" width="5.625" style="2" customWidth="1"/>
    <col min="2" max="2" width="25.375" style="2" customWidth="1"/>
    <col min="3" max="3" width="13.25390625" style="2" customWidth="1"/>
    <col min="4" max="4" width="18.00390625" style="2" customWidth="1"/>
    <col min="5" max="5" width="16.25390625" style="2" customWidth="1"/>
    <col min="6" max="6" width="11.625" style="2" customWidth="1"/>
    <col min="7" max="7" width="7.50390625" style="2" customWidth="1"/>
    <col min="8" max="8" width="14.375" style="2" hidden="1" customWidth="1"/>
    <col min="9" max="10" width="0" style="2" hidden="1" customWidth="1"/>
    <col min="11" max="16384" width="8.875" style="2" customWidth="1"/>
  </cols>
  <sheetData>
    <row r="1" spans="3:6" ht="45" customHeight="1">
      <c r="C1" s="15" t="s">
        <v>13</v>
      </c>
      <c r="D1" s="15"/>
      <c r="E1" s="15"/>
      <c r="F1" s="15"/>
    </row>
    <row r="3" spans="1:6" ht="24" customHeight="1">
      <c r="A3" s="14" t="s">
        <v>14</v>
      </c>
      <c r="B3" s="14"/>
      <c r="C3" s="14"/>
      <c r="D3" s="14"/>
      <c r="E3" s="14"/>
      <c r="F3" s="14"/>
    </row>
    <row r="4" ht="6" customHeight="1"/>
    <row r="5" spans="1:6" ht="12.75">
      <c r="A5" s="8">
        <v>1</v>
      </c>
      <c r="B5" s="10" t="s">
        <v>3</v>
      </c>
      <c r="C5" s="10"/>
      <c r="D5" s="20">
        <v>42840</v>
      </c>
      <c r="E5" s="21"/>
      <c r="F5" s="22"/>
    </row>
    <row r="6" spans="1:6" ht="12.75">
      <c r="A6" s="8">
        <v>2</v>
      </c>
      <c r="B6" s="11" t="s">
        <v>12</v>
      </c>
      <c r="C6" s="17"/>
      <c r="D6" s="10" t="s">
        <v>30</v>
      </c>
      <c r="E6" s="10"/>
      <c r="F6" s="10"/>
    </row>
    <row r="7" spans="1:6" ht="52.5" customHeight="1">
      <c r="A7" s="8">
        <v>3</v>
      </c>
      <c r="B7" s="11" t="s">
        <v>4</v>
      </c>
      <c r="C7" s="17"/>
      <c r="D7" s="31" t="s">
        <v>31</v>
      </c>
      <c r="E7" s="32"/>
      <c r="F7" s="33"/>
    </row>
    <row r="8" spans="1:6" ht="24.75" customHeight="1">
      <c r="A8" s="8">
        <v>4</v>
      </c>
      <c r="B8" s="26" t="s">
        <v>1</v>
      </c>
      <c r="C8" s="27"/>
      <c r="D8" s="23" t="s">
        <v>15</v>
      </c>
      <c r="E8" s="24"/>
      <c r="F8" s="25"/>
    </row>
    <row r="9" spans="1:6" ht="12.75">
      <c r="A9" s="8">
        <v>5</v>
      </c>
      <c r="B9" s="11" t="s">
        <v>2</v>
      </c>
      <c r="C9" s="12"/>
      <c r="D9" s="10" t="s">
        <v>16</v>
      </c>
      <c r="E9" s="10"/>
      <c r="F9" s="10"/>
    </row>
    <row r="10" spans="1:6" ht="23.25" customHeight="1">
      <c r="A10" s="8">
        <v>6</v>
      </c>
      <c r="B10" s="11" t="s">
        <v>5</v>
      </c>
      <c r="C10" s="12"/>
      <c r="D10" s="34">
        <v>495360</v>
      </c>
      <c r="E10" s="35"/>
      <c r="F10" s="36"/>
    </row>
    <row r="11" spans="1:6" ht="54" customHeight="1">
      <c r="A11" s="8">
        <v>7</v>
      </c>
      <c r="B11" s="11" t="s">
        <v>0</v>
      </c>
      <c r="C11" s="16"/>
      <c r="D11" s="28" t="s">
        <v>17</v>
      </c>
      <c r="E11" s="29"/>
      <c r="F11" s="30"/>
    </row>
    <row r="12" spans="1:3" ht="12.75">
      <c r="A12" s="3"/>
      <c r="B12" s="18"/>
      <c r="C12" s="19"/>
    </row>
    <row r="13" spans="1:6" ht="30" customHeight="1">
      <c r="A13" s="13" t="s">
        <v>18</v>
      </c>
      <c r="B13" s="13"/>
      <c r="C13" s="13"/>
      <c r="D13" s="13"/>
      <c r="E13" s="13"/>
      <c r="F13" s="13"/>
    </row>
    <row r="15" spans="1:6" ht="110.25">
      <c r="A15" s="5" t="s">
        <v>6</v>
      </c>
      <c r="B15" s="6" t="s">
        <v>7</v>
      </c>
      <c r="C15" s="7" t="s">
        <v>8</v>
      </c>
      <c r="D15" s="7" t="s">
        <v>9</v>
      </c>
      <c r="E15" s="7" t="s">
        <v>10</v>
      </c>
      <c r="F15" s="7" t="s">
        <v>11</v>
      </c>
    </row>
    <row r="16" spans="1:10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H16" s="3">
        <v>68400</v>
      </c>
      <c r="I16" s="43">
        <v>42705</v>
      </c>
      <c r="J16" s="3"/>
    </row>
    <row r="17" spans="1:8" ht="12.75">
      <c r="A17" s="39">
        <v>1</v>
      </c>
      <c r="B17" s="4" t="s">
        <v>41</v>
      </c>
      <c r="C17" s="1" t="s">
        <v>21</v>
      </c>
      <c r="D17" s="37">
        <v>140.3</v>
      </c>
      <c r="E17" s="38">
        <v>39.885</v>
      </c>
      <c r="F17" s="40">
        <f>E17/D17%/100</f>
        <v>0.28</v>
      </c>
      <c r="H17" s="45">
        <f>E17*12000</f>
        <v>478620</v>
      </c>
    </row>
    <row r="18" spans="1:8" ht="26.25">
      <c r="A18" s="39">
        <v>2</v>
      </c>
      <c r="B18" s="9" t="s">
        <v>22</v>
      </c>
      <c r="C18" s="1" t="s">
        <v>21</v>
      </c>
      <c r="D18" s="37">
        <f>D19+D20+D21</f>
        <v>12.3</v>
      </c>
      <c r="E18" s="38">
        <f>E19+E20+E21</f>
        <v>7.068</v>
      </c>
      <c r="F18" s="40">
        <f>E18/D18%/100</f>
        <v>0.57</v>
      </c>
      <c r="H18" s="38">
        <f>H19+H20+H21</f>
        <v>282720</v>
      </c>
    </row>
    <row r="19" spans="1:8" ht="12.75">
      <c r="A19" s="39" t="s">
        <v>24</v>
      </c>
      <c r="B19" s="4" t="s">
        <v>23</v>
      </c>
      <c r="C19" s="1" t="s">
        <v>21</v>
      </c>
      <c r="D19" s="37">
        <v>10.3</v>
      </c>
      <c r="E19" s="38">
        <v>7.028</v>
      </c>
      <c r="F19" s="40">
        <f>E19/D19%/100</f>
        <v>0.68</v>
      </c>
      <c r="H19" s="45">
        <f>E19*40000</f>
        <v>281120</v>
      </c>
    </row>
    <row r="20" spans="1:8" ht="12.75">
      <c r="A20" s="39" t="s">
        <v>25</v>
      </c>
      <c r="B20" s="4" t="s">
        <v>27</v>
      </c>
      <c r="C20" s="1" t="s">
        <v>21</v>
      </c>
      <c r="D20" s="37">
        <v>2</v>
      </c>
      <c r="E20" s="38">
        <v>0.04</v>
      </c>
      <c r="F20" s="40">
        <f>E20/D20%/100</f>
        <v>0.02</v>
      </c>
      <c r="H20" s="45">
        <f>E20*40000</f>
        <v>1600</v>
      </c>
    </row>
    <row r="21" ht="12.75">
      <c r="H21" s="45">
        <f>E21*450</f>
        <v>0</v>
      </c>
    </row>
    <row r="22" spans="8:9" ht="12.75">
      <c r="H22" s="45">
        <f>H17+H19+H20+H21</f>
        <v>761340</v>
      </c>
      <c r="I22" s="2" t="s">
        <v>39</v>
      </c>
    </row>
    <row r="23" spans="8:9" ht="12.75">
      <c r="H23" s="45">
        <f>H16+H22</f>
        <v>829740</v>
      </c>
      <c r="I23" s="2" t="s">
        <v>40</v>
      </c>
    </row>
    <row r="24" spans="8:9" ht="12.75">
      <c r="H24" s="41">
        <f>H23-D10</f>
        <v>334380</v>
      </c>
      <c r="I24" s="2" t="s">
        <v>38</v>
      </c>
    </row>
  </sheetData>
  <sheetProtection/>
  <mergeCells count="18">
    <mergeCell ref="B10:C10"/>
    <mergeCell ref="D10:F10"/>
    <mergeCell ref="B11:C11"/>
    <mergeCell ref="D11:F11"/>
    <mergeCell ref="B12:C12"/>
    <mergeCell ref="A13:F13"/>
    <mergeCell ref="B7:C7"/>
    <mergeCell ref="D7:F7"/>
    <mergeCell ref="B8:C8"/>
    <mergeCell ref="D8:F8"/>
    <mergeCell ref="B9:C9"/>
    <mergeCell ref="D9:F9"/>
    <mergeCell ref="C1:F1"/>
    <mergeCell ref="A3:F3"/>
    <mergeCell ref="B5:C5"/>
    <mergeCell ref="D5:F5"/>
    <mergeCell ref="B6:C6"/>
    <mergeCell ref="D6:F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.625" style="2" customWidth="1"/>
    <col min="2" max="2" width="25.375" style="2" customWidth="1"/>
    <col min="3" max="3" width="13.25390625" style="2" customWidth="1"/>
    <col min="4" max="4" width="18.00390625" style="2" customWidth="1"/>
    <col min="5" max="5" width="16.25390625" style="2" customWidth="1"/>
    <col min="6" max="6" width="11.625" style="2" customWidth="1"/>
    <col min="7" max="7" width="7.50390625" style="2" customWidth="1"/>
    <col min="8" max="8" width="14.375" style="2" hidden="1" customWidth="1"/>
    <col min="9" max="16384" width="8.875" style="2" customWidth="1"/>
  </cols>
  <sheetData>
    <row r="1" spans="3:6" ht="45" customHeight="1">
      <c r="C1" s="15" t="s">
        <v>13</v>
      </c>
      <c r="D1" s="15"/>
      <c r="E1" s="15"/>
      <c r="F1" s="15"/>
    </row>
    <row r="3" spans="1:6" ht="24" customHeight="1">
      <c r="A3" s="14" t="s">
        <v>14</v>
      </c>
      <c r="B3" s="14"/>
      <c r="C3" s="14"/>
      <c r="D3" s="14"/>
      <c r="E3" s="14"/>
      <c r="F3" s="14"/>
    </row>
    <row r="4" ht="6" customHeight="1"/>
    <row r="5" spans="1:6" ht="12.75">
      <c r="A5" s="8">
        <v>1</v>
      </c>
      <c r="B5" s="10" t="s">
        <v>3</v>
      </c>
      <c r="C5" s="10"/>
      <c r="D5" s="20">
        <v>42840</v>
      </c>
      <c r="E5" s="21"/>
      <c r="F5" s="22"/>
    </row>
    <row r="6" spans="1:6" ht="12.75">
      <c r="A6" s="8">
        <v>2</v>
      </c>
      <c r="B6" s="11" t="s">
        <v>12</v>
      </c>
      <c r="C6" s="17"/>
      <c r="D6" s="10" t="s">
        <v>42</v>
      </c>
      <c r="E6" s="10"/>
      <c r="F6" s="10"/>
    </row>
    <row r="7" spans="1:6" ht="52.5" customHeight="1">
      <c r="A7" s="8">
        <v>3</v>
      </c>
      <c r="B7" s="11" t="s">
        <v>4</v>
      </c>
      <c r="C7" s="17"/>
      <c r="D7" s="31" t="s">
        <v>43</v>
      </c>
      <c r="E7" s="32"/>
      <c r="F7" s="33"/>
    </row>
    <row r="8" spans="1:6" ht="24.75" customHeight="1">
      <c r="A8" s="8">
        <v>4</v>
      </c>
      <c r="B8" s="26" t="s">
        <v>1</v>
      </c>
      <c r="C8" s="27"/>
      <c r="D8" s="23" t="s">
        <v>15</v>
      </c>
      <c r="E8" s="24"/>
      <c r="F8" s="25"/>
    </row>
    <row r="9" spans="1:6" ht="12.75">
      <c r="A9" s="8">
        <v>5</v>
      </c>
      <c r="B9" s="11" t="s">
        <v>2</v>
      </c>
      <c r="C9" s="12"/>
      <c r="D9" s="10" t="s">
        <v>16</v>
      </c>
      <c r="E9" s="10"/>
      <c r="F9" s="10"/>
    </row>
    <row r="10" spans="1:6" ht="23.25" customHeight="1">
      <c r="A10" s="8">
        <v>6</v>
      </c>
      <c r="B10" s="11" t="s">
        <v>5</v>
      </c>
      <c r="C10" s="12"/>
      <c r="D10" s="34">
        <v>60360.5</v>
      </c>
      <c r="E10" s="35"/>
      <c r="F10" s="36"/>
    </row>
    <row r="11" spans="1:6" ht="54" customHeight="1">
      <c r="A11" s="8">
        <v>7</v>
      </c>
      <c r="B11" s="11" t="s">
        <v>0</v>
      </c>
      <c r="C11" s="16"/>
      <c r="D11" s="28" t="s">
        <v>17</v>
      </c>
      <c r="E11" s="29"/>
      <c r="F11" s="30"/>
    </row>
    <row r="12" spans="1:3" ht="12.75">
      <c r="A12" s="3"/>
      <c r="B12" s="18"/>
      <c r="C12" s="19"/>
    </row>
    <row r="13" spans="1:6" ht="30" customHeight="1">
      <c r="A13" s="13" t="s">
        <v>18</v>
      </c>
      <c r="B13" s="13"/>
      <c r="C13" s="13"/>
      <c r="D13" s="13"/>
      <c r="E13" s="13"/>
      <c r="F13" s="13"/>
    </row>
    <row r="15" spans="1:6" ht="110.25">
      <c r="A15" s="5" t="s">
        <v>6</v>
      </c>
      <c r="B15" s="6" t="s">
        <v>7</v>
      </c>
      <c r="C15" s="7" t="s">
        <v>8</v>
      </c>
      <c r="D15" s="7" t="s">
        <v>9</v>
      </c>
      <c r="E15" s="7" t="s">
        <v>10</v>
      </c>
      <c r="F15" s="7" t="s">
        <v>11</v>
      </c>
    </row>
    <row r="16" spans="1:6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</row>
    <row r="17" spans="1:8" ht="26.25">
      <c r="A17" s="39">
        <v>1</v>
      </c>
      <c r="B17" s="9" t="s">
        <v>22</v>
      </c>
      <c r="C17" s="1" t="s">
        <v>21</v>
      </c>
      <c r="D17" s="37">
        <f>D18</f>
        <v>2.7</v>
      </c>
      <c r="E17" s="38">
        <f>E18</f>
        <v>0.352</v>
      </c>
      <c r="F17" s="40">
        <f>E17/D17%/100</f>
        <v>0.13</v>
      </c>
      <c r="H17" s="41">
        <f>E17*39305</f>
        <v>13835.36</v>
      </c>
    </row>
    <row r="18" spans="2:6" ht="12.75">
      <c r="B18" s="4" t="s">
        <v>33</v>
      </c>
      <c r="C18" s="1" t="s">
        <v>21</v>
      </c>
      <c r="D18" s="37">
        <v>2.7</v>
      </c>
      <c r="E18" s="38">
        <v>0.352</v>
      </c>
      <c r="F18" s="40">
        <f>E18/D18%/100</f>
        <v>0.13</v>
      </c>
    </row>
    <row r="19" spans="1:6" ht="26.25">
      <c r="A19" s="39">
        <v>2</v>
      </c>
      <c r="B19" s="9" t="s">
        <v>36</v>
      </c>
      <c r="C19" s="1" t="s">
        <v>37</v>
      </c>
      <c r="D19" s="37">
        <f>D20+D21</f>
        <v>220.2</v>
      </c>
      <c r="E19" s="38">
        <f>E20+E21</f>
        <v>57.9</v>
      </c>
      <c r="F19" s="40">
        <f>E19/D19%/100</f>
        <v>0.26</v>
      </c>
    </row>
    <row r="20" spans="1:8" ht="12.75">
      <c r="A20" s="39" t="s">
        <v>24</v>
      </c>
      <c r="B20" s="4" t="s">
        <v>34</v>
      </c>
      <c r="C20" s="1" t="s">
        <v>37</v>
      </c>
      <c r="D20" s="37">
        <v>166</v>
      </c>
      <c r="E20" s="38">
        <v>44.8</v>
      </c>
      <c r="F20" s="40">
        <f>E20/D20%/100</f>
        <v>0.27</v>
      </c>
      <c r="H20" s="41">
        <f>E20*1800</f>
        <v>80640</v>
      </c>
    </row>
    <row r="21" spans="1:8" ht="12.75">
      <c r="A21" s="39" t="s">
        <v>25</v>
      </c>
      <c r="B21" s="4" t="s">
        <v>35</v>
      </c>
      <c r="C21" s="1" t="s">
        <v>37</v>
      </c>
      <c r="D21" s="37">
        <v>54.2</v>
      </c>
      <c r="E21" s="38">
        <v>13.1</v>
      </c>
      <c r="F21" s="40">
        <f>E21/D21%/100</f>
        <v>0.24</v>
      </c>
      <c r="H21" s="41">
        <f>E21*450</f>
        <v>5895</v>
      </c>
    </row>
    <row r="22" ht="12.75">
      <c r="H22" s="41">
        <f>H17+H20+H21</f>
        <v>100370.36</v>
      </c>
    </row>
  </sheetData>
  <sheetProtection/>
  <mergeCells count="18">
    <mergeCell ref="B10:C10"/>
    <mergeCell ref="D10:F10"/>
    <mergeCell ref="B11:C11"/>
    <mergeCell ref="D11:F11"/>
    <mergeCell ref="B12:C12"/>
    <mergeCell ref="A13:F13"/>
    <mergeCell ref="B7:C7"/>
    <mergeCell ref="D7:F7"/>
    <mergeCell ref="B8:C8"/>
    <mergeCell ref="D8:F8"/>
    <mergeCell ref="B9:C9"/>
    <mergeCell ref="D9:F9"/>
    <mergeCell ref="C1:F1"/>
    <mergeCell ref="A3:F3"/>
    <mergeCell ref="B5:C5"/>
    <mergeCell ref="D5:F5"/>
    <mergeCell ref="B6:C6"/>
    <mergeCell ref="D6:F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г.Нефтеюганска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ДЭП</dc:creator>
  <cp:keywords/>
  <dc:description/>
  <cp:lastModifiedBy>Novoselova</cp:lastModifiedBy>
  <cp:lastPrinted>2016-12-12T11:45:05Z</cp:lastPrinted>
  <dcterms:created xsi:type="dcterms:W3CDTF">2010-03-17T06:46:55Z</dcterms:created>
  <dcterms:modified xsi:type="dcterms:W3CDTF">2017-04-19T07:14:06Z</dcterms:modified>
  <cp:category/>
  <cp:version/>
  <cp:contentType/>
  <cp:contentStatus/>
</cp:coreProperties>
</file>