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745" windowWidth="15480" windowHeight="5640" tabRatio="649" activeTab="0"/>
  </bookViews>
  <sheets>
    <sheet name="на 01.03.2016 год " sheetId="1" r:id="rId1"/>
  </sheets>
  <definedNames>
    <definedName name="_xlnm.Print_Area" localSheetId="0">'на 01.03.2016 год '!$A$1:$X$50</definedName>
  </definedNames>
  <calcPr fullCalcOnLoad="1" refMode="R1C1"/>
</workbook>
</file>

<file path=xl/sharedStrings.xml><?xml version="1.0" encoding="utf-8"?>
<sst xmlns="http://schemas.openxmlformats.org/spreadsheetml/2006/main" count="188" uniqueCount="131">
  <si>
    <t>№ п/п</t>
  </si>
  <si>
    <t>Наименование программы</t>
  </si>
  <si>
    <t>ДГС</t>
  </si>
  <si>
    <t>ДОиМП</t>
  </si>
  <si>
    <t>1</t>
  </si>
  <si>
    <t>1.1</t>
  </si>
  <si>
    <t>2.1</t>
  </si>
  <si>
    <t>5.1</t>
  </si>
  <si>
    <t>5.2</t>
  </si>
  <si>
    <t>Всего</t>
  </si>
  <si>
    <t>окружной бюджет</t>
  </si>
  <si>
    <t>местный бюджет</t>
  </si>
  <si>
    <t>4.1</t>
  </si>
  <si>
    <t>внебюджетные источники</t>
  </si>
  <si>
    <t>КЦСР</t>
  </si>
  <si>
    <t>% исполнения</t>
  </si>
  <si>
    <t>Департамент образования и молодежной политики администрации города Нефтеюганска</t>
  </si>
  <si>
    <t>Развитие образования и молодёжной политики в городе Нефтеюганске на 2014-2020 годы.</t>
  </si>
  <si>
    <t>Развитие системы дошкольного, общего и дополнительного образования (показатели №№ 1,2,3,4,5,6,7,8,9)</t>
  </si>
  <si>
    <t>Развитие материально-технической базы образовательных организаций (показатель № 10)</t>
  </si>
  <si>
    <t>Развитие системы оценки качества образования  и информационной прозрачности системы образования (показатель № 11)</t>
  </si>
  <si>
    <t>1.2.</t>
  </si>
  <si>
    <t>Организация летнего отдыха и оздоровления (показатели №№ 12,13)</t>
  </si>
  <si>
    <t>3.1.</t>
  </si>
  <si>
    <t>Обеспечение развития молодежной политики (показатели №№ 14,15,16,17,18,19)</t>
  </si>
  <si>
    <t>Обеспечение функций управления и контроля (надзора) в сфере образования и молодёжной политики (показатель № 20)</t>
  </si>
  <si>
    <t>Основные мероприятия муниципальной программы (связь мероприятий с показателями муниципальной программы)</t>
  </si>
  <si>
    <t>Ответственный исполнитель /соисполнитель</t>
  </si>
  <si>
    <t>Итого по п.1.1, п.1.2.</t>
  </si>
  <si>
    <t>Итого по п.5.1, п.5.2.</t>
  </si>
  <si>
    <t>ВСЕГО</t>
  </si>
  <si>
    <t>ПЛАН на 1 квартал 2016 года (рублей)</t>
  </si>
  <si>
    <t>ПЛАН на 2016 год (рублей)</t>
  </si>
  <si>
    <t>0240185060.</t>
  </si>
  <si>
    <t>Расходы на обеспечение деятельности (оказание услуг) муниципальных учреждений</t>
  </si>
  <si>
    <t>Иные межбюджетные трансферты в рамках наказов избирателей депутатам Думы ХМАО-Югры за счет средств автономного округа</t>
  </si>
  <si>
    <t>Реализация мероприятий</t>
  </si>
  <si>
    <t>Реализация мероприятий на развитие общественной инфраструктуры и реализация приоритетных направлений за счет средств бюджета автономного округа</t>
  </si>
  <si>
    <t xml:space="preserve"> к плану 2016 года</t>
  </si>
  <si>
    <t>0210199990.</t>
  </si>
  <si>
    <t>Осуществление переданного полномочия на информационное обеспечение общеобразовательных организаций</t>
  </si>
  <si>
    <t>Создание условий для осуществления присмотра и ухода за детьми, содержания детей в частных организациях, осуществляющих образовательную деятельность по реализации образовательных программ дошкольного образования, расположенных на территории муниципального образования.</t>
  </si>
  <si>
    <t>Дополнительное финансовое обеспечение мероприятий по организации питания в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программам.</t>
  </si>
  <si>
    <t>Дополнительное финансовое обеспечение мероприятий по организации питания обучающихся в муниципальных общеобразовательных организациях за счет средств бюджета автономного округа.</t>
  </si>
  <si>
    <t>Осуществление переданного полномочия на социальную поддержку отдельным категориям обучающихся  в муниципальных образовательных организациях,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программам.</t>
  </si>
  <si>
    <t>Осуществление переданного полномочия на реализацию основных общеобразовательных программ в дошкольных образовательных организациях.</t>
  </si>
  <si>
    <t>Осуществление переданного полномочия на реализацию основных общеобразовательных программ.</t>
  </si>
  <si>
    <t>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№ 597 "О мероприятиях по реализации государственной социальной политики", 1 июня 2012 года № 761 "О национальной стратегии действий в интересах детей на 2012–2017 годы".</t>
  </si>
  <si>
    <t>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№ 597 "О мероприятиях по реализации государственной социальной политики", 1 июня 2012 года № 761 "О национальной стратегии действий в интересах детей на 2012–2017 годы" за счет средств автономного округа.</t>
  </si>
  <si>
    <t>Реализация мероприятий.</t>
  </si>
  <si>
    <t>Расходы на обеспечение деятельности (оказание услуг) муниципальных учреждений.</t>
  </si>
  <si>
    <t>Осуществление переданного полномочия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</t>
  </si>
  <si>
    <t>Иные межбюджетные трансферты на реализацию в сфере занятости населения.</t>
  </si>
  <si>
    <t>Реализация мероприятий на развитие общественной инфраструктуры и реализация приоритетных направлений.</t>
  </si>
  <si>
    <t>Иные межбюджетные трансферты на организацию и проведение единого государственного экзамена</t>
  </si>
  <si>
    <t>Капитальный ремонт объекта "Нежилое здание школы № 1"</t>
  </si>
  <si>
    <t>Замена вводного кабеля нежилого строения детского сада № 12</t>
  </si>
  <si>
    <t>Замена вводного кабеля нежилого строения детского сада № 13</t>
  </si>
  <si>
    <t>ДГС, ДОиМП</t>
  </si>
  <si>
    <t xml:space="preserve">Мероприятия по организации отдыха и оздоровления детей </t>
  </si>
  <si>
    <t>На оплату стоимости питания детям школьного возраста в оздоровительных лагерях с дневным пребыванием детей за счет средств автономного округа</t>
  </si>
  <si>
    <t xml:space="preserve">На оплату стоимости питания детям школьного возраста в оздоровительных лагерях с дневным пребыванием детей  </t>
  </si>
  <si>
    <t>Осуществление переданного полномочия на организацию отдыха и оздоровления детей</t>
  </si>
  <si>
    <t xml:space="preserve">Расходы на обеспечение деятельности (оказание услуг) муниципальных учреждений </t>
  </si>
  <si>
    <t xml:space="preserve">Реализация мероприятий </t>
  </si>
  <si>
    <t>Реализация мероприятий по содействию трудоустройства граждан за счет средств автономного округа</t>
  </si>
  <si>
    <t xml:space="preserve">Реализация мероприятий по содействию трудоустройства граждан  </t>
  </si>
  <si>
    <t xml:space="preserve">Расходы на обеспечение функций органов местного самоуправления </t>
  </si>
  <si>
    <t>0210182440.</t>
  </si>
  <si>
    <t>02101S2440.</t>
  </si>
  <si>
    <t>0210184010.</t>
  </si>
  <si>
    <t>0210184020.</t>
  </si>
  <si>
    <t>0210182460.</t>
  </si>
  <si>
    <t>02101S2470.</t>
  </si>
  <si>
    <t>0210184040.</t>
  </si>
  <si>
    <t>0210184050.</t>
  </si>
  <si>
    <t>0210185060.</t>
  </si>
  <si>
    <t>0210185160.</t>
  </si>
  <si>
    <t>0210184030.</t>
  </si>
  <si>
    <t>0210282430, 02102S2430</t>
  </si>
  <si>
    <t>0220199990.</t>
  </si>
  <si>
    <t>0220185020.</t>
  </si>
  <si>
    <t>0230120010.</t>
  </si>
  <si>
    <t>0230182050.</t>
  </si>
  <si>
    <t>02301S2050.</t>
  </si>
  <si>
    <t>0230184080.</t>
  </si>
  <si>
    <t>0240100590.</t>
  </si>
  <si>
    <t>0240199990.</t>
  </si>
  <si>
    <t>0240120610.</t>
  </si>
  <si>
    <t>0240185160.</t>
  </si>
  <si>
    <t>0250102040.</t>
  </si>
  <si>
    <t>0250100590.</t>
  </si>
  <si>
    <t xml:space="preserve"> к плану на 1 квартал 2016 года</t>
  </si>
  <si>
    <t>0210100590, 0000000001</t>
  </si>
  <si>
    <t>1.1.1</t>
  </si>
  <si>
    <t>1.1.2</t>
  </si>
  <si>
    <t>1.1.3</t>
  </si>
  <si>
    <t>1.1.4</t>
  </si>
  <si>
    <t>1.1.5</t>
  </si>
  <si>
    <t>1.1.6</t>
  </si>
  <si>
    <t>1.1.7</t>
  </si>
  <si>
    <t>1.1.8</t>
  </si>
  <si>
    <t>1.1.9</t>
  </si>
  <si>
    <t>1.1.10</t>
  </si>
  <si>
    <t>1.1.11</t>
  </si>
  <si>
    <t>1.1.12</t>
  </si>
  <si>
    <t>1.1.13</t>
  </si>
  <si>
    <t>1.1.14</t>
  </si>
  <si>
    <t>1.2.1</t>
  </si>
  <si>
    <t>1.2.2</t>
  </si>
  <si>
    <t>2.1.1</t>
  </si>
  <si>
    <t>2.1.2</t>
  </si>
  <si>
    <t>3.1.1</t>
  </si>
  <si>
    <t>3.1.2</t>
  </si>
  <si>
    <t>3.1.3</t>
  </si>
  <si>
    <t>3.1.4</t>
  </si>
  <si>
    <t>4.1.1</t>
  </si>
  <si>
    <t>4.1.2</t>
  </si>
  <si>
    <t>4.1.3</t>
  </si>
  <si>
    <t>4.1.4</t>
  </si>
  <si>
    <t>4.1.5</t>
  </si>
  <si>
    <t>5.1.1</t>
  </si>
  <si>
    <t>5.2.1</t>
  </si>
  <si>
    <t>Кассовый расход на 01.03.2016 (рублей)</t>
  </si>
  <si>
    <t>Капитальный ремонт здания МБОУ "Школа развития № 24"</t>
  </si>
  <si>
    <t>Выполнение обследования объектов «Учебный корпус. Расширение здания лицея», расположенный по адресу: г.Нефтеюганск, 10 микрорайон, здание №32, 32/1</t>
  </si>
  <si>
    <t>0210299990</t>
  </si>
  <si>
    <r>
      <t xml:space="preserve">Отчёт об исполнении комплексного плана (сетевого графика) на 2016 год по реализации муниципальной программы города Нефтеюганска «Развитие образования и молодёжной политики в городе Нефтеюганске на 2014-2020 годы» </t>
    </r>
    <r>
      <rPr>
        <i/>
        <sz val="16.5"/>
        <rFont val="Times New Roman"/>
        <family val="1"/>
      </rPr>
      <t>(постановление администрации города Нефтеюганска Нефтеюганска от  29.10.2013 №1212-п Об утверждении муниципальной программы города Нефтеюганска "Развитие образования и молодежной политики в городе Нефтеюганске на 2014-2020 годы")</t>
    </r>
  </si>
  <si>
    <t>Исполнитель: А.Ю.Труханова, тел.23-82-24; Э.М.Строева тел.23-44-36</t>
  </si>
  <si>
    <t>Директор</t>
  </si>
  <si>
    <t>Т.М.Мостовщикова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</si>
</sst>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.000"/>
    <numFmt numFmtId="167" formatCode="?"/>
    <numFmt numFmtId="168" formatCode="#,##0.0000"/>
  </numFmts>
  <fonts count="41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sz val="10"/>
      <name val="Arial"/>
      <family val="2"/>
    </font>
    <font>
      <sz val="14"/>
      <name val="Times New Roman"/>
      <family val="1"/>
    </font>
    <font>
      <sz val="16.5"/>
      <name val="Times New Roman"/>
      <family val="1"/>
    </font>
    <font>
      <i/>
      <sz val="16.5"/>
      <name val="Times New Roman"/>
      <family val="1"/>
    </font>
    <font>
      <sz val="19"/>
      <name val="Times New Roman"/>
      <family val="1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Arial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6"/>
      <name val="Times New Roman"/>
      <family val="1"/>
    </font>
    <font>
      <sz val="15"/>
      <name val="Times New Roman"/>
      <family val="1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Arial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75">
    <xf numFmtId="0" fontId="0" fillId="0" borderId="0" xfId="0" applyAlignment="1">
      <alignment/>
    </xf>
    <xf numFmtId="0" fontId="3" fillId="32" borderId="10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/>
    </xf>
    <xf numFmtId="0" fontId="3" fillId="32" borderId="0" xfId="0" applyFont="1" applyFill="1" applyAlignment="1">
      <alignment/>
    </xf>
    <xf numFmtId="2" fontId="3" fillId="32" borderId="11" xfId="0" applyNumberFormat="1" applyFont="1" applyFill="1" applyBorder="1" applyAlignment="1">
      <alignment horizontal="center" vertical="center" wrapText="1"/>
    </xf>
    <xf numFmtId="164" fontId="3" fillId="32" borderId="10" xfId="0" applyNumberFormat="1" applyFont="1" applyFill="1" applyBorder="1" applyAlignment="1">
      <alignment horizontal="center" vertical="center" wrapText="1"/>
    </xf>
    <xf numFmtId="1" fontId="3" fillId="32" borderId="10" xfId="0" applyNumberFormat="1" applyFont="1" applyFill="1" applyBorder="1" applyAlignment="1">
      <alignment horizontal="center" vertical="center"/>
    </xf>
    <xf numFmtId="1" fontId="3" fillId="32" borderId="10" xfId="0" applyNumberFormat="1" applyFont="1" applyFill="1" applyBorder="1" applyAlignment="1">
      <alignment horizontal="center" vertical="center" wrapText="1"/>
    </xf>
    <xf numFmtId="4" fontId="3" fillId="32" borderId="0" xfId="0" applyNumberFormat="1" applyFont="1" applyFill="1" applyBorder="1" applyAlignment="1">
      <alignment/>
    </xf>
    <xf numFmtId="49" fontId="3" fillId="32" borderId="0" xfId="0" applyNumberFormat="1" applyFont="1" applyFill="1" applyBorder="1" applyAlignment="1">
      <alignment horizontal="center" vertical="center"/>
    </xf>
    <xf numFmtId="2" fontId="3" fillId="32" borderId="0" xfId="0" applyNumberFormat="1" applyFont="1" applyFill="1" applyAlignment="1">
      <alignment/>
    </xf>
    <xf numFmtId="164" fontId="3" fillId="32" borderId="0" xfId="0" applyNumberFormat="1" applyFont="1" applyFill="1" applyAlignment="1">
      <alignment/>
    </xf>
    <xf numFmtId="0" fontId="3" fillId="32" borderId="0" xfId="0" applyFont="1" applyFill="1" applyAlignment="1">
      <alignment/>
    </xf>
    <xf numFmtId="49" fontId="3" fillId="32" borderId="0" xfId="0" applyNumberFormat="1" applyFont="1" applyFill="1" applyAlignment="1">
      <alignment horizontal="center" vertical="center"/>
    </xf>
    <xf numFmtId="49" fontId="6" fillId="32" borderId="0" xfId="0" applyNumberFormat="1" applyFont="1" applyFill="1" applyBorder="1" applyAlignment="1">
      <alignment horizontal="center" vertical="center"/>
    </xf>
    <xf numFmtId="0" fontId="6" fillId="32" borderId="0" xfId="0" applyFont="1" applyFill="1" applyBorder="1" applyAlignment="1">
      <alignment/>
    </xf>
    <xf numFmtId="0" fontId="6" fillId="32" borderId="0" xfId="0" applyFont="1" applyFill="1" applyAlignment="1">
      <alignment/>
    </xf>
    <xf numFmtId="49" fontId="3" fillId="32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32" borderId="11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/>
    </xf>
    <xf numFmtId="0" fontId="4" fillId="32" borderId="12" xfId="0" applyNumberFormat="1" applyFont="1" applyFill="1" applyBorder="1" applyAlignment="1">
      <alignment horizontal="center" vertical="center" wrapText="1"/>
    </xf>
    <xf numFmtId="2" fontId="3" fillId="32" borderId="10" xfId="0" applyNumberFormat="1" applyFont="1" applyFill="1" applyBorder="1" applyAlignment="1">
      <alignment horizontal="center" vertical="center" wrapText="1"/>
    </xf>
    <xf numFmtId="2" fontId="3" fillId="32" borderId="13" xfId="0" applyNumberFormat="1" applyFont="1" applyFill="1" applyBorder="1" applyAlignment="1">
      <alignment horizontal="center" vertical="center" wrapText="1"/>
    </xf>
    <xf numFmtId="2" fontId="3" fillId="32" borderId="14" xfId="0" applyNumberFormat="1" applyFont="1" applyFill="1" applyBorder="1" applyAlignment="1">
      <alignment horizontal="center" vertical="center" wrapText="1"/>
    </xf>
    <xf numFmtId="2" fontId="3" fillId="32" borderId="15" xfId="0" applyNumberFormat="1" applyFont="1" applyFill="1" applyBorder="1" applyAlignment="1">
      <alignment horizontal="center" vertical="center" wrapText="1"/>
    </xf>
    <xf numFmtId="49" fontId="3" fillId="32" borderId="10" xfId="0" applyNumberFormat="1" applyFont="1" applyFill="1" applyBorder="1" applyAlignment="1" applyProtection="1">
      <alignment horizontal="center" vertical="center" wrapText="1"/>
      <protection locked="0"/>
    </xf>
    <xf numFmtId="49" fontId="3" fillId="32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/>
    </xf>
    <xf numFmtId="0" fontId="6" fillId="32" borderId="12" xfId="0" applyFont="1" applyFill="1" applyBorder="1" applyAlignment="1">
      <alignment/>
    </xf>
    <xf numFmtId="49" fontId="3" fillId="32" borderId="11" xfId="0" applyNumberFormat="1" applyFont="1" applyFill="1" applyBorder="1" applyAlignment="1">
      <alignment horizontal="center" vertical="center" wrapText="1"/>
    </xf>
    <xf numFmtId="49" fontId="3" fillId="32" borderId="16" xfId="0" applyNumberFormat="1" applyFont="1" applyFill="1" applyBorder="1" applyAlignment="1">
      <alignment horizontal="center" vertical="center" wrapText="1"/>
    </xf>
    <xf numFmtId="49" fontId="3" fillId="32" borderId="10" xfId="0" applyNumberFormat="1" applyFont="1" applyFill="1" applyBorder="1" applyAlignment="1">
      <alignment horizontal="center" vertical="center" wrapText="1"/>
    </xf>
    <xf numFmtId="49" fontId="3" fillId="32" borderId="10" xfId="0" applyNumberFormat="1" applyFont="1" applyFill="1" applyBorder="1" applyAlignment="1">
      <alignment horizontal="center" vertical="center"/>
    </xf>
    <xf numFmtId="4" fontId="3" fillId="32" borderId="10" xfId="0" applyNumberFormat="1" applyFont="1" applyFill="1" applyBorder="1" applyAlignment="1">
      <alignment horizontal="center" vertical="center" wrapText="1"/>
    </xf>
    <xf numFmtId="3" fontId="3" fillId="32" borderId="10" xfId="0" applyNumberFormat="1" applyFont="1" applyFill="1" applyBorder="1" applyAlignment="1">
      <alignment horizontal="center" vertical="center"/>
    </xf>
    <xf numFmtId="4" fontId="3" fillId="32" borderId="10" xfId="0" applyNumberFormat="1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left" vertical="center" wrapText="1"/>
    </xf>
    <xf numFmtId="49" fontId="3" fillId="32" borderId="11" xfId="0" applyNumberFormat="1" applyFont="1" applyFill="1" applyBorder="1" applyAlignment="1">
      <alignment horizontal="center" vertical="center"/>
    </xf>
    <xf numFmtId="49" fontId="3" fillId="32" borderId="17" xfId="0" applyNumberFormat="1" applyFont="1" applyFill="1" applyBorder="1" applyAlignment="1">
      <alignment horizontal="center" vertical="center"/>
    </xf>
    <xf numFmtId="49" fontId="3" fillId="32" borderId="16" xfId="0" applyNumberFormat="1" applyFont="1" applyFill="1" applyBorder="1" applyAlignment="1">
      <alignment horizontal="center" vertical="center"/>
    </xf>
    <xf numFmtId="49" fontId="3" fillId="32" borderId="16" xfId="0" applyNumberFormat="1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left" vertical="center" wrapText="1"/>
    </xf>
    <xf numFmtId="0" fontId="3" fillId="32" borderId="0" xfId="0" applyFont="1" applyFill="1" applyBorder="1" applyAlignment="1">
      <alignment horizontal="center" vertical="center"/>
    </xf>
    <xf numFmtId="4" fontId="3" fillId="32" borderId="0" xfId="0" applyNumberFormat="1" applyFont="1" applyFill="1" applyBorder="1" applyAlignment="1">
      <alignment horizontal="center" vertical="center"/>
    </xf>
    <xf numFmtId="3" fontId="3" fillId="32" borderId="0" xfId="0" applyNumberFormat="1" applyFont="1" applyFill="1" applyBorder="1" applyAlignment="1">
      <alignment horizontal="center" vertical="center"/>
    </xf>
    <xf numFmtId="49" fontId="3" fillId="32" borderId="0" xfId="0" applyNumberFormat="1" applyFont="1" applyFill="1" applyBorder="1" applyAlignment="1">
      <alignment/>
    </xf>
    <xf numFmtId="49" fontId="3" fillId="32" borderId="0" xfId="0" applyNumberFormat="1" applyFont="1" applyFill="1" applyAlignment="1">
      <alignment/>
    </xf>
    <xf numFmtId="0" fontId="23" fillId="32" borderId="13" xfId="0" applyFont="1" applyFill="1" applyBorder="1" applyAlignment="1">
      <alignment horizontal="center" vertical="center"/>
    </xf>
    <xf numFmtId="0" fontId="23" fillId="32" borderId="14" xfId="0" applyFont="1" applyFill="1" applyBorder="1" applyAlignment="1">
      <alignment horizontal="center" vertical="center"/>
    </xf>
    <xf numFmtId="0" fontId="24" fillId="32" borderId="10" xfId="0" applyFont="1" applyFill="1" applyBorder="1" applyAlignment="1">
      <alignment horizontal="center" vertical="center"/>
    </xf>
    <xf numFmtId="0" fontId="24" fillId="32" borderId="13" xfId="0" applyFont="1" applyFill="1" applyBorder="1" applyAlignment="1">
      <alignment horizontal="center" vertical="center" wrapText="1"/>
    </xf>
    <xf numFmtId="0" fontId="24" fillId="32" borderId="14" xfId="0" applyFont="1" applyFill="1" applyBorder="1" applyAlignment="1">
      <alignment horizontal="center" vertical="center" wrapText="1"/>
    </xf>
    <xf numFmtId="0" fontId="24" fillId="32" borderId="15" xfId="0" applyFont="1" applyFill="1" applyBorder="1" applyAlignment="1">
      <alignment horizontal="center" vertical="center" wrapText="1"/>
    </xf>
    <xf numFmtId="0" fontId="24" fillId="32" borderId="13" xfId="0" applyFont="1" applyFill="1" applyBorder="1" applyAlignment="1">
      <alignment vertical="center" wrapText="1"/>
    </xf>
    <xf numFmtId="0" fontId="24" fillId="32" borderId="10" xfId="0" applyFont="1" applyFill="1" applyBorder="1" applyAlignment="1">
      <alignment horizontal="center" vertical="center" wrapText="1"/>
    </xf>
    <xf numFmtId="49" fontId="24" fillId="32" borderId="15" xfId="0" applyNumberFormat="1" applyFont="1" applyFill="1" applyBorder="1" applyAlignment="1">
      <alignment vertical="center" wrapText="1"/>
    </xf>
    <xf numFmtId="0" fontId="24" fillId="32" borderId="10" xfId="0" applyFont="1" applyFill="1" applyBorder="1" applyAlignment="1">
      <alignment horizontal="left" vertical="center" wrapText="1"/>
    </xf>
    <xf numFmtId="49" fontId="24" fillId="32" borderId="10" xfId="0" applyNumberFormat="1" applyFont="1" applyFill="1" applyBorder="1" applyAlignment="1">
      <alignment horizontal="center" vertical="center" wrapText="1"/>
    </xf>
    <xf numFmtId="0" fontId="24" fillId="32" borderId="10" xfId="0" applyFont="1" applyFill="1" applyBorder="1" applyAlignment="1">
      <alignment vertical="center" wrapText="1"/>
    </xf>
    <xf numFmtId="49" fontId="24" fillId="32" borderId="10" xfId="0" applyNumberFormat="1" applyFont="1" applyFill="1" applyBorder="1" applyAlignment="1">
      <alignment horizontal="center" vertical="center"/>
    </xf>
    <xf numFmtId="0" fontId="24" fillId="32" borderId="10" xfId="0" applyFont="1" applyFill="1" applyBorder="1" applyAlignment="1">
      <alignment wrapText="1"/>
    </xf>
    <xf numFmtId="0" fontId="24" fillId="32" borderId="10" xfId="0" applyFont="1" applyFill="1" applyBorder="1" applyAlignment="1">
      <alignment horizontal="left" vertical="top" wrapText="1"/>
    </xf>
    <xf numFmtId="0" fontId="24" fillId="32" borderId="15" xfId="0" applyFont="1" applyFill="1" applyBorder="1" applyAlignment="1">
      <alignment horizontal="left" vertical="center" wrapText="1"/>
    </xf>
    <xf numFmtId="0" fontId="24" fillId="32" borderId="10" xfId="0" applyFont="1" applyFill="1" applyBorder="1" applyAlignment="1">
      <alignment horizontal="center" vertical="center"/>
    </xf>
    <xf numFmtId="49" fontId="24" fillId="32" borderId="10" xfId="0" applyNumberFormat="1" applyFont="1" applyFill="1" applyBorder="1" applyAlignment="1">
      <alignment vertical="center" wrapText="1"/>
    </xf>
    <xf numFmtId="0" fontId="24" fillId="32" borderId="16" xfId="0" applyFont="1" applyFill="1" applyBorder="1" applyAlignment="1">
      <alignment horizontal="center" vertical="center"/>
    </xf>
    <xf numFmtId="49" fontId="24" fillId="32" borderId="16" xfId="0" applyNumberFormat="1" applyFont="1" applyFill="1" applyBorder="1" applyAlignment="1">
      <alignment horizontal="center" vertical="center"/>
    </xf>
    <xf numFmtId="0" fontId="24" fillId="32" borderId="13" xfId="0" applyFont="1" applyFill="1" applyBorder="1" applyAlignment="1">
      <alignment horizontal="left" vertical="center" wrapText="1"/>
    </xf>
    <xf numFmtId="49" fontId="24" fillId="32" borderId="18" xfId="0" applyNumberFormat="1" applyFont="1" applyFill="1" applyBorder="1" applyAlignment="1">
      <alignment horizontal="center" vertical="center"/>
    </xf>
    <xf numFmtId="2" fontId="24" fillId="32" borderId="13" xfId="0" applyNumberFormat="1" applyFont="1" applyFill="1" applyBorder="1" applyAlignment="1">
      <alignment vertical="center" wrapText="1"/>
    </xf>
    <xf numFmtId="2" fontId="24" fillId="32" borderId="10" xfId="0" applyNumberFormat="1" applyFont="1" applyFill="1" applyBorder="1" applyAlignment="1">
      <alignment horizontal="center" vertical="center" wrapText="1"/>
    </xf>
    <xf numFmtId="2" fontId="24" fillId="32" borderId="10" xfId="0" applyNumberFormat="1" applyFont="1" applyFill="1" applyBorder="1" applyAlignment="1">
      <alignment horizontal="left" vertical="center" wrapText="1"/>
    </xf>
    <xf numFmtId="0" fontId="24" fillId="32" borderId="10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9"/>
  <sheetViews>
    <sheetView tabSelected="1" view="pageBreakPreview" zoomScale="55" zoomScaleNormal="55" zoomScaleSheetLayoutView="55" zoomScalePageLayoutView="0" workbookViewId="0" topLeftCell="A1">
      <selection activeCell="F60" sqref="F60"/>
    </sheetView>
  </sheetViews>
  <sheetFormatPr defaultColWidth="9.140625" defaultRowHeight="15"/>
  <cols>
    <col min="1" max="1" width="8.421875" style="13" customWidth="1"/>
    <col min="2" max="2" width="98.57421875" style="12" customWidth="1"/>
    <col min="3" max="3" width="19.00390625" style="12" customWidth="1"/>
    <col min="4" max="4" width="29.00390625" style="48" hidden="1" customWidth="1"/>
    <col min="5" max="5" width="20.7109375" style="12" customWidth="1"/>
    <col min="6" max="6" width="20.28125" style="12" customWidth="1"/>
    <col min="7" max="7" width="18.8515625" style="12" customWidth="1"/>
    <col min="8" max="8" width="18.421875" style="12" customWidth="1"/>
    <col min="9" max="11" width="18.28125" style="12" customWidth="1"/>
    <col min="12" max="12" width="17.8515625" style="12" customWidth="1"/>
    <col min="13" max="13" width="18.140625" style="10" customWidth="1"/>
    <col min="14" max="14" width="18.8515625" style="10" customWidth="1"/>
    <col min="15" max="15" width="17.421875" style="10" customWidth="1"/>
    <col min="16" max="16" width="16.8515625" style="10" customWidth="1"/>
    <col min="17" max="17" width="12.421875" style="11" customWidth="1"/>
    <col min="18" max="18" width="14.57421875" style="11" customWidth="1"/>
    <col min="19" max="19" width="17.28125" style="11" customWidth="1"/>
    <col min="20" max="20" width="10.57421875" style="11" customWidth="1"/>
    <col min="21" max="21" width="15.421875" style="11" customWidth="1"/>
    <col min="22" max="22" width="12.421875" style="11" customWidth="1"/>
    <col min="23" max="23" width="17.57421875" style="11" customWidth="1"/>
    <col min="24" max="24" width="11.28125" style="11" customWidth="1"/>
    <col min="25" max="16384" width="9.140625" style="12" customWidth="1"/>
  </cols>
  <sheetData>
    <row r="1" spans="1:24" s="3" customFormat="1" ht="84" customHeight="1">
      <c r="A1" s="20" t="s">
        <v>127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</row>
    <row r="2" spans="1:24" s="2" customFormat="1" ht="30.75" customHeight="1">
      <c r="A2" s="25" t="s">
        <v>0</v>
      </c>
      <c r="B2" s="1" t="s">
        <v>1</v>
      </c>
      <c r="C2" s="27" t="s">
        <v>27</v>
      </c>
      <c r="D2" s="31" t="s">
        <v>14</v>
      </c>
      <c r="E2" s="22" t="s">
        <v>32</v>
      </c>
      <c r="F2" s="23"/>
      <c r="G2" s="23"/>
      <c r="H2" s="24"/>
      <c r="I2" s="22" t="s">
        <v>31</v>
      </c>
      <c r="J2" s="23"/>
      <c r="K2" s="23"/>
      <c r="L2" s="24"/>
      <c r="M2" s="21" t="s">
        <v>123</v>
      </c>
      <c r="N2" s="21"/>
      <c r="O2" s="21"/>
      <c r="P2" s="21"/>
      <c r="Q2" s="21" t="s">
        <v>15</v>
      </c>
      <c r="R2" s="21"/>
      <c r="S2" s="21"/>
      <c r="T2" s="21"/>
      <c r="U2" s="21" t="s">
        <v>15</v>
      </c>
      <c r="V2" s="21"/>
      <c r="W2" s="21"/>
      <c r="X2" s="21"/>
    </row>
    <row r="3" spans="1:24" s="2" customFormat="1" ht="57" customHeight="1">
      <c r="A3" s="26"/>
      <c r="B3" s="18" t="s">
        <v>26</v>
      </c>
      <c r="C3" s="28"/>
      <c r="D3" s="32"/>
      <c r="E3" s="4" t="s">
        <v>9</v>
      </c>
      <c r="F3" s="4" t="s">
        <v>10</v>
      </c>
      <c r="G3" s="4" t="s">
        <v>13</v>
      </c>
      <c r="H3" s="4" t="s">
        <v>11</v>
      </c>
      <c r="I3" s="4" t="s">
        <v>9</v>
      </c>
      <c r="J3" s="4" t="s">
        <v>10</v>
      </c>
      <c r="K3" s="4" t="s">
        <v>13</v>
      </c>
      <c r="L3" s="4" t="s">
        <v>11</v>
      </c>
      <c r="M3" s="4" t="s">
        <v>9</v>
      </c>
      <c r="N3" s="4" t="s">
        <v>10</v>
      </c>
      <c r="O3" s="4" t="s">
        <v>13</v>
      </c>
      <c r="P3" s="4" t="s">
        <v>11</v>
      </c>
      <c r="Q3" s="5" t="s">
        <v>38</v>
      </c>
      <c r="R3" s="4" t="s">
        <v>10</v>
      </c>
      <c r="S3" s="4" t="s">
        <v>13</v>
      </c>
      <c r="T3" s="4" t="s">
        <v>11</v>
      </c>
      <c r="U3" s="5" t="s">
        <v>92</v>
      </c>
      <c r="V3" s="4" t="s">
        <v>10</v>
      </c>
      <c r="W3" s="4" t="s">
        <v>13</v>
      </c>
      <c r="X3" s="4" t="s">
        <v>11</v>
      </c>
    </row>
    <row r="4" spans="1:24" s="2" customFormat="1" ht="20.25" customHeight="1">
      <c r="A4" s="17" t="s">
        <v>4</v>
      </c>
      <c r="B4" s="6">
        <v>2</v>
      </c>
      <c r="C4" s="7">
        <v>3</v>
      </c>
      <c r="D4" s="33"/>
      <c r="E4" s="7">
        <v>4</v>
      </c>
      <c r="F4" s="7">
        <v>5</v>
      </c>
      <c r="G4" s="7">
        <v>6</v>
      </c>
      <c r="H4" s="6">
        <v>7</v>
      </c>
      <c r="I4" s="7">
        <v>8</v>
      </c>
      <c r="J4" s="7">
        <v>9</v>
      </c>
      <c r="K4" s="7">
        <v>10</v>
      </c>
      <c r="L4" s="6">
        <v>11</v>
      </c>
      <c r="M4" s="7">
        <v>12</v>
      </c>
      <c r="N4" s="6">
        <v>13</v>
      </c>
      <c r="O4" s="6">
        <v>14</v>
      </c>
      <c r="P4" s="7">
        <v>15</v>
      </c>
      <c r="Q4" s="7">
        <v>16</v>
      </c>
      <c r="R4" s="7">
        <v>17</v>
      </c>
      <c r="S4" s="7">
        <v>18</v>
      </c>
      <c r="T4" s="7">
        <v>19</v>
      </c>
      <c r="U4" s="7">
        <v>20</v>
      </c>
      <c r="V4" s="7">
        <v>21</v>
      </c>
      <c r="W4" s="7">
        <v>22</v>
      </c>
      <c r="X4" s="7">
        <v>23</v>
      </c>
    </row>
    <row r="5" spans="1:24" s="2" customFormat="1" ht="34.5" customHeight="1">
      <c r="A5" s="49" t="s">
        <v>16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</row>
    <row r="6" spans="1:24" s="2" customFormat="1" ht="25.5" customHeight="1">
      <c r="A6" s="34"/>
      <c r="B6" s="52" t="s">
        <v>17</v>
      </c>
      <c r="C6" s="53"/>
      <c r="D6" s="54"/>
      <c r="E6" s="35">
        <f>E7+E22+E31+E34+E39+E45+E47</f>
        <v>3472653274</v>
      </c>
      <c r="F6" s="35">
        <f aca="true" t="shared" si="0" ref="F6:P6">F7+F22+F31+F34+F39+F45+F47</f>
        <v>2592159765</v>
      </c>
      <c r="G6" s="35">
        <f t="shared" si="0"/>
        <v>200176000</v>
      </c>
      <c r="H6" s="35">
        <f t="shared" si="0"/>
        <v>680317509</v>
      </c>
      <c r="I6" s="35">
        <f t="shared" si="0"/>
        <v>657099113</v>
      </c>
      <c r="J6" s="35">
        <f t="shared" si="0"/>
        <v>448360165</v>
      </c>
      <c r="K6" s="35">
        <f t="shared" si="0"/>
        <v>51864000</v>
      </c>
      <c r="L6" s="35">
        <f t="shared" si="0"/>
        <v>156874948</v>
      </c>
      <c r="M6" s="35">
        <f t="shared" si="0"/>
        <v>305816371.21</v>
      </c>
      <c r="N6" s="35">
        <f t="shared" si="0"/>
        <v>217360324.05</v>
      </c>
      <c r="O6" s="35">
        <f t="shared" si="0"/>
        <v>19876629.19</v>
      </c>
      <c r="P6" s="35">
        <f t="shared" si="0"/>
        <v>68579417.97</v>
      </c>
      <c r="Q6" s="36">
        <f aca="true" t="shared" si="1" ref="Q6:T7">M6/E6*100</f>
        <v>8.806418236443838</v>
      </c>
      <c r="R6" s="36">
        <f t="shared" si="1"/>
        <v>8.385298120310884</v>
      </c>
      <c r="S6" s="36">
        <f t="shared" si="1"/>
        <v>9.929576567620495</v>
      </c>
      <c r="T6" s="36">
        <f t="shared" si="1"/>
        <v>10.080501686749914</v>
      </c>
      <c r="U6" s="36">
        <f aca="true" t="shared" si="2" ref="U6:X7">M6/I6*100</f>
        <v>46.54037194081557</v>
      </c>
      <c r="V6" s="36">
        <f t="shared" si="2"/>
        <v>48.47895531709424</v>
      </c>
      <c r="W6" s="36">
        <f t="shared" si="2"/>
        <v>38.32452026453802</v>
      </c>
      <c r="X6" s="36">
        <f t="shared" si="2"/>
        <v>43.715978136929806</v>
      </c>
    </row>
    <row r="7" spans="1:24" s="2" customFormat="1" ht="45" customHeight="1">
      <c r="A7" s="34" t="s">
        <v>5</v>
      </c>
      <c r="B7" s="55" t="s">
        <v>18</v>
      </c>
      <c r="C7" s="56" t="s">
        <v>3</v>
      </c>
      <c r="D7" s="57"/>
      <c r="E7" s="37">
        <f>E8+E9+E10+E11+E12+E13+E14+E16+E17+E18+E19+E20+E21+E15</f>
        <v>3258269100</v>
      </c>
      <c r="F7" s="37">
        <f aca="true" t="shared" si="3" ref="F7:P7">F8+F9+F10+F11+F12+F13+F14+F16+F17+F18+F19+F20+F21+F15</f>
        <v>2542107300</v>
      </c>
      <c r="G7" s="37">
        <f t="shared" si="3"/>
        <v>200176000</v>
      </c>
      <c r="H7" s="37">
        <f t="shared" si="3"/>
        <v>515985800</v>
      </c>
      <c r="I7" s="37">
        <f t="shared" si="3"/>
        <v>621178449</v>
      </c>
      <c r="J7" s="37">
        <f t="shared" si="3"/>
        <v>445655415</v>
      </c>
      <c r="K7" s="37">
        <f t="shared" si="3"/>
        <v>51864000</v>
      </c>
      <c r="L7" s="37">
        <f t="shared" si="3"/>
        <v>123659034</v>
      </c>
      <c r="M7" s="37">
        <f t="shared" si="3"/>
        <v>281535137.04</v>
      </c>
      <c r="N7" s="37">
        <f t="shared" si="3"/>
        <v>216299633.73000002</v>
      </c>
      <c r="O7" s="37">
        <f t="shared" si="3"/>
        <v>19876629.19</v>
      </c>
      <c r="P7" s="37">
        <f t="shared" si="3"/>
        <v>45358874.12</v>
      </c>
      <c r="Q7" s="36">
        <f t="shared" si="1"/>
        <v>8.640634901518725</v>
      </c>
      <c r="R7" s="36">
        <f t="shared" si="1"/>
        <v>8.508674426527945</v>
      </c>
      <c r="S7" s="36">
        <f t="shared" si="1"/>
        <v>9.929576567620495</v>
      </c>
      <c r="T7" s="36">
        <f t="shared" si="1"/>
        <v>8.790721395821357</v>
      </c>
      <c r="U7" s="36">
        <f t="shared" si="2"/>
        <v>45.32274702917133</v>
      </c>
      <c r="V7" s="36">
        <f t="shared" si="2"/>
        <v>48.535174587747356</v>
      </c>
      <c r="W7" s="36">
        <f t="shared" si="2"/>
        <v>38.32452026453802</v>
      </c>
      <c r="X7" s="36">
        <f t="shared" si="2"/>
        <v>36.68059878261705</v>
      </c>
    </row>
    <row r="8" spans="1:24" s="2" customFormat="1" ht="23.25" customHeight="1" hidden="1">
      <c r="A8" s="34" t="s">
        <v>94</v>
      </c>
      <c r="B8" s="58" t="s">
        <v>50</v>
      </c>
      <c r="C8" s="51" t="s">
        <v>3</v>
      </c>
      <c r="D8" s="59" t="s">
        <v>93</v>
      </c>
      <c r="E8" s="37">
        <f>F8+G8+H8</f>
        <v>712152800</v>
      </c>
      <c r="F8" s="37">
        <v>0</v>
      </c>
      <c r="G8" s="37">
        <v>200176000</v>
      </c>
      <c r="H8" s="37">
        <v>511976800</v>
      </c>
      <c r="I8" s="37">
        <f>J8+K8+L8</f>
        <v>174942522</v>
      </c>
      <c r="J8" s="37">
        <v>0</v>
      </c>
      <c r="K8" s="37">
        <v>51864000</v>
      </c>
      <c r="L8" s="37">
        <v>123078522</v>
      </c>
      <c r="M8" s="37">
        <f>N8+P8+O8</f>
        <v>64780551.08</v>
      </c>
      <c r="N8" s="37">
        <v>0</v>
      </c>
      <c r="O8" s="37">
        <v>19876629.19</v>
      </c>
      <c r="P8" s="37">
        <v>44903921.89</v>
      </c>
      <c r="Q8" s="36">
        <f aca="true" t="shared" si="4" ref="Q8:Q49">M8/E8*100</f>
        <v>9.096439848302218</v>
      </c>
      <c r="R8" s="36">
        <v>0</v>
      </c>
      <c r="S8" s="36">
        <f>O8/G8*100</f>
        <v>9.929576567620495</v>
      </c>
      <c r="T8" s="36">
        <f aca="true" t="shared" si="5" ref="T8:T49">P8/H8*100</f>
        <v>8.77069466624269</v>
      </c>
      <c r="U8" s="36">
        <f aca="true" t="shared" si="6" ref="U8:U49">M8/I8*100</f>
        <v>37.029619979984055</v>
      </c>
      <c r="V8" s="36">
        <v>0</v>
      </c>
      <c r="W8" s="36">
        <f>O8/K8*100</f>
        <v>38.32452026453802</v>
      </c>
      <c r="X8" s="36">
        <f>P8/L8*100</f>
        <v>36.48396256334635</v>
      </c>
    </row>
    <row r="9" spans="1:24" s="2" customFormat="1" ht="18.75" customHeight="1" hidden="1">
      <c r="A9" s="34" t="s">
        <v>95</v>
      </c>
      <c r="B9" s="60" t="s">
        <v>49</v>
      </c>
      <c r="C9" s="51" t="s">
        <v>3</v>
      </c>
      <c r="D9" s="61" t="s">
        <v>39</v>
      </c>
      <c r="E9" s="37">
        <f aca="true" t="shared" si="7" ref="E9:E16">F9+G9+H9</f>
        <v>3786000</v>
      </c>
      <c r="F9" s="37">
        <v>0</v>
      </c>
      <c r="G9" s="37">
        <v>0</v>
      </c>
      <c r="H9" s="37">
        <v>3786000</v>
      </c>
      <c r="I9" s="37">
        <f aca="true" t="shared" si="8" ref="I9:I16">J9+K9+L9</f>
        <v>530512</v>
      </c>
      <c r="J9" s="37">
        <v>0</v>
      </c>
      <c r="K9" s="37">
        <v>0</v>
      </c>
      <c r="L9" s="37">
        <v>530512</v>
      </c>
      <c r="M9" s="37">
        <f aca="true" t="shared" si="9" ref="M9:M18">N9+P9</f>
        <v>416952.23</v>
      </c>
      <c r="N9" s="37">
        <v>0</v>
      </c>
      <c r="O9" s="37">
        <v>0</v>
      </c>
      <c r="P9" s="37">
        <v>416952.23</v>
      </c>
      <c r="Q9" s="36">
        <f t="shared" si="4"/>
        <v>11.013001320655045</v>
      </c>
      <c r="R9" s="36">
        <v>0</v>
      </c>
      <c r="S9" s="36">
        <v>0</v>
      </c>
      <c r="T9" s="36">
        <f t="shared" si="5"/>
        <v>11.013001320655045</v>
      </c>
      <c r="U9" s="36">
        <f t="shared" si="6"/>
        <v>78.59430700907802</v>
      </c>
      <c r="V9" s="36">
        <v>0</v>
      </c>
      <c r="W9" s="36">
        <v>0</v>
      </c>
      <c r="X9" s="36">
        <f>P9/L9*100</f>
        <v>78.59430700907802</v>
      </c>
    </row>
    <row r="10" spans="1:24" s="2" customFormat="1" ht="93.75" customHeight="1" hidden="1">
      <c r="A10" s="34" t="s">
        <v>96</v>
      </c>
      <c r="B10" s="62" t="s">
        <v>48</v>
      </c>
      <c r="C10" s="51" t="s">
        <v>3</v>
      </c>
      <c r="D10" s="61" t="s">
        <v>68</v>
      </c>
      <c r="E10" s="37">
        <f t="shared" si="7"/>
        <v>4237500</v>
      </c>
      <c r="F10" s="37">
        <v>4237500</v>
      </c>
      <c r="G10" s="37">
        <v>0</v>
      </c>
      <c r="H10" s="37">
        <v>0</v>
      </c>
      <c r="I10" s="37">
        <f t="shared" si="8"/>
        <v>1060000</v>
      </c>
      <c r="J10" s="37">
        <v>1060000</v>
      </c>
      <c r="K10" s="37">
        <v>0</v>
      </c>
      <c r="L10" s="37">
        <v>0</v>
      </c>
      <c r="M10" s="37">
        <f t="shared" si="9"/>
        <v>0</v>
      </c>
      <c r="N10" s="37">
        <v>0</v>
      </c>
      <c r="O10" s="37">
        <v>0</v>
      </c>
      <c r="P10" s="37">
        <v>0</v>
      </c>
      <c r="Q10" s="36">
        <f t="shared" si="4"/>
        <v>0</v>
      </c>
      <c r="R10" s="36">
        <f aca="true" t="shared" si="10" ref="R10:R44">N10/F10*100</f>
        <v>0</v>
      </c>
      <c r="S10" s="36">
        <v>0</v>
      </c>
      <c r="T10" s="36">
        <v>0</v>
      </c>
      <c r="U10" s="36">
        <f t="shared" si="6"/>
        <v>0</v>
      </c>
      <c r="V10" s="36">
        <f>N10/J10*100</f>
        <v>0</v>
      </c>
      <c r="W10" s="36">
        <v>0</v>
      </c>
      <c r="X10" s="36">
        <v>0</v>
      </c>
    </row>
    <row r="11" spans="1:24" s="2" customFormat="1" ht="74.25" customHeight="1" hidden="1">
      <c r="A11" s="34" t="s">
        <v>97</v>
      </c>
      <c r="B11" s="58" t="s">
        <v>47</v>
      </c>
      <c r="C11" s="51" t="s">
        <v>3</v>
      </c>
      <c r="D11" s="61" t="s">
        <v>69</v>
      </c>
      <c r="E11" s="37">
        <f t="shared" si="7"/>
        <v>223000</v>
      </c>
      <c r="F11" s="37">
        <v>0</v>
      </c>
      <c r="G11" s="37">
        <v>0</v>
      </c>
      <c r="H11" s="37">
        <v>223000</v>
      </c>
      <c r="I11" s="37">
        <f t="shared" si="8"/>
        <v>50000</v>
      </c>
      <c r="J11" s="37">
        <v>0</v>
      </c>
      <c r="K11" s="37">
        <v>0</v>
      </c>
      <c r="L11" s="37">
        <v>50000</v>
      </c>
      <c r="M11" s="37">
        <f t="shared" si="9"/>
        <v>38000</v>
      </c>
      <c r="N11" s="37">
        <v>0</v>
      </c>
      <c r="O11" s="37">
        <v>0</v>
      </c>
      <c r="P11" s="37">
        <v>38000</v>
      </c>
      <c r="Q11" s="36">
        <f t="shared" si="4"/>
        <v>17.040358744394617</v>
      </c>
      <c r="R11" s="36">
        <v>0</v>
      </c>
      <c r="S11" s="36">
        <v>0</v>
      </c>
      <c r="T11" s="36">
        <f t="shared" si="5"/>
        <v>17.040358744394617</v>
      </c>
      <c r="U11" s="36">
        <f t="shared" si="6"/>
        <v>76</v>
      </c>
      <c r="V11" s="36">
        <v>0</v>
      </c>
      <c r="W11" s="36">
        <v>0</v>
      </c>
      <c r="X11" s="36">
        <f>P11/L11*100</f>
        <v>76</v>
      </c>
    </row>
    <row r="12" spans="1:24" s="2" customFormat="1" ht="20.25" customHeight="1" hidden="1">
      <c r="A12" s="34" t="s">
        <v>98</v>
      </c>
      <c r="B12" s="58" t="s">
        <v>46</v>
      </c>
      <c r="C12" s="51" t="s">
        <v>3</v>
      </c>
      <c r="D12" s="61" t="s">
        <v>70</v>
      </c>
      <c r="E12" s="37">
        <f t="shared" si="7"/>
        <v>1504927800</v>
      </c>
      <c r="F12" s="37">
        <v>1504927800</v>
      </c>
      <c r="G12" s="37">
        <v>0</v>
      </c>
      <c r="H12" s="37">
        <v>0</v>
      </c>
      <c r="I12" s="37">
        <f t="shared" si="8"/>
        <v>258464400</v>
      </c>
      <c r="J12" s="37">
        <v>258464400</v>
      </c>
      <c r="K12" s="37">
        <v>0</v>
      </c>
      <c r="L12" s="37">
        <v>0</v>
      </c>
      <c r="M12" s="37">
        <f t="shared" si="9"/>
        <v>123736122.31</v>
      </c>
      <c r="N12" s="37">
        <v>123736122.31</v>
      </c>
      <c r="O12" s="37">
        <v>0</v>
      </c>
      <c r="P12" s="37">
        <v>0</v>
      </c>
      <c r="Q12" s="36">
        <f t="shared" si="4"/>
        <v>8.222063697009252</v>
      </c>
      <c r="R12" s="36">
        <f t="shared" si="10"/>
        <v>8.222063697009252</v>
      </c>
      <c r="S12" s="36">
        <v>0</v>
      </c>
      <c r="T12" s="36">
        <v>0</v>
      </c>
      <c r="U12" s="36">
        <f t="shared" si="6"/>
        <v>47.87356491261466</v>
      </c>
      <c r="V12" s="36">
        <f>N12/J12*100</f>
        <v>47.87356491261466</v>
      </c>
      <c r="W12" s="36">
        <v>0</v>
      </c>
      <c r="X12" s="36">
        <v>0</v>
      </c>
    </row>
    <row r="13" spans="1:24" s="2" customFormat="1" ht="37.5" customHeight="1" hidden="1">
      <c r="A13" s="34" t="s">
        <v>99</v>
      </c>
      <c r="B13" s="58" t="s">
        <v>45</v>
      </c>
      <c r="C13" s="51" t="s">
        <v>3</v>
      </c>
      <c r="D13" s="61" t="s">
        <v>71</v>
      </c>
      <c r="E13" s="37">
        <f t="shared" si="7"/>
        <v>793572000</v>
      </c>
      <c r="F13" s="37">
        <v>793572000</v>
      </c>
      <c r="G13" s="37">
        <v>0</v>
      </c>
      <c r="H13" s="37">
        <v>0</v>
      </c>
      <c r="I13" s="37">
        <f t="shared" si="8"/>
        <v>132183015</v>
      </c>
      <c r="J13" s="37">
        <v>132183015</v>
      </c>
      <c r="K13" s="37">
        <v>0</v>
      </c>
      <c r="L13" s="37">
        <v>0</v>
      </c>
      <c r="M13" s="37">
        <f t="shared" si="9"/>
        <v>67164302.06</v>
      </c>
      <c r="N13" s="37">
        <v>67164302.06</v>
      </c>
      <c r="O13" s="37">
        <v>0</v>
      </c>
      <c r="P13" s="37">
        <v>0</v>
      </c>
      <c r="Q13" s="36">
        <f t="shared" si="4"/>
        <v>8.463542320041533</v>
      </c>
      <c r="R13" s="36">
        <f t="shared" si="10"/>
        <v>8.463542320041533</v>
      </c>
      <c r="S13" s="36">
        <v>0</v>
      </c>
      <c r="T13" s="36">
        <v>0</v>
      </c>
      <c r="U13" s="36">
        <f t="shared" si="6"/>
        <v>50.811597889486784</v>
      </c>
      <c r="V13" s="36">
        <f>N13/J13*100</f>
        <v>50.811597889486784</v>
      </c>
      <c r="W13" s="36">
        <v>0</v>
      </c>
      <c r="X13" s="36">
        <v>0</v>
      </c>
    </row>
    <row r="14" spans="1:24" s="2" customFormat="1" ht="75.75" customHeight="1" hidden="1">
      <c r="A14" s="34" t="s">
        <v>100</v>
      </c>
      <c r="B14" s="58" t="s">
        <v>44</v>
      </c>
      <c r="C14" s="51" t="s">
        <v>3</v>
      </c>
      <c r="D14" s="61" t="s">
        <v>78</v>
      </c>
      <c r="E14" s="37">
        <f t="shared" si="7"/>
        <v>61189600</v>
      </c>
      <c r="F14" s="37">
        <v>61189600</v>
      </c>
      <c r="G14" s="37">
        <v>0</v>
      </c>
      <c r="H14" s="37">
        <v>0</v>
      </c>
      <c r="I14" s="37">
        <f t="shared" si="8"/>
        <v>12220000</v>
      </c>
      <c r="J14" s="37">
        <v>12220000</v>
      </c>
      <c r="K14" s="37">
        <v>0</v>
      </c>
      <c r="L14" s="37">
        <v>0</v>
      </c>
      <c r="M14" s="37">
        <f t="shared" si="9"/>
        <v>5147654.6</v>
      </c>
      <c r="N14" s="37">
        <v>5147654.6</v>
      </c>
      <c r="O14" s="37">
        <v>0</v>
      </c>
      <c r="P14" s="37">
        <v>0</v>
      </c>
      <c r="Q14" s="36">
        <f t="shared" si="4"/>
        <v>8.41262992403938</v>
      </c>
      <c r="R14" s="36">
        <f t="shared" si="10"/>
        <v>8.41262992403938</v>
      </c>
      <c r="S14" s="36">
        <v>0</v>
      </c>
      <c r="T14" s="36">
        <v>0</v>
      </c>
      <c r="U14" s="36">
        <f t="shared" si="6"/>
        <v>42.12483306055646</v>
      </c>
      <c r="V14" s="36">
        <f>N14/J14*100</f>
        <v>42.12483306055646</v>
      </c>
      <c r="W14" s="36">
        <v>0</v>
      </c>
      <c r="X14" s="36">
        <v>0</v>
      </c>
    </row>
    <row r="15" spans="1:24" s="2" customFormat="1" ht="36.75" customHeight="1" hidden="1">
      <c r="A15" s="34" t="s">
        <v>101</v>
      </c>
      <c r="B15" s="63" t="s">
        <v>43</v>
      </c>
      <c r="C15" s="51" t="s">
        <v>3</v>
      </c>
      <c r="D15" s="61" t="s">
        <v>72</v>
      </c>
      <c r="E15" s="37">
        <f t="shared" si="7"/>
        <v>73708800</v>
      </c>
      <c r="F15" s="37">
        <v>73708800</v>
      </c>
      <c r="G15" s="37">
        <v>0</v>
      </c>
      <c r="H15" s="37">
        <v>0</v>
      </c>
      <c r="I15" s="37">
        <f t="shared" si="8"/>
        <v>14520000</v>
      </c>
      <c r="J15" s="37">
        <v>14520000</v>
      </c>
      <c r="K15" s="37">
        <v>0</v>
      </c>
      <c r="L15" s="37">
        <v>0</v>
      </c>
      <c r="M15" s="37">
        <f t="shared" si="9"/>
        <v>5399524.08</v>
      </c>
      <c r="N15" s="37">
        <v>5399524.08</v>
      </c>
      <c r="O15" s="37">
        <v>0</v>
      </c>
      <c r="P15" s="37">
        <v>0</v>
      </c>
      <c r="Q15" s="36">
        <f t="shared" si="4"/>
        <v>7.32548091951029</v>
      </c>
      <c r="R15" s="36">
        <f t="shared" si="10"/>
        <v>7.32548091951029</v>
      </c>
      <c r="S15" s="36">
        <v>0</v>
      </c>
      <c r="T15" s="36">
        <v>0</v>
      </c>
      <c r="U15" s="36">
        <f t="shared" si="6"/>
        <v>37.18680495867769</v>
      </c>
      <c r="V15" s="36">
        <f>N15/J15*100</f>
        <v>37.18680495867769</v>
      </c>
      <c r="W15" s="36">
        <v>0</v>
      </c>
      <c r="X15" s="36">
        <v>0</v>
      </c>
    </row>
    <row r="16" spans="1:24" s="2" customFormat="1" ht="55.5" customHeight="1" hidden="1">
      <c r="A16" s="34" t="s">
        <v>102</v>
      </c>
      <c r="B16" s="58" t="s">
        <v>42</v>
      </c>
      <c r="C16" s="51" t="s">
        <v>3</v>
      </c>
      <c r="D16" s="61" t="s">
        <v>72</v>
      </c>
      <c r="E16" s="37">
        <f t="shared" si="7"/>
        <v>823700</v>
      </c>
      <c r="F16" s="37">
        <v>823700</v>
      </c>
      <c r="G16" s="37">
        <v>0</v>
      </c>
      <c r="H16" s="37">
        <v>0</v>
      </c>
      <c r="I16" s="37">
        <f t="shared" si="8"/>
        <v>165000</v>
      </c>
      <c r="J16" s="37">
        <v>165000</v>
      </c>
      <c r="K16" s="37">
        <v>0</v>
      </c>
      <c r="L16" s="37">
        <v>0</v>
      </c>
      <c r="M16" s="37">
        <f t="shared" si="9"/>
        <v>0</v>
      </c>
      <c r="N16" s="37">
        <v>0</v>
      </c>
      <c r="O16" s="37">
        <v>0</v>
      </c>
      <c r="P16" s="37">
        <v>0</v>
      </c>
      <c r="Q16" s="36">
        <f t="shared" si="4"/>
        <v>0</v>
      </c>
      <c r="R16" s="36">
        <f t="shared" si="10"/>
        <v>0</v>
      </c>
      <c r="S16" s="36">
        <v>0</v>
      </c>
      <c r="T16" s="36">
        <v>0</v>
      </c>
      <c r="U16" s="36">
        <f t="shared" si="6"/>
        <v>0</v>
      </c>
      <c r="V16" s="36">
        <f>N16/J16*100</f>
        <v>0</v>
      </c>
      <c r="W16" s="36">
        <v>0</v>
      </c>
      <c r="X16" s="36">
        <v>0</v>
      </c>
    </row>
    <row r="17" spans="1:24" s="2" customFormat="1" ht="57" customHeight="1" hidden="1">
      <c r="A17" s="34" t="s">
        <v>103</v>
      </c>
      <c r="B17" s="58" t="s">
        <v>41</v>
      </c>
      <c r="C17" s="51" t="s">
        <v>3</v>
      </c>
      <c r="D17" s="61" t="s">
        <v>73</v>
      </c>
      <c r="E17" s="37">
        <f>F17+G17+H17</f>
        <v>3600000</v>
      </c>
      <c r="F17" s="37">
        <v>3600000</v>
      </c>
      <c r="G17" s="37">
        <v>0</v>
      </c>
      <c r="H17" s="37">
        <v>0</v>
      </c>
      <c r="I17" s="37">
        <f>J17+K17+L17</f>
        <v>1800000</v>
      </c>
      <c r="J17" s="37">
        <v>1800000</v>
      </c>
      <c r="K17" s="37">
        <v>0</v>
      </c>
      <c r="L17" s="37">
        <v>0</v>
      </c>
      <c r="M17" s="37">
        <f t="shared" si="9"/>
        <v>801000</v>
      </c>
      <c r="N17" s="37">
        <v>801000</v>
      </c>
      <c r="O17" s="37">
        <v>0</v>
      </c>
      <c r="P17" s="37">
        <v>0</v>
      </c>
      <c r="Q17" s="36">
        <f t="shared" si="4"/>
        <v>22.25</v>
      </c>
      <c r="R17" s="36">
        <f t="shared" si="10"/>
        <v>22.25</v>
      </c>
      <c r="S17" s="36">
        <v>0</v>
      </c>
      <c r="T17" s="36">
        <v>0</v>
      </c>
      <c r="U17" s="36">
        <f t="shared" si="6"/>
        <v>44.5</v>
      </c>
      <c r="V17" s="36">
        <f>N17/J17*100</f>
        <v>44.5</v>
      </c>
      <c r="W17" s="36">
        <v>0</v>
      </c>
      <c r="X17" s="36">
        <v>0</v>
      </c>
    </row>
    <row r="18" spans="1:24" s="2" customFormat="1" ht="37.5" customHeight="1" hidden="1">
      <c r="A18" s="34" t="s">
        <v>104</v>
      </c>
      <c r="B18" s="58" t="s">
        <v>40</v>
      </c>
      <c r="C18" s="51" t="s">
        <v>3</v>
      </c>
      <c r="D18" s="61" t="s">
        <v>74</v>
      </c>
      <c r="E18" s="37">
        <f>F18+G18+H18</f>
        <v>3382500</v>
      </c>
      <c r="F18" s="37">
        <v>3382500</v>
      </c>
      <c r="G18" s="37">
        <v>0</v>
      </c>
      <c r="H18" s="37">
        <v>0</v>
      </c>
      <c r="I18" s="37">
        <f>J18+K18+L18</f>
        <v>825000</v>
      </c>
      <c r="J18" s="37">
        <v>825000</v>
      </c>
      <c r="K18" s="37">
        <v>0</v>
      </c>
      <c r="L18" s="37">
        <v>0</v>
      </c>
      <c r="M18" s="37">
        <f t="shared" si="9"/>
        <v>253031.24</v>
      </c>
      <c r="N18" s="37">
        <v>253031.24</v>
      </c>
      <c r="O18" s="37">
        <v>0</v>
      </c>
      <c r="P18" s="37">
        <v>0</v>
      </c>
      <c r="Q18" s="36">
        <f t="shared" si="4"/>
        <v>7.48059837398374</v>
      </c>
      <c r="R18" s="36">
        <f t="shared" si="10"/>
        <v>7.48059837398374</v>
      </c>
      <c r="S18" s="36">
        <v>0</v>
      </c>
      <c r="T18" s="36">
        <v>0</v>
      </c>
      <c r="U18" s="36">
        <f t="shared" si="6"/>
        <v>30.67045333333333</v>
      </c>
      <c r="V18" s="36">
        <f>N18/J18*100</f>
        <v>30.67045333333333</v>
      </c>
      <c r="W18" s="36">
        <v>0</v>
      </c>
      <c r="X18" s="36">
        <v>0</v>
      </c>
    </row>
    <row r="19" spans="1:24" s="2" customFormat="1" ht="54" customHeight="1" hidden="1">
      <c r="A19" s="34" t="s">
        <v>105</v>
      </c>
      <c r="B19" s="58" t="s">
        <v>51</v>
      </c>
      <c r="C19" s="51" t="s">
        <v>3</v>
      </c>
      <c r="D19" s="61" t="s">
        <v>75</v>
      </c>
      <c r="E19" s="37">
        <f>F19+G19+H19</f>
        <v>95870000</v>
      </c>
      <c r="F19" s="37">
        <v>95870000</v>
      </c>
      <c r="G19" s="37">
        <v>0</v>
      </c>
      <c r="H19" s="37">
        <v>0</v>
      </c>
      <c r="I19" s="37">
        <f>J19+K19+L19</f>
        <v>23968000</v>
      </c>
      <c r="J19" s="37">
        <v>23968000</v>
      </c>
      <c r="K19" s="37">
        <v>0</v>
      </c>
      <c r="L19" s="37">
        <v>0</v>
      </c>
      <c r="M19" s="37">
        <f>N19+P19</f>
        <v>13797999.44</v>
      </c>
      <c r="N19" s="37">
        <v>13797999.44</v>
      </c>
      <c r="O19" s="37">
        <v>0</v>
      </c>
      <c r="P19" s="37">
        <v>0</v>
      </c>
      <c r="Q19" s="36">
        <f t="shared" si="4"/>
        <v>14.392405799520184</v>
      </c>
      <c r="R19" s="36">
        <f t="shared" si="10"/>
        <v>14.392405799520184</v>
      </c>
      <c r="S19" s="36">
        <v>0</v>
      </c>
      <c r="T19" s="36">
        <v>0</v>
      </c>
      <c r="U19" s="36">
        <f t="shared" si="6"/>
        <v>57.568422229639516</v>
      </c>
      <c r="V19" s="36">
        <f>N19/J19*100</f>
        <v>57.568422229639516</v>
      </c>
      <c r="W19" s="36">
        <v>0</v>
      </c>
      <c r="X19" s="36">
        <v>0</v>
      </c>
    </row>
    <row r="20" spans="1:24" s="2" customFormat="1" ht="18.75" customHeight="1" hidden="1">
      <c r="A20" s="34" t="s">
        <v>106</v>
      </c>
      <c r="B20" s="58" t="s">
        <v>52</v>
      </c>
      <c r="C20" s="51" t="s">
        <v>3</v>
      </c>
      <c r="D20" s="61" t="s">
        <v>76</v>
      </c>
      <c r="E20" s="37">
        <f>F20+G20+H20</f>
        <v>145400</v>
      </c>
      <c r="F20" s="37">
        <v>145400</v>
      </c>
      <c r="G20" s="37">
        <v>0</v>
      </c>
      <c r="H20" s="37">
        <v>0</v>
      </c>
      <c r="I20" s="37">
        <v>0</v>
      </c>
      <c r="J20" s="37">
        <v>0</v>
      </c>
      <c r="K20" s="37">
        <v>0</v>
      </c>
      <c r="L20" s="37">
        <v>0</v>
      </c>
      <c r="M20" s="37">
        <v>0</v>
      </c>
      <c r="N20" s="37">
        <v>0</v>
      </c>
      <c r="O20" s="37">
        <v>0</v>
      </c>
      <c r="P20" s="37">
        <v>0</v>
      </c>
      <c r="Q20" s="36">
        <f t="shared" si="4"/>
        <v>0</v>
      </c>
      <c r="R20" s="36">
        <f t="shared" si="10"/>
        <v>0</v>
      </c>
      <c r="S20" s="36">
        <v>0</v>
      </c>
      <c r="T20" s="36">
        <v>0</v>
      </c>
      <c r="U20" s="36">
        <v>0</v>
      </c>
      <c r="V20" s="36">
        <v>0</v>
      </c>
      <c r="W20" s="36">
        <v>0</v>
      </c>
      <c r="X20" s="36">
        <v>0</v>
      </c>
    </row>
    <row r="21" spans="1:24" s="2" customFormat="1" ht="38.25" customHeight="1" hidden="1">
      <c r="A21" s="34" t="s">
        <v>107</v>
      </c>
      <c r="B21" s="58" t="s">
        <v>35</v>
      </c>
      <c r="C21" s="51" t="s">
        <v>3</v>
      </c>
      <c r="D21" s="61" t="s">
        <v>77</v>
      </c>
      <c r="E21" s="37">
        <f>F21+G21+H21</f>
        <v>650000</v>
      </c>
      <c r="F21" s="37">
        <v>650000</v>
      </c>
      <c r="G21" s="37">
        <v>0</v>
      </c>
      <c r="H21" s="37">
        <v>0</v>
      </c>
      <c r="I21" s="37">
        <f>J21+K21+L21</f>
        <v>450000</v>
      </c>
      <c r="J21" s="37">
        <v>450000</v>
      </c>
      <c r="K21" s="37">
        <v>0</v>
      </c>
      <c r="L21" s="37">
        <v>0</v>
      </c>
      <c r="M21" s="37">
        <f>N21+P21</f>
        <v>0</v>
      </c>
      <c r="N21" s="37">
        <v>0</v>
      </c>
      <c r="O21" s="37">
        <v>0</v>
      </c>
      <c r="P21" s="37">
        <v>0</v>
      </c>
      <c r="Q21" s="36">
        <f t="shared" si="4"/>
        <v>0</v>
      </c>
      <c r="R21" s="36">
        <f t="shared" si="10"/>
        <v>0</v>
      </c>
      <c r="S21" s="36">
        <v>0</v>
      </c>
      <c r="T21" s="36">
        <v>0</v>
      </c>
      <c r="U21" s="36">
        <f t="shared" si="6"/>
        <v>0</v>
      </c>
      <c r="V21" s="36">
        <f>N21/J21*100</f>
        <v>0</v>
      </c>
      <c r="W21" s="36">
        <v>0</v>
      </c>
      <c r="X21" s="36">
        <v>0</v>
      </c>
    </row>
    <row r="22" spans="1:24" s="2" customFormat="1" ht="45" customHeight="1">
      <c r="A22" s="34" t="s">
        <v>21</v>
      </c>
      <c r="B22" s="55" t="s">
        <v>19</v>
      </c>
      <c r="C22" s="60" t="s">
        <v>58</v>
      </c>
      <c r="D22" s="57"/>
      <c r="E22" s="37">
        <f>E23+E28</f>
        <v>25024065</v>
      </c>
      <c r="F22" s="37">
        <f aca="true" t="shared" si="11" ref="F22:P22">F23+F28</f>
        <v>19288400</v>
      </c>
      <c r="G22" s="37">
        <f t="shared" si="11"/>
        <v>0</v>
      </c>
      <c r="H22" s="37">
        <f t="shared" si="11"/>
        <v>5735665</v>
      </c>
      <c r="I22" s="37">
        <f t="shared" si="11"/>
        <v>0</v>
      </c>
      <c r="J22" s="37">
        <f t="shared" si="11"/>
        <v>0</v>
      </c>
      <c r="K22" s="37">
        <f t="shared" si="11"/>
        <v>0</v>
      </c>
      <c r="L22" s="37">
        <f t="shared" si="11"/>
        <v>0</v>
      </c>
      <c r="M22" s="37">
        <f t="shared" si="11"/>
        <v>0</v>
      </c>
      <c r="N22" s="37">
        <f t="shared" si="11"/>
        <v>0</v>
      </c>
      <c r="O22" s="37">
        <f t="shared" si="11"/>
        <v>0</v>
      </c>
      <c r="P22" s="37">
        <f t="shared" si="11"/>
        <v>0</v>
      </c>
      <c r="Q22" s="36">
        <f t="shared" si="4"/>
        <v>0</v>
      </c>
      <c r="R22" s="36">
        <f t="shared" si="10"/>
        <v>0</v>
      </c>
      <c r="S22" s="36">
        <v>0</v>
      </c>
      <c r="T22" s="36">
        <f t="shared" si="5"/>
        <v>0</v>
      </c>
      <c r="U22" s="36">
        <v>0</v>
      </c>
      <c r="V22" s="36">
        <v>0</v>
      </c>
      <c r="W22" s="36">
        <v>0</v>
      </c>
      <c r="X22" s="36">
        <v>0</v>
      </c>
    </row>
    <row r="23" spans="1:24" s="2" customFormat="1" ht="37.5" customHeight="1" hidden="1">
      <c r="A23" s="34" t="s">
        <v>108</v>
      </c>
      <c r="B23" s="58" t="s">
        <v>37</v>
      </c>
      <c r="C23" s="51" t="s">
        <v>58</v>
      </c>
      <c r="D23" s="59"/>
      <c r="E23" s="37">
        <f>E24+E25+E26+E27</f>
        <v>19483200</v>
      </c>
      <c r="F23" s="37">
        <f aca="true" t="shared" si="12" ref="F23:P23">F24+F25+F26+F27</f>
        <v>19288400</v>
      </c>
      <c r="G23" s="37">
        <f t="shared" si="12"/>
        <v>0</v>
      </c>
      <c r="H23" s="37">
        <f t="shared" si="12"/>
        <v>194800</v>
      </c>
      <c r="I23" s="37">
        <f t="shared" si="12"/>
        <v>0</v>
      </c>
      <c r="J23" s="37">
        <f t="shared" si="12"/>
        <v>0</v>
      </c>
      <c r="K23" s="37">
        <f t="shared" si="12"/>
        <v>0</v>
      </c>
      <c r="L23" s="37">
        <f t="shared" si="12"/>
        <v>0</v>
      </c>
      <c r="M23" s="37">
        <f t="shared" si="12"/>
        <v>0</v>
      </c>
      <c r="N23" s="37">
        <f t="shared" si="12"/>
        <v>0</v>
      </c>
      <c r="O23" s="37">
        <f t="shared" si="12"/>
        <v>0</v>
      </c>
      <c r="P23" s="37">
        <f t="shared" si="12"/>
        <v>0</v>
      </c>
      <c r="Q23" s="36">
        <f t="shared" si="4"/>
        <v>0</v>
      </c>
      <c r="R23" s="36">
        <f t="shared" si="10"/>
        <v>0</v>
      </c>
      <c r="S23" s="36">
        <v>0</v>
      </c>
      <c r="T23" s="36">
        <f t="shared" si="5"/>
        <v>0</v>
      </c>
      <c r="U23" s="36">
        <v>0</v>
      </c>
      <c r="V23" s="36">
        <v>0</v>
      </c>
      <c r="W23" s="36">
        <v>0</v>
      </c>
      <c r="X23" s="36">
        <v>0</v>
      </c>
    </row>
    <row r="24" spans="1:24" s="2" customFormat="1" ht="21" customHeight="1" hidden="1">
      <c r="A24" s="39"/>
      <c r="B24" s="64" t="s">
        <v>55</v>
      </c>
      <c r="C24" s="65" t="s">
        <v>2</v>
      </c>
      <c r="D24" s="66" t="s">
        <v>79</v>
      </c>
      <c r="E24" s="37">
        <f>F24+G24+H24</f>
        <v>16514900</v>
      </c>
      <c r="F24" s="37">
        <v>16349800</v>
      </c>
      <c r="G24" s="37">
        <v>0</v>
      </c>
      <c r="H24" s="37">
        <v>165100</v>
      </c>
      <c r="I24" s="37">
        <f>J24+K24+L24</f>
        <v>0</v>
      </c>
      <c r="J24" s="37">
        <v>0</v>
      </c>
      <c r="K24" s="37">
        <v>0</v>
      </c>
      <c r="L24" s="37">
        <v>0</v>
      </c>
      <c r="M24" s="37">
        <f>N24+P24</f>
        <v>0</v>
      </c>
      <c r="N24" s="37">
        <v>0</v>
      </c>
      <c r="O24" s="35">
        <v>0</v>
      </c>
      <c r="P24" s="37">
        <v>0</v>
      </c>
      <c r="Q24" s="36">
        <f t="shared" si="4"/>
        <v>0</v>
      </c>
      <c r="R24" s="36">
        <f t="shared" si="10"/>
        <v>0</v>
      </c>
      <c r="S24" s="36">
        <v>0</v>
      </c>
      <c r="T24" s="36">
        <f t="shared" si="5"/>
        <v>0</v>
      </c>
      <c r="U24" s="36">
        <v>0</v>
      </c>
      <c r="V24" s="36">
        <v>0</v>
      </c>
      <c r="W24" s="36">
        <v>0</v>
      </c>
      <c r="X24" s="36">
        <v>0</v>
      </c>
    </row>
    <row r="25" spans="1:24" s="2" customFormat="1" ht="21" customHeight="1" hidden="1">
      <c r="A25" s="40"/>
      <c r="B25" s="64" t="s">
        <v>56</v>
      </c>
      <c r="C25" s="65"/>
      <c r="D25" s="66" t="s">
        <v>79</v>
      </c>
      <c r="E25" s="37">
        <f>F25+G25+H25</f>
        <v>989300</v>
      </c>
      <c r="F25" s="37">
        <v>979400</v>
      </c>
      <c r="G25" s="37">
        <v>0</v>
      </c>
      <c r="H25" s="37">
        <v>9900</v>
      </c>
      <c r="I25" s="37">
        <f>J25+K25+L25</f>
        <v>0</v>
      </c>
      <c r="J25" s="37">
        <v>0</v>
      </c>
      <c r="K25" s="37">
        <v>0</v>
      </c>
      <c r="L25" s="37">
        <v>0</v>
      </c>
      <c r="M25" s="37">
        <f>N25+P25</f>
        <v>0</v>
      </c>
      <c r="N25" s="37">
        <v>0</v>
      </c>
      <c r="O25" s="35">
        <v>0</v>
      </c>
      <c r="P25" s="37">
        <v>0</v>
      </c>
      <c r="Q25" s="36">
        <f t="shared" si="4"/>
        <v>0</v>
      </c>
      <c r="R25" s="36">
        <f t="shared" si="10"/>
        <v>0</v>
      </c>
      <c r="S25" s="36">
        <v>0</v>
      </c>
      <c r="T25" s="36">
        <f t="shared" si="5"/>
        <v>0</v>
      </c>
      <c r="U25" s="36">
        <v>0</v>
      </c>
      <c r="V25" s="36">
        <v>0</v>
      </c>
      <c r="W25" s="36">
        <v>0</v>
      </c>
      <c r="X25" s="36">
        <v>0</v>
      </c>
    </row>
    <row r="26" spans="1:24" s="2" customFormat="1" ht="21" customHeight="1" hidden="1">
      <c r="A26" s="40"/>
      <c r="B26" s="64" t="s">
        <v>57</v>
      </c>
      <c r="C26" s="65"/>
      <c r="D26" s="66" t="s">
        <v>79</v>
      </c>
      <c r="E26" s="37">
        <f>F26+G26+H26</f>
        <v>979000</v>
      </c>
      <c r="F26" s="37">
        <v>969200</v>
      </c>
      <c r="G26" s="37">
        <v>0</v>
      </c>
      <c r="H26" s="37">
        <v>9800</v>
      </c>
      <c r="I26" s="37">
        <f>J26+K26+L26</f>
        <v>0</v>
      </c>
      <c r="J26" s="37">
        <v>0</v>
      </c>
      <c r="K26" s="37">
        <v>0</v>
      </c>
      <c r="L26" s="37">
        <v>0</v>
      </c>
      <c r="M26" s="37">
        <f>N26+P26</f>
        <v>0</v>
      </c>
      <c r="N26" s="37">
        <v>0</v>
      </c>
      <c r="O26" s="35">
        <v>0</v>
      </c>
      <c r="P26" s="37">
        <v>0</v>
      </c>
      <c r="Q26" s="36">
        <f t="shared" si="4"/>
        <v>0</v>
      </c>
      <c r="R26" s="36">
        <f t="shared" si="10"/>
        <v>0</v>
      </c>
      <c r="S26" s="36">
        <v>0</v>
      </c>
      <c r="T26" s="36">
        <f t="shared" si="5"/>
        <v>0</v>
      </c>
      <c r="U26" s="36">
        <v>0</v>
      </c>
      <c r="V26" s="36">
        <v>0</v>
      </c>
      <c r="W26" s="36">
        <v>0</v>
      </c>
      <c r="X26" s="36">
        <v>0</v>
      </c>
    </row>
    <row r="27" spans="1:24" s="2" customFormat="1" ht="19.5" customHeight="1" hidden="1">
      <c r="A27" s="41"/>
      <c r="B27" s="64" t="s">
        <v>124</v>
      </c>
      <c r="C27" s="51" t="s">
        <v>3</v>
      </c>
      <c r="D27" s="66" t="s">
        <v>79</v>
      </c>
      <c r="E27" s="37">
        <f>F27+G27+H27</f>
        <v>1000000</v>
      </c>
      <c r="F27" s="37">
        <v>990000</v>
      </c>
      <c r="G27" s="37">
        <v>0</v>
      </c>
      <c r="H27" s="37">
        <v>10000</v>
      </c>
      <c r="I27" s="37">
        <f>J27+K27+L27</f>
        <v>0</v>
      </c>
      <c r="J27" s="37">
        <v>0</v>
      </c>
      <c r="K27" s="37">
        <v>0</v>
      </c>
      <c r="L27" s="37">
        <v>0</v>
      </c>
      <c r="M27" s="37">
        <f>N27+P27</f>
        <v>0</v>
      </c>
      <c r="N27" s="35">
        <v>0</v>
      </c>
      <c r="O27" s="35">
        <v>0</v>
      </c>
      <c r="P27" s="37">
        <v>0</v>
      </c>
      <c r="Q27" s="36">
        <f t="shared" si="4"/>
        <v>0</v>
      </c>
      <c r="R27" s="36">
        <f t="shared" si="10"/>
        <v>0</v>
      </c>
      <c r="S27" s="36">
        <v>0</v>
      </c>
      <c r="T27" s="36">
        <f t="shared" si="5"/>
        <v>0</v>
      </c>
      <c r="U27" s="36">
        <v>0</v>
      </c>
      <c r="V27" s="36">
        <v>0</v>
      </c>
      <c r="W27" s="36">
        <v>0</v>
      </c>
      <c r="X27" s="36">
        <v>0</v>
      </c>
    </row>
    <row r="28" spans="1:24" s="2" customFormat="1" ht="35.25" customHeight="1" hidden="1">
      <c r="A28" s="42" t="s">
        <v>109</v>
      </c>
      <c r="B28" s="58" t="s">
        <v>53</v>
      </c>
      <c r="C28" s="67" t="s">
        <v>2</v>
      </c>
      <c r="D28" s="68"/>
      <c r="E28" s="37">
        <f aca="true" t="shared" si="13" ref="E28:P28">E29</f>
        <v>5540865</v>
      </c>
      <c r="F28" s="37">
        <f t="shared" si="13"/>
        <v>0</v>
      </c>
      <c r="G28" s="37">
        <f t="shared" si="13"/>
        <v>0</v>
      </c>
      <c r="H28" s="37">
        <f t="shared" si="13"/>
        <v>5540865</v>
      </c>
      <c r="I28" s="37">
        <f t="shared" si="13"/>
        <v>0</v>
      </c>
      <c r="J28" s="37">
        <f t="shared" si="13"/>
        <v>0</v>
      </c>
      <c r="K28" s="37">
        <f t="shared" si="13"/>
        <v>0</v>
      </c>
      <c r="L28" s="37">
        <f t="shared" si="13"/>
        <v>0</v>
      </c>
      <c r="M28" s="37">
        <f t="shared" si="13"/>
        <v>0</v>
      </c>
      <c r="N28" s="37">
        <f t="shared" si="13"/>
        <v>0</v>
      </c>
      <c r="O28" s="37">
        <f t="shared" si="13"/>
        <v>0</v>
      </c>
      <c r="P28" s="37">
        <f t="shared" si="13"/>
        <v>0</v>
      </c>
      <c r="Q28" s="36">
        <v>0</v>
      </c>
      <c r="R28" s="36">
        <v>0</v>
      </c>
      <c r="S28" s="36">
        <v>0</v>
      </c>
      <c r="T28" s="36">
        <v>0</v>
      </c>
      <c r="U28" s="36">
        <v>0</v>
      </c>
      <c r="V28" s="36">
        <v>0</v>
      </c>
      <c r="W28" s="36">
        <v>0</v>
      </c>
      <c r="X28" s="36">
        <v>0</v>
      </c>
    </row>
    <row r="29" spans="1:24" s="2" customFormat="1" ht="37.5" customHeight="1" hidden="1">
      <c r="A29" s="42"/>
      <c r="B29" s="58" t="s">
        <v>125</v>
      </c>
      <c r="C29" s="67" t="s">
        <v>2</v>
      </c>
      <c r="D29" s="68" t="s">
        <v>126</v>
      </c>
      <c r="E29" s="37">
        <f>F29+G29+H29</f>
        <v>5540865</v>
      </c>
      <c r="F29" s="37">
        <v>0</v>
      </c>
      <c r="G29" s="37">
        <v>0</v>
      </c>
      <c r="H29" s="37">
        <v>5540865</v>
      </c>
      <c r="I29" s="37">
        <f>J29+K29+L29</f>
        <v>0</v>
      </c>
      <c r="J29" s="37">
        <v>0</v>
      </c>
      <c r="K29" s="37">
        <v>0</v>
      </c>
      <c r="L29" s="37">
        <v>0</v>
      </c>
      <c r="M29" s="37">
        <f>N29+O29+P29</f>
        <v>0</v>
      </c>
      <c r="N29" s="37">
        <v>0</v>
      </c>
      <c r="O29" s="37">
        <v>0</v>
      </c>
      <c r="P29" s="37">
        <v>0</v>
      </c>
      <c r="Q29" s="36">
        <f t="shared" si="4"/>
        <v>0</v>
      </c>
      <c r="R29" s="36">
        <v>0</v>
      </c>
      <c r="S29" s="36">
        <v>0</v>
      </c>
      <c r="T29" s="36">
        <f t="shared" si="5"/>
        <v>0</v>
      </c>
      <c r="U29" s="36">
        <v>0</v>
      </c>
      <c r="V29" s="36">
        <v>0</v>
      </c>
      <c r="W29" s="36">
        <v>0</v>
      </c>
      <c r="X29" s="36">
        <v>0</v>
      </c>
    </row>
    <row r="30" spans="1:24" s="2" customFormat="1" ht="21.75" customHeight="1" hidden="1">
      <c r="A30" s="42"/>
      <c r="B30" s="69" t="s">
        <v>28</v>
      </c>
      <c r="C30" s="51"/>
      <c r="D30" s="70"/>
      <c r="E30" s="37">
        <f aca="true" t="shared" si="14" ref="E30:P30">E7+E22</f>
        <v>3283293165</v>
      </c>
      <c r="F30" s="37">
        <f t="shared" si="14"/>
        <v>2561395700</v>
      </c>
      <c r="G30" s="37">
        <f t="shared" si="14"/>
        <v>200176000</v>
      </c>
      <c r="H30" s="37">
        <f t="shared" si="14"/>
        <v>521721465</v>
      </c>
      <c r="I30" s="37">
        <f t="shared" si="14"/>
        <v>621178449</v>
      </c>
      <c r="J30" s="37">
        <f t="shared" si="14"/>
        <v>445655415</v>
      </c>
      <c r="K30" s="37">
        <f t="shared" si="14"/>
        <v>51864000</v>
      </c>
      <c r="L30" s="37">
        <f t="shared" si="14"/>
        <v>123659034</v>
      </c>
      <c r="M30" s="37">
        <f t="shared" si="14"/>
        <v>281535137.04</v>
      </c>
      <c r="N30" s="37">
        <f t="shared" si="14"/>
        <v>216299633.73000002</v>
      </c>
      <c r="O30" s="37">
        <f t="shared" si="14"/>
        <v>19876629.19</v>
      </c>
      <c r="P30" s="37">
        <f t="shared" si="14"/>
        <v>45358874.12</v>
      </c>
      <c r="Q30" s="36">
        <f t="shared" si="4"/>
        <v>8.57477912850344</v>
      </c>
      <c r="R30" s="36">
        <f t="shared" si="10"/>
        <v>8.444600485977235</v>
      </c>
      <c r="S30" s="36">
        <f>O30/G30*100</f>
        <v>9.929576567620495</v>
      </c>
      <c r="T30" s="36">
        <f t="shared" si="5"/>
        <v>8.694078576966351</v>
      </c>
      <c r="U30" s="36">
        <f t="shared" si="6"/>
        <v>45.32274702917133</v>
      </c>
      <c r="V30" s="36">
        <f>N30/J30*100</f>
        <v>48.535174587747356</v>
      </c>
      <c r="W30" s="36">
        <f>O30/K30*100</f>
        <v>38.32452026453802</v>
      </c>
      <c r="X30" s="36">
        <f>P30/L30*100</f>
        <v>36.68059878261705</v>
      </c>
    </row>
    <row r="31" spans="1:24" s="2" customFormat="1" ht="42" customHeight="1">
      <c r="A31" s="34" t="s">
        <v>6</v>
      </c>
      <c r="B31" s="71" t="s">
        <v>20</v>
      </c>
      <c r="C31" s="72" t="s">
        <v>3</v>
      </c>
      <c r="D31" s="57"/>
      <c r="E31" s="37">
        <f aca="true" t="shared" si="15" ref="E31:P31">E32+E33</f>
        <v>320000</v>
      </c>
      <c r="F31" s="37">
        <f t="shared" si="15"/>
        <v>0</v>
      </c>
      <c r="G31" s="37">
        <f t="shared" si="15"/>
        <v>0</v>
      </c>
      <c r="H31" s="37">
        <f t="shared" si="15"/>
        <v>320000</v>
      </c>
      <c r="I31" s="37">
        <f>I32+I33</f>
        <v>0</v>
      </c>
      <c r="J31" s="37">
        <f>J32+J33</f>
        <v>0</v>
      </c>
      <c r="K31" s="37">
        <f>K32+K33</f>
        <v>0</v>
      </c>
      <c r="L31" s="37">
        <f>L32+L33</f>
        <v>0</v>
      </c>
      <c r="M31" s="37">
        <f t="shared" si="15"/>
        <v>0</v>
      </c>
      <c r="N31" s="37">
        <f t="shared" si="15"/>
        <v>0</v>
      </c>
      <c r="O31" s="37">
        <f t="shared" si="15"/>
        <v>0</v>
      </c>
      <c r="P31" s="37">
        <f t="shared" si="15"/>
        <v>0</v>
      </c>
      <c r="Q31" s="36">
        <f t="shared" si="4"/>
        <v>0</v>
      </c>
      <c r="R31" s="36">
        <v>0</v>
      </c>
      <c r="S31" s="36">
        <v>0</v>
      </c>
      <c r="T31" s="36">
        <f t="shared" si="5"/>
        <v>0</v>
      </c>
      <c r="U31" s="36">
        <v>0</v>
      </c>
      <c r="V31" s="36">
        <v>0</v>
      </c>
      <c r="W31" s="36">
        <v>0</v>
      </c>
      <c r="X31" s="36">
        <v>0</v>
      </c>
    </row>
    <row r="32" spans="1:24" s="2" customFormat="1" ht="21.75" customHeight="1" hidden="1">
      <c r="A32" s="34" t="s">
        <v>110</v>
      </c>
      <c r="B32" s="73" t="s">
        <v>54</v>
      </c>
      <c r="C32" s="51" t="s">
        <v>3</v>
      </c>
      <c r="D32" s="61" t="s">
        <v>81</v>
      </c>
      <c r="E32" s="37">
        <f>F32+G32+H32</f>
        <v>0</v>
      </c>
      <c r="F32" s="37">
        <v>0</v>
      </c>
      <c r="G32" s="37">
        <v>0</v>
      </c>
      <c r="H32" s="37">
        <v>0</v>
      </c>
      <c r="I32" s="37">
        <f>J32+K32+L32</f>
        <v>0</v>
      </c>
      <c r="J32" s="37">
        <v>0</v>
      </c>
      <c r="K32" s="37">
        <v>0</v>
      </c>
      <c r="L32" s="37">
        <v>0</v>
      </c>
      <c r="M32" s="37">
        <f>N32+P32</f>
        <v>0</v>
      </c>
      <c r="N32" s="37">
        <v>0</v>
      </c>
      <c r="O32" s="37">
        <v>0</v>
      </c>
      <c r="P32" s="37">
        <v>0</v>
      </c>
      <c r="Q32" s="36">
        <v>0</v>
      </c>
      <c r="R32" s="36">
        <v>0</v>
      </c>
      <c r="S32" s="36">
        <v>0</v>
      </c>
      <c r="T32" s="36">
        <v>0</v>
      </c>
      <c r="U32" s="36">
        <v>0</v>
      </c>
      <c r="V32" s="36">
        <v>0</v>
      </c>
      <c r="W32" s="36">
        <v>0</v>
      </c>
      <c r="X32" s="36">
        <v>0</v>
      </c>
    </row>
    <row r="33" spans="1:24" s="2" customFormat="1" ht="21.75" customHeight="1" hidden="1">
      <c r="A33" s="34" t="s">
        <v>111</v>
      </c>
      <c r="B33" s="73" t="s">
        <v>36</v>
      </c>
      <c r="C33" s="51" t="s">
        <v>3</v>
      </c>
      <c r="D33" s="61" t="s">
        <v>80</v>
      </c>
      <c r="E33" s="37">
        <f>F33+G33+H33</f>
        <v>320000</v>
      </c>
      <c r="F33" s="37">
        <v>0</v>
      </c>
      <c r="G33" s="37">
        <v>0</v>
      </c>
      <c r="H33" s="37">
        <v>320000</v>
      </c>
      <c r="I33" s="37">
        <v>0</v>
      </c>
      <c r="J33" s="37">
        <v>0</v>
      </c>
      <c r="K33" s="37">
        <v>0</v>
      </c>
      <c r="L33" s="37">
        <v>0</v>
      </c>
      <c r="M33" s="37">
        <f>N33+O33+P33</f>
        <v>0</v>
      </c>
      <c r="N33" s="37">
        <v>0</v>
      </c>
      <c r="O33" s="37">
        <v>0</v>
      </c>
      <c r="P33" s="37">
        <v>0</v>
      </c>
      <c r="Q33" s="36">
        <f t="shared" si="4"/>
        <v>0</v>
      </c>
      <c r="R33" s="36">
        <v>0</v>
      </c>
      <c r="S33" s="36">
        <v>0</v>
      </c>
      <c r="T33" s="36">
        <f t="shared" si="5"/>
        <v>0</v>
      </c>
      <c r="U33" s="36">
        <v>0</v>
      </c>
      <c r="V33" s="36">
        <v>0</v>
      </c>
      <c r="W33" s="36">
        <v>0</v>
      </c>
      <c r="X33" s="36">
        <v>0</v>
      </c>
    </row>
    <row r="34" spans="1:24" s="2" customFormat="1" ht="26.25" customHeight="1">
      <c r="A34" s="34" t="s">
        <v>23</v>
      </c>
      <c r="B34" s="71" t="s">
        <v>22</v>
      </c>
      <c r="C34" s="72" t="s">
        <v>3</v>
      </c>
      <c r="D34" s="57"/>
      <c r="E34" s="37">
        <f>E35+E36+E37+E38</f>
        <v>37386054</v>
      </c>
      <c r="F34" s="37">
        <f aca="true" t="shared" si="16" ref="F34:P34">F35+F36+F37+F38</f>
        <v>28438215</v>
      </c>
      <c r="G34" s="37">
        <f t="shared" si="16"/>
        <v>0</v>
      </c>
      <c r="H34" s="37">
        <f t="shared" si="16"/>
        <v>8947839</v>
      </c>
      <c r="I34" s="37">
        <f>I35+I36+I37+I38</f>
        <v>2063000</v>
      </c>
      <c r="J34" s="37">
        <f>J35+J36+J37+J38</f>
        <v>2000000</v>
      </c>
      <c r="K34" s="37">
        <f>K35+K36+K37+K38</f>
        <v>0</v>
      </c>
      <c r="L34" s="37">
        <f>L35+L36+L37+L38</f>
        <v>63000</v>
      </c>
      <c r="M34" s="37">
        <f t="shared" si="16"/>
        <v>760240.32</v>
      </c>
      <c r="N34" s="37">
        <f t="shared" si="16"/>
        <v>742540.32</v>
      </c>
      <c r="O34" s="37">
        <f t="shared" si="16"/>
        <v>0</v>
      </c>
      <c r="P34" s="37">
        <f t="shared" si="16"/>
        <v>17700</v>
      </c>
      <c r="Q34" s="36">
        <f t="shared" si="4"/>
        <v>2.0334863904064333</v>
      </c>
      <c r="R34" s="36">
        <f t="shared" si="10"/>
        <v>2.6110651459664393</v>
      </c>
      <c r="S34" s="36">
        <v>0</v>
      </c>
      <c r="T34" s="36">
        <f t="shared" si="5"/>
        <v>0.19781312560496453</v>
      </c>
      <c r="U34" s="36">
        <f t="shared" si="6"/>
        <v>36.851203102278234</v>
      </c>
      <c r="V34" s="36">
        <f>N34/J34*100</f>
        <v>37.127016</v>
      </c>
      <c r="W34" s="36">
        <v>0</v>
      </c>
      <c r="X34" s="36">
        <f>P34/L34*100</f>
        <v>28.095238095238095</v>
      </c>
    </row>
    <row r="35" spans="1:24" s="2" customFormat="1" ht="18.75" customHeight="1" hidden="1">
      <c r="A35" s="34" t="s">
        <v>112</v>
      </c>
      <c r="B35" s="58" t="s">
        <v>59</v>
      </c>
      <c r="C35" s="51" t="s">
        <v>3</v>
      </c>
      <c r="D35" s="61" t="s">
        <v>82</v>
      </c>
      <c r="E35" s="37">
        <f aca="true" t="shared" si="17" ref="E35:E46">F35+G35+H35</f>
        <v>4650324</v>
      </c>
      <c r="F35" s="37">
        <v>0</v>
      </c>
      <c r="G35" s="37">
        <v>0</v>
      </c>
      <c r="H35" s="37">
        <v>4650324</v>
      </c>
      <c r="I35" s="37">
        <f>J35+K35+L35</f>
        <v>63000</v>
      </c>
      <c r="J35" s="37">
        <v>0</v>
      </c>
      <c r="K35" s="37">
        <v>0</v>
      </c>
      <c r="L35" s="37">
        <v>63000</v>
      </c>
      <c r="M35" s="37">
        <f>N35+O35+P35</f>
        <v>17700</v>
      </c>
      <c r="N35" s="37">
        <v>0</v>
      </c>
      <c r="O35" s="37">
        <v>0</v>
      </c>
      <c r="P35" s="37">
        <v>17700</v>
      </c>
      <c r="Q35" s="36">
        <f t="shared" si="4"/>
        <v>0.3806186407656757</v>
      </c>
      <c r="R35" s="36">
        <v>0</v>
      </c>
      <c r="S35" s="36">
        <v>0</v>
      </c>
      <c r="T35" s="36">
        <f t="shared" si="5"/>
        <v>0.3806186407656757</v>
      </c>
      <c r="U35" s="36">
        <f t="shared" si="6"/>
        <v>28.095238095238095</v>
      </c>
      <c r="V35" s="36">
        <v>0</v>
      </c>
      <c r="W35" s="36">
        <v>0</v>
      </c>
      <c r="X35" s="36">
        <f>P35/L35*100</f>
        <v>28.095238095238095</v>
      </c>
    </row>
    <row r="36" spans="1:24" s="2" customFormat="1" ht="36" customHeight="1" hidden="1">
      <c r="A36" s="34" t="s">
        <v>113</v>
      </c>
      <c r="B36" s="60" t="s">
        <v>60</v>
      </c>
      <c r="C36" s="51" t="s">
        <v>3</v>
      </c>
      <c r="D36" s="61" t="s">
        <v>83</v>
      </c>
      <c r="E36" s="37">
        <f t="shared" si="17"/>
        <v>10027715</v>
      </c>
      <c r="F36" s="37">
        <v>10027715</v>
      </c>
      <c r="G36" s="37">
        <v>0</v>
      </c>
      <c r="H36" s="37">
        <v>0</v>
      </c>
      <c r="I36" s="37">
        <f>J36+K36+L36</f>
        <v>0</v>
      </c>
      <c r="J36" s="37">
        <v>0</v>
      </c>
      <c r="K36" s="37">
        <v>0</v>
      </c>
      <c r="L36" s="37">
        <v>0</v>
      </c>
      <c r="M36" s="37">
        <f>N36+O36+P36</f>
        <v>0</v>
      </c>
      <c r="N36" s="37">
        <v>0</v>
      </c>
      <c r="O36" s="37">
        <v>0</v>
      </c>
      <c r="P36" s="37">
        <v>0</v>
      </c>
      <c r="Q36" s="36">
        <f t="shared" si="4"/>
        <v>0</v>
      </c>
      <c r="R36" s="36">
        <f t="shared" si="10"/>
        <v>0</v>
      </c>
      <c r="S36" s="36">
        <v>0</v>
      </c>
      <c r="T36" s="36">
        <v>0</v>
      </c>
      <c r="U36" s="36">
        <v>0</v>
      </c>
      <c r="V36" s="36">
        <v>0</v>
      </c>
      <c r="W36" s="36">
        <v>0</v>
      </c>
      <c r="X36" s="36">
        <v>0</v>
      </c>
    </row>
    <row r="37" spans="1:24" s="2" customFormat="1" ht="38.25" customHeight="1" hidden="1">
      <c r="A37" s="34" t="s">
        <v>114</v>
      </c>
      <c r="B37" s="62" t="s">
        <v>61</v>
      </c>
      <c r="C37" s="51" t="s">
        <v>3</v>
      </c>
      <c r="D37" s="61" t="s">
        <v>84</v>
      </c>
      <c r="E37" s="37">
        <f t="shared" si="17"/>
        <v>4297515</v>
      </c>
      <c r="F37" s="37">
        <v>0</v>
      </c>
      <c r="G37" s="37">
        <v>0</v>
      </c>
      <c r="H37" s="37">
        <v>4297515</v>
      </c>
      <c r="I37" s="37">
        <f>J37+K37+L37</f>
        <v>0</v>
      </c>
      <c r="J37" s="37">
        <v>0</v>
      </c>
      <c r="K37" s="37">
        <v>0</v>
      </c>
      <c r="L37" s="37">
        <v>0</v>
      </c>
      <c r="M37" s="37">
        <f>N37+O37+P37</f>
        <v>0</v>
      </c>
      <c r="N37" s="37">
        <v>0</v>
      </c>
      <c r="O37" s="37">
        <v>0</v>
      </c>
      <c r="P37" s="37">
        <v>0</v>
      </c>
      <c r="Q37" s="36">
        <f t="shared" si="4"/>
        <v>0</v>
      </c>
      <c r="R37" s="36">
        <v>0</v>
      </c>
      <c r="S37" s="36">
        <v>0</v>
      </c>
      <c r="T37" s="36">
        <f t="shared" si="5"/>
        <v>0</v>
      </c>
      <c r="U37" s="36">
        <v>0</v>
      </c>
      <c r="V37" s="36">
        <v>0</v>
      </c>
      <c r="W37" s="36">
        <v>0</v>
      </c>
      <c r="X37" s="36">
        <v>0</v>
      </c>
    </row>
    <row r="38" spans="1:24" s="2" customFormat="1" ht="17.25" customHeight="1" hidden="1">
      <c r="A38" s="34" t="s">
        <v>115</v>
      </c>
      <c r="B38" s="62" t="s">
        <v>62</v>
      </c>
      <c r="C38" s="51" t="s">
        <v>3</v>
      </c>
      <c r="D38" s="61" t="s">
        <v>85</v>
      </c>
      <c r="E38" s="37">
        <f>F38+G38+H38</f>
        <v>18410500</v>
      </c>
      <c r="F38" s="37">
        <v>18410500</v>
      </c>
      <c r="G38" s="37">
        <v>0</v>
      </c>
      <c r="H38" s="37">
        <v>0</v>
      </c>
      <c r="I38" s="37">
        <f>J38+K38+L38</f>
        <v>2000000</v>
      </c>
      <c r="J38" s="37">
        <v>2000000</v>
      </c>
      <c r="K38" s="37">
        <v>0</v>
      </c>
      <c r="L38" s="37">
        <v>0</v>
      </c>
      <c r="M38" s="37">
        <f>N38+O38+P38</f>
        <v>742540.32</v>
      </c>
      <c r="N38" s="37">
        <v>742540.32</v>
      </c>
      <c r="O38" s="37">
        <v>0</v>
      </c>
      <c r="P38" s="37">
        <v>0</v>
      </c>
      <c r="Q38" s="36">
        <f t="shared" si="4"/>
        <v>4.033243638141277</v>
      </c>
      <c r="R38" s="36">
        <f t="shared" si="10"/>
        <v>4.033243638141277</v>
      </c>
      <c r="S38" s="36">
        <v>0</v>
      </c>
      <c r="T38" s="36">
        <v>0</v>
      </c>
      <c r="U38" s="36">
        <f t="shared" si="6"/>
        <v>37.127016</v>
      </c>
      <c r="V38" s="36">
        <f>N38/J38*100</f>
        <v>37.127016</v>
      </c>
      <c r="W38" s="36">
        <v>0</v>
      </c>
      <c r="X38" s="36">
        <v>0</v>
      </c>
    </row>
    <row r="39" spans="1:24" s="2" customFormat="1" ht="47.25" customHeight="1">
      <c r="A39" s="34" t="s">
        <v>12</v>
      </c>
      <c r="B39" s="71" t="s">
        <v>24</v>
      </c>
      <c r="C39" s="72" t="s">
        <v>3</v>
      </c>
      <c r="D39" s="57"/>
      <c r="E39" s="37">
        <f>E40+E41+E42+E43+E44</f>
        <v>39934555</v>
      </c>
      <c r="F39" s="37">
        <f aca="true" t="shared" si="18" ref="F39:P39">F40+F41+F42+F43+F44</f>
        <v>2325850</v>
      </c>
      <c r="G39" s="37">
        <f t="shared" si="18"/>
        <v>0</v>
      </c>
      <c r="H39" s="37">
        <f t="shared" si="18"/>
        <v>37608705</v>
      </c>
      <c r="I39" s="37">
        <f t="shared" si="18"/>
        <v>6916675</v>
      </c>
      <c r="J39" s="37">
        <f t="shared" si="18"/>
        <v>704750</v>
      </c>
      <c r="K39" s="37">
        <f t="shared" si="18"/>
        <v>0</v>
      </c>
      <c r="L39" s="37">
        <f t="shared" si="18"/>
        <v>6211925</v>
      </c>
      <c r="M39" s="37">
        <f t="shared" si="18"/>
        <v>3616029.4</v>
      </c>
      <c r="N39" s="37">
        <f t="shared" si="18"/>
        <v>318150</v>
      </c>
      <c r="O39" s="37">
        <f t="shared" si="18"/>
        <v>0</v>
      </c>
      <c r="P39" s="37">
        <f t="shared" si="18"/>
        <v>3297879.4</v>
      </c>
      <c r="Q39" s="36">
        <f t="shared" si="4"/>
        <v>9.05488842933144</v>
      </c>
      <c r="R39" s="36">
        <f t="shared" si="10"/>
        <v>13.678870090504546</v>
      </c>
      <c r="S39" s="36">
        <v>0</v>
      </c>
      <c r="T39" s="36">
        <f t="shared" si="5"/>
        <v>8.768925704833496</v>
      </c>
      <c r="U39" s="36">
        <f t="shared" si="6"/>
        <v>52.27988014472271</v>
      </c>
      <c r="V39" s="36">
        <f>N39/J39*100</f>
        <v>45.143667967364316</v>
      </c>
      <c r="W39" s="36">
        <v>0</v>
      </c>
      <c r="X39" s="36">
        <f>P39/L39*100</f>
        <v>53.089491582721934</v>
      </c>
    </row>
    <row r="40" spans="1:24" s="2" customFormat="1" ht="18.75" customHeight="1" hidden="1">
      <c r="A40" s="34" t="s">
        <v>116</v>
      </c>
      <c r="B40" s="74" t="s">
        <v>63</v>
      </c>
      <c r="C40" s="51" t="s">
        <v>3</v>
      </c>
      <c r="D40" s="61" t="s">
        <v>86</v>
      </c>
      <c r="E40" s="37">
        <f t="shared" si="17"/>
        <v>30878600</v>
      </c>
      <c r="F40" s="37">
        <v>0</v>
      </c>
      <c r="G40" s="37">
        <v>0</v>
      </c>
      <c r="H40" s="37">
        <v>30878600</v>
      </c>
      <c r="I40" s="37">
        <f>J40+K40+L40</f>
        <v>5491100</v>
      </c>
      <c r="J40" s="37">
        <v>0</v>
      </c>
      <c r="K40" s="37">
        <v>0</v>
      </c>
      <c r="L40" s="37">
        <v>5491100</v>
      </c>
      <c r="M40" s="37">
        <f>N40+O40+P40</f>
        <v>2976362.63</v>
      </c>
      <c r="N40" s="37">
        <v>0</v>
      </c>
      <c r="O40" s="37">
        <v>0</v>
      </c>
      <c r="P40" s="37">
        <v>2976362.63</v>
      </c>
      <c r="Q40" s="36">
        <f t="shared" si="4"/>
        <v>9.638917016963203</v>
      </c>
      <c r="R40" s="36">
        <v>0</v>
      </c>
      <c r="S40" s="36">
        <v>0</v>
      </c>
      <c r="T40" s="36">
        <f t="shared" si="5"/>
        <v>9.638917016963203</v>
      </c>
      <c r="U40" s="36">
        <f t="shared" si="6"/>
        <v>54.20339513030176</v>
      </c>
      <c r="V40" s="36">
        <v>0</v>
      </c>
      <c r="W40" s="36">
        <v>0</v>
      </c>
      <c r="X40" s="36">
        <f>P40/L40*100</f>
        <v>54.20339513030176</v>
      </c>
    </row>
    <row r="41" spans="1:24" s="2" customFormat="1" ht="21" customHeight="1" hidden="1">
      <c r="A41" s="34" t="s">
        <v>117</v>
      </c>
      <c r="B41" s="74" t="s">
        <v>64</v>
      </c>
      <c r="C41" s="51" t="s">
        <v>3</v>
      </c>
      <c r="D41" s="61" t="s">
        <v>87</v>
      </c>
      <c r="E41" s="37">
        <f t="shared" si="17"/>
        <v>828005</v>
      </c>
      <c r="F41" s="37">
        <v>0</v>
      </c>
      <c r="G41" s="37">
        <v>0</v>
      </c>
      <c r="H41" s="37">
        <v>828005</v>
      </c>
      <c r="I41" s="37">
        <f>J41+K41+L41</f>
        <v>0</v>
      </c>
      <c r="J41" s="37">
        <v>0</v>
      </c>
      <c r="K41" s="37">
        <v>0</v>
      </c>
      <c r="L41" s="37">
        <v>0</v>
      </c>
      <c r="M41" s="37">
        <f>N41+O41+P41</f>
        <v>0</v>
      </c>
      <c r="N41" s="37">
        <v>0</v>
      </c>
      <c r="O41" s="37">
        <v>0</v>
      </c>
      <c r="P41" s="37">
        <v>0</v>
      </c>
      <c r="Q41" s="36">
        <f t="shared" si="4"/>
        <v>0</v>
      </c>
      <c r="R41" s="36">
        <v>0</v>
      </c>
      <c r="S41" s="36">
        <v>0</v>
      </c>
      <c r="T41" s="36">
        <f t="shared" si="5"/>
        <v>0</v>
      </c>
      <c r="U41" s="36">
        <v>0</v>
      </c>
      <c r="V41" s="36">
        <v>0</v>
      </c>
      <c r="W41" s="36">
        <v>0</v>
      </c>
      <c r="X41" s="36">
        <v>0</v>
      </c>
    </row>
    <row r="42" spans="1:24" s="2" customFormat="1" ht="26.25" customHeight="1" hidden="1">
      <c r="A42" s="34" t="s">
        <v>118</v>
      </c>
      <c r="B42" s="58" t="s">
        <v>65</v>
      </c>
      <c r="C42" s="51" t="s">
        <v>3</v>
      </c>
      <c r="D42" s="61" t="s">
        <v>33</v>
      </c>
      <c r="E42" s="37">
        <f>F42+G42+H42</f>
        <v>1761700</v>
      </c>
      <c r="F42" s="37">
        <v>1761700</v>
      </c>
      <c r="G42" s="37">
        <v>0</v>
      </c>
      <c r="H42" s="37">
        <v>0</v>
      </c>
      <c r="I42" s="37">
        <f>J42+K42+L42</f>
        <v>336000</v>
      </c>
      <c r="J42" s="37">
        <v>336000</v>
      </c>
      <c r="K42" s="37">
        <v>0</v>
      </c>
      <c r="L42" s="37">
        <v>0</v>
      </c>
      <c r="M42" s="37">
        <f>N42+O42+P42</f>
        <v>154000</v>
      </c>
      <c r="N42" s="37">
        <v>154000</v>
      </c>
      <c r="O42" s="37">
        <v>0</v>
      </c>
      <c r="P42" s="37">
        <v>0</v>
      </c>
      <c r="Q42" s="36">
        <f t="shared" si="4"/>
        <v>8.741556451155134</v>
      </c>
      <c r="R42" s="36">
        <f t="shared" si="10"/>
        <v>8.741556451155134</v>
      </c>
      <c r="S42" s="36">
        <v>0</v>
      </c>
      <c r="T42" s="36">
        <v>0</v>
      </c>
      <c r="U42" s="36">
        <f t="shared" si="6"/>
        <v>45.83333333333333</v>
      </c>
      <c r="V42" s="36">
        <f>N42/J42*100</f>
        <v>45.83333333333333</v>
      </c>
      <c r="W42" s="36">
        <v>0</v>
      </c>
      <c r="X42" s="36">
        <v>0</v>
      </c>
    </row>
    <row r="43" spans="1:24" s="2" customFormat="1" ht="20.25" customHeight="1" hidden="1">
      <c r="A43" s="34" t="s">
        <v>119</v>
      </c>
      <c r="B43" s="62" t="s">
        <v>66</v>
      </c>
      <c r="C43" s="51" t="s">
        <v>3</v>
      </c>
      <c r="D43" s="61" t="s">
        <v>88</v>
      </c>
      <c r="E43" s="37">
        <f t="shared" si="17"/>
        <v>5902100</v>
      </c>
      <c r="F43" s="37">
        <v>0</v>
      </c>
      <c r="G43" s="37">
        <v>0</v>
      </c>
      <c r="H43" s="37">
        <v>5902100</v>
      </c>
      <c r="I43" s="37">
        <f>J43+K43+L43</f>
        <v>720825</v>
      </c>
      <c r="J43" s="37">
        <v>0</v>
      </c>
      <c r="K43" s="37">
        <v>0</v>
      </c>
      <c r="L43" s="37">
        <v>720825</v>
      </c>
      <c r="M43" s="37">
        <f>N43+O43+P43</f>
        <v>321516.77</v>
      </c>
      <c r="N43" s="37">
        <v>0</v>
      </c>
      <c r="O43" s="37">
        <v>0</v>
      </c>
      <c r="P43" s="37">
        <v>321516.77</v>
      </c>
      <c r="Q43" s="36">
        <f t="shared" si="4"/>
        <v>5.447497839751954</v>
      </c>
      <c r="R43" s="36">
        <v>0</v>
      </c>
      <c r="S43" s="36">
        <v>0</v>
      </c>
      <c r="T43" s="36">
        <f t="shared" si="5"/>
        <v>5.447497839751954</v>
      </c>
      <c r="U43" s="36">
        <f t="shared" si="6"/>
        <v>44.60399819651094</v>
      </c>
      <c r="V43" s="36">
        <v>0</v>
      </c>
      <c r="W43" s="36">
        <v>0</v>
      </c>
      <c r="X43" s="36">
        <f>P43/L43*100</f>
        <v>44.60399819651094</v>
      </c>
    </row>
    <row r="44" spans="1:24" s="2" customFormat="1" ht="37.5" customHeight="1" hidden="1">
      <c r="A44" s="34" t="s">
        <v>120</v>
      </c>
      <c r="B44" s="58" t="s">
        <v>35</v>
      </c>
      <c r="C44" s="51" t="s">
        <v>3</v>
      </c>
      <c r="D44" s="61" t="s">
        <v>89</v>
      </c>
      <c r="E44" s="37">
        <f t="shared" si="17"/>
        <v>564150</v>
      </c>
      <c r="F44" s="37">
        <v>564150</v>
      </c>
      <c r="G44" s="37">
        <v>0</v>
      </c>
      <c r="H44" s="37">
        <v>0</v>
      </c>
      <c r="I44" s="37">
        <f>J44+K44+L44</f>
        <v>368750</v>
      </c>
      <c r="J44" s="37">
        <v>368750</v>
      </c>
      <c r="K44" s="37">
        <v>0</v>
      </c>
      <c r="L44" s="37">
        <v>0</v>
      </c>
      <c r="M44" s="37">
        <f>N44+O44+P44</f>
        <v>164150</v>
      </c>
      <c r="N44" s="37">
        <v>164150</v>
      </c>
      <c r="O44" s="37">
        <v>0</v>
      </c>
      <c r="P44" s="37">
        <v>0</v>
      </c>
      <c r="Q44" s="36">
        <f t="shared" si="4"/>
        <v>29.096871399450503</v>
      </c>
      <c r="R44" s="36">
        <f t="shared" si="10"/>
        <v>29.096871399450503</v>
      </c>
      <c r="S44" s="36">
        <v>0</v>
      </c>
      <c r="T44" s="36">
        <v>0</v>
      </c>
      <c r="U44" s="36">
        <f t="shared" si="6"/>
        <v>44.51525423728814</v>
      </c>
      <c r="V44" s="36">
        <f>N44/J44*100</f>
        <v>44.51525423728814</v>
      </c>
      <c r="W44" s="36">
        <v>0</v>
      </c>
      <c r="X44" s="36">
        <v>0</v>
      </c>
    </row>
    <row r="45" spans="1:24" s="2" customFormat="1" ht="45" customHeight="1">
      <c r="A45" s="34" t="s">
        <v>7</v>
      </c>
      <c r="B45" s="71" t="s">
        <v>25</v>
      </c>
      <c r="C45" s="72" t="s">
        <v>3</v>
      </c>
      <c r="D45" s="57"/>
      <c r="E45" s="37">
        <f>E46</f>
        <v>50541500</v>
      </c>
      <c r="F45" s="37">
        <f aca="true" t="shared" si="19" ref="F45:N45">F46</f>
        <v>0</v>
      </c>
      <c r="G45" s="37">
        <f t="shared" si="19"/>
        <v>0</v>
      </c>
      <c r="H45" s="37">
        <f t="shared" si="19"/>
        <v>50541500</v>
      </c>
      <c r="I45" s="37">
        <f t="shared" si="19"/>
        <v>11331729</v>
      </c>
      <c r="J45" s="37">
        <f t="shared" si="19"/>
        <v>0</v>
      </c>
      <c r="K45" s="37">
        <f t="shared" si="19"/>
        <v>0</v>
      </c>
      <c r="L45" s="37">
        <f t="shared" si="19"/>
        <v>11331729</v>
      </c>
      <c r="M45" s="37">
        <f t="shared" si="19"/>
        <v>10259778.44</v>
      </c>
      <c r="N45" s="37">
        <f t="shared" si="19"/>
        <v>0</v>
      </c>
      <c r="O45" s="37">
        <f>O46</f>
        <v>0</v>
      </c>
      <c r="P45" s="37">
        <f>P46</f>
        <v>10259778.44</v>
      </c>
      <c r="Q45" s="36">
        <f t="shared" si="4"/>
        <v>20.299711009764252</v>
      </c>
      <c r="R45" s="36">
        <v>0</v>
      </c>
      <c r="S45" s="36">
        <v>0</v>
      </c>
      <c r="T45" s="36">
        <f t="shared" si="5"/>
        <v>20.299711009764252</v>
      </c>
      <c r="U45" s="36">
        <f t="shared" si="6"/>
        <v>90.540273598142</v>
      </c>
      <c r="V45" s="36">
        <v>0</v>
      </c>
      <c r="W45" s="36">
        <v>0</v>
      </c>
      <c r="X45" s="36">
        <f>P45/L45*100</f>
        <v>90.540273598142</v>
      </c>
    </row>
    <row r="46" spans="1:24" s="2" customFormat="1" ht="18.75" customHeight="1" hidden="1">
      <c r="A46" s="34" t="s">
        <v>121</v>
      </c>
      <c r="B46" s="58" t="s">
        <v>67</v>
      </c>
      <c r="C46" s="51" t="s">
        <v>3</v>
      </c>
      <c r="D46" s="61" t="s">
        <v>90</v>
      </c>
      <c r="E46" s="37">
        <f t="shared" si="17"/>
        <v>50541500</v>
      </c>
      <c r="F46" s="37">
        <v>0</v>
      </c>
      <c r="G46" s="37">
        <v>0</v>
      </c>
      <c r="H46" s="37">
        <v>50541500</v>
      </c>
      <c r="I46" s="37">
        <f>J46+K46+L46</f>
        <v>11331729</v>
      </c>
      <c r="J46" s="37">
        <v>0</v>
      </c>
      <c r="K46" s="37">
        <v>0</v>
      </c>
      <c r="L46" s="37">
        <v>11331729</v>
      </c>
      <c r="M46" s="37">
        <f>N46+O46+P46</f>
        <v>10259778.44</v>
      </c>
      <c r="N46" s="37">
        <v>0</v>
      </c>
      <c r="O46" s="37">
        <v>0</v>
      </c>
      <c r="P46" s="37">
        <v>10259778.44</v>
      </c>
      <c r="Q46" s="36">
        <f t="shared" si="4"/>
        <v>20.299711009764252</v>
      </c>
      <c r="R46" s="36">
        <v>0</v>
      </c>
      <c r="S46" s="36">
        <v>0</v>
      </c>
      <c r="T46" s="36">
        <f t="shared" si="5"/>
        <v>20.299711009764252</v>
      </c>
      <c r="U46" s="36">
        <f t="shared" si="6"/>
        <v>90.540273598142</v>
      </c>
      <c r="V46" s="36">
        <v>0</v>
      </c>
      <c r="W46" s="36">
        <v>0</v>
      </c>
      <c r="X46" s="36">
        <f>P46/L46*100</f>
        <v>90.540273598142</v>
      </c>
    </row>
    <row r="47" spans="1:24" s="2" customFormat="1" ht="46.5" customHeight="1">
      <c r="A47" s="34" t="s">
        <v>8</v>
      </c>
      <c r="B47" s="71" t="s">
        <v>25</v>
      </c>
      <c r="C47" s="72" t="s">
        <v>3</v>
      </c>
      <c r="D47" s="57"/>
      <c r="E47" s="37">
        <f aca="true" t="shared" si="20" ref="E47:P47">E48</f>
        <v>61178000</v>
      </c>
      <c r="F47" s="37">
        <f t="shared" si="20"/>
        <v>0</v>
      </c>
      <c r="G47" s="37">
        <f t="shared" si="20"/>
        <v>0</v>
      </c>
      <c r="H47" s="37">
        <f t="shared" si="20"/>
        <v>61178000</v>
      </c>
      <c r="I47" s="37">
        <f t="shared" si="20"/>
        <v>15609260</v>
      </c>
      <c r="J47" s="37">
        <f t="shared" si="20"/>
        <v>0</v>
      </c>
      <c r="K47" s="37">
        <f t="shared" si="20"/>
        <v>0</v>
      </c>
      <c r="L47" s="37">
        <f t="shared" si="20"/>
        <v>15609260</v>
      </c>
      <c r="M47" s="37">
        <f t="shared" si="20"/>
        <v>9645186.01</v>
      </c>
      <c r="N47" s="37">
        <f t="shared" si="20"/>
        <v>0</v>
      </c>
      <c r="O47" s="37">
        <f t="shared" si="20"/>
        <v>0</v>
      </c>
      <c r="P47" s="37">
        <f t="shared" si="20"/>
        <v>9645186.01</v>
      </c>
      <c r="Q47" s="36">
        <f t="shared" si="4"/>
        <v>15.7657752950407</v>
      </c>
      <c r="R47" s="36">
        <v>0</v>
      </c>
      <c r="S47" s="36">
        <v>0</v>
      </c>
      <c r="T47" s="36">
        <f t="shared" si="5"/>
        <v>15.7657752950407</v>
      </c>
      <c r="U47" s="36">
        <f t="shared" si="6"/>
        <v>61.79143668565966</v>
      </c>
      <c r="V47" s="36">
        <v>0</v>
      </c>
      <c r="W47" s="36">
        <v>0</v>
      </c>
      <c r="X47" s="36">
        <f>P47/L47*100</f>
        <v>61.79143668565966</v>
      </c>
    </row>
    <row r="48" spans="1:24" s="2" customFormat="1" ht="21.75" customHeight="1" hidden="1">
      <c r="A48" s="34" t="s">
        <v>122</v>
      </c>
      <c r="B48" s="38" t="s">
        <v>34</v>
      </c>
      <c r="C48" s="1" t="s">
        <v>3</v>
      </c>
      <c r="D48" s="34" t="s">
        <v>91</v>
      </c>
      <c r="E48" s="37">
        <f>F48+G48+H48</f>
        <v>61178000</v>
      </c>
      <c r="F48" s="37">
        <v>0</v>
      </c>
      <c r="G48" s="37">
        <v>0</v>
      </c>
      <c r="H48" s="37">
        <v>61178000</v>
      </c>
      <c r="I48" s="37">
        <f>J48+K48+L48</f>
        <v>15609260</v>
      </c>
      <c r="J48" s="37">
        <v>0</v>
      </c>
      <c r="K48" s="37">
        <v>0</v>
      </c>
      <c r="L48" s="37">
        <v>15609260</v>
      </c>
      <c r="M48" s="37">
        <f>N48+P48</f>
        <v>9645186.01</v>
      </c>
      <c r="N48" s="37">
        <v>0</v>
      </c>
      <c r="O48" s="37">
        <v>0</v>
      </c>
      <c r="P48" s="37">
        <v>9645186.01</v>
      </c>
      <c r="Q48" s="36">
        <f t="shared" si="4"/>
        <v>15.7657752950407</v>
      </c>
      <c r="R48" s="36">
        <v>0</v>
      </c>
      <c r="S48" s="36">
        <v>0</v>
      </c>
      <c r="T48" s="36">
        <f t="shared" si="5"/>
        <v>15.7657752950407</v>
      </c>
      <c r="U48" s="36">
        <f t="shared" si="6"/>
        <v>61.79143668565966</v>
      </c>
      <c r="V48" s="36">
        <v>0</v>
      </c>
      <c r="W48" s="36">
        <v>0</v>
      </c>
      <c r="X48" s="36">
        <f>P48/L48*100</f>
        <v>61.79143668565966</v>
      </c>
    </row>
    <row r="49" spans="1:24" s="2" customFormat="1" ht="21.75" customHeight="1" hidden="1">
      <c r="A49" s="34"/>
      <c r="B49" s="38" t="s">
        <v>29</v>
      </c>
      <c r="C49" s="1"/>
      <c r="D49" s="34"/>
      <c r="E49" s="37">
        <f>E45+E47</f>
        <v>111719500</v>
      </c>
      <c r="F49" s="37">
        <f aca="true" t="shared" si="21" ref="F49:P49">F45+F47</f>
        <v>0</v>
      </c>
      <c r="G49" s="37">
        <f t="shared" si="21"/>
        <v>0</v>
      </c>
      <c r="H49" s="37">
        <f t="shared" si="21"/>
        <v>111719500</v>
      </c>
      <c r="I49" s="37">
        <f t="shared" si="21"/>
        <v>26940989</v>
      </c>
      <c r="J49" s="37">
        <f t="shared" si="21"/>
        <v>0</v>
      </c>
      <c r="K49" s="37">
        <f t="shared" si="21"/>
        <v>0</v>
      </c>
      <c r="L49" s="37">
        <f t="shared" si="21"/>
        <v>26940989</v>
      </c>
      <c r="M49" s="37">
        <f t="shared" si="21"/>
        <v>19904964.45</v>
      </c>
      <c r="N49" s="37">
        <f t="shared" si="21"/>
        <v>0</v>
      </c>
      <c r="O49" s="37">
        <f t="shared" si="21"/>
        <v>0</v>
      </c>
      <c r="P49" s="37">
        <f t="shared" si="21"/>
        <v>19904964.45</v>
      </c>
      <c r="Q49" s="36">
        <f t="shared" si="4"/>
        <v>17.81691150604863</v>
      </c>
      <c r="R49" s="36">
        <v>0</v>
      </c>
      <c r="S49" s="36">
        <v>0</v>
      </c>
      <c r="T49" s="36">
        <f t="shared" si="5"/>
        <v>17.81691150604863</v>
      </c>
      <c r="U49" s="36">
        <f t="shared" si="6"/>
        <v>73.88356993872793</v>
      </c>
      <c r="V49" s="36">
        <v>0</v>
      </c>
      <c r="W49" s="36">
        <v>0</v>
      </c>
      <c r="X49" s="36">
        <f>P49/L49*100</f>
        <v>73.88356993872793</v>
      </c>
    </row>
    <row r="50" spans="1:24" s="2" customFormat="1" ht="21.75" customHeight="1" hidden="1">
      <c r="A50" s="34"/>
      <c r="B50" s="38" t="s">
        <v>30</v>
      </c>
      <c r="C50" s="1"/>
      <c r="D50" s="34"/>
      <c r="E50" s="37">
        <f aca="true" t="shared" si="22" ref="E50:P50">E49+E39+E34+E30+E31</f>
        <v>3472653274</v>
      </c>
      <c r="F50" s="37">
        <f t="shared" si="22"/>
        <v>2592159765</v>
      </c>
      <c r="G50" s="37">
        <f t="shared" si="22"/>
        <v>200176000</v>
      </c>
      <c r="H50" s="37">
        <f t="shared" si="22"/>
        <v>680317509</v>
      </c>
      <c r="I50" s="37">
        <f t="shared" si="22"/>
        <v>657099113</v>
      </c>
      <c r="J50" s="37">
        <f t="shared" si="22"/>
        <v>448360165</v>
      </c>
      <c r="K50" s="37">
        <f t="shared" si="22"/>
        <v>51864000</v>
      </c>
      <c r="L50" s="37">
        <f t="shared" si="22"/>
        <v>156874948</v>
      </c>
      <c r="M50" s="37">
        <f t="shared" si="22"/>
        <v>305816371.21000004</v>
      </c>
      <c r="N50" s="37">
        <f t="shared" si="22"/>
        <v>217360324.05</v>
      </c>
      <c r="O50" s="37">
        <f t="shared" si="22"/>
        <v>19876629.19</v>
      </c>
      <c r="P50" s="37">
        <f t="shared" si="22"/>
        <v>68579417.97</v>
      </c>
      <c r="Q50" s="36">
        <f>M50/E50*100</f>
        <v>8.80641823644384</v>
      </c>
      <c r="R50" s="36">
        <f>N50/F50*100</f>
        <v>8.385298120310884</v>
      </c>
      <c r="S50" s="36">
        <f>O50/G50*100</f>
        <v>9.929576567620495</v>
      </c>
      <c r="T50" s="36">
        <v>0</v>
      </c>
      <c r="U50" s="36">
        <f>Q50/I50*100</f>
        <v>1.3401963360196835E-06</v>
      </c>
      <c r="V50" s="36">
        <f>R50/J50*100</f>
        <v>1.8702147904488533E-06</v>
      </c>
      <c r="W50" s="36">
        <f>S50/K50*100</f>
        <v>1.91454121695598E-05</v>
      </c>
      <c r="X50" s="36">
        <v>0</v>
      </c>
    </row>
    <row r="51" spans="1:24" s="2" customFormat="1" ht="21.75" customHeight="1">
      <c r="A51" s="9"/>
      <c r="B51" s="43"/>
      <c r="C51" s="44"/>
      <c r="D51" s="9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6"/>
      <c r="R51" s="46"/>
      <c r="S51" s="46"/>
      <c r="T51" s="46"/>
      <c r="U51" s="46"/>
      <c r="V51" s="46"/>
      <c r="W51" s="46"/>
      <c r="X51" s="46"/>
    </row>
    <row r="52" spans="1:8" s="16" customFormat="1" ht="105.75" customHeight="1" hidden="1">
      <c r="A52" s="14"/>
      <c r="B52" s="19" t="s">
        <v>129</v>
      </c>
      <c r="C52" s="30"/>
      <c r="D52" s="30"/>
      <c r="E52" s="30"/>
      <c r="F52" s="29" t="s">
        <v>130</v>
      </c>
      <c r="G52" s="29"/>
      <c r="H52" s="15"/>
    </row>
    <row r="53" spans="1:24" ht="77.25" customHeight="1" hidden="1">
      <c r="A53" s="9"/>
      <c r="B53" s="2" t="s">
        <v>128</v>
      </c>
      <c r="C53" s="2"/>
      <c r="D53" s="2"/>
      <c r="E53" s="2"/>
      <c r="F53" s="2"/>
      <c r="G53" s="2"/>
      <c r="H53" s="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</row>
    <row r="54" spans="1:24" ht="74.25" customHeight="1">
      <c r="A54" s="9"/>
      <c r="B54" s="2"/>
      <c r="C54" s="2"/>
      <c r="D54" s="47"/>
      <c r="E54" s="2"/>
      <c r="F54" s="2"/>
      <c r="G54" s="2"/>
      <c r="H54" s="2"/>
      <c r="I54" s="2"/>
      <c r="J54" s="2"/>
      <c r="K54" s="2"/>
      <c r="L54" s="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</row>
    <row r="55" spans="1:24" ht="18.75">
      <c r="A55" s="9"/>
      <c r="B55" s="2"/>
      <c r="C55" s="2"/>
      <c r="D55" s="47"/>
      <c r="E55" s="2"/>
      <c r="F55" s="2"/>
      <c r="G55" s="2"/>
      <c r="H55" s="2"/>
      <c r="I55" s="2"/>
      <c r="J55" s="2"/>
      <c r="K55" s="2"/>
      <c r="L55" s="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</row>
    <row r="56" spans="1:24" ht="18.75">
      <c r="A56" s="9"/>
      <c r="B56" s="2"/>
      <c r="C56" s="2"/>
      <c r="D56" s="47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</row>
    <row r="57" spans="1:24" ht="18.75">
      <c r="A57" s="9"/>
      <c r="B57" s="2"/>
      <c r="C57" s="2"/>
      <c r="D57" s="47"/>
      <c r="E57" s="2"/>
      <c r="F57" s="2"/>
      <c r="G57" s="2"/>
      <c r="H57" s="2"/>
      <c r="I57" s="2"/>
      <c r="J57" s="2"/>
      <c r="K57" s="2"/>
      <c r="L57" s="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</row>
    <row r="58" spans="1:24" ht="18.75">
      <c r="A58" s="9"/>
      <c r="B58" s="2"/>
      <c r="C58" s="2"/>
      <c r="D58" s="47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</row>
    <row r="59" spans="1:24" ht="18.75">
      <c r="A59" s="9"/>
      <c r="B59" s="2"/>
      <c r="C59" s="2"/>
      <c r="D59" s="47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</row>
    <row r="60" spans="1:24" ht="18.75">
      <c r="A60" s="9"/>
      <c r="B60" s="2"/>
      <c r="C60" s="2"/>
      <c r="D60" s="47"/>
      <c r="E60" s="8"/>
      <c r="F60" s="2"/>
      <c r="G60" s="2"/>
      <c r="H60" s="2"/>
      <c r="I60" s="8"/>
      <c r="J60" s="2"/>
      <c r="K60" s="2"/>
      <c r="L60" s="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</row>
    <row r="61" spans="1:24" ht="18.75">
      <c r="A61" s="9"/>
      <c r="B61" s="2"/>
      <c r="C61" s="2"/>
      <c r="D61" s="47"/>
      <c r="E61" s="2"/>
      <c r="F61" s="2"/>
      <c r="G61" s="2"/>
      <c r="H61" s="2"/>
      <c r="I61" s="2"/>
      <c r="J61" s="2"/>
      <c r="K61" s="2"/>
      <c r="L61" s="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</row>
    <row r="62" spans="1:24" ht="18.75">
      <c r="A62" s="9"/>
      <c r="B62" s="2"/>
      <c r="C62" s="2"/>
      <c r="D62" s="47"/>
      <c r="E62" s="2"/>
      <c r="F62" s="2"/>
      <c r="G62" s="2"/>
      <c r="H62" s="2"/>
      <c r="I62" s="2"/>
      <c r="J62" s="2"/>
      <c r="K62" s="2"/>
      <c r="L62" s="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</row>
    <row r="63" spans="1:24" ht="18.75">
      <c r="A63" s="9"/>
      <c r="B63" s="2"/>
      <c r="C63" s="2"/>
      <c r="D63" s="47"/>
      <c r="E63" s="2"/>
      <c r="F63" s="2"/>
      <c r="G63" s="2"/>
      <c r="H63" s="2"/>
      <c r="I63" s="2"/>
      <c r="J63" s="2"/>
      <c r="K63" s="2"/>
      <c r="L63" s="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</row>
    <row r="64" spans="1:24" ht="18.75">
      <c r="A64" s="9"/>
      <c r="B64" s="2"/>
      <c r="C64" s="2"/>
      <c r="D64" s="47"/>
      <c r="E64" s="2"/>
      <c r="F64" s="2"/>
      <c r="G64" s="2"/>
      <c r="H64" s="2"/>
      <c r="I64" s="2"/>
      <c r="J64" s="2"/>
      <c r="K64" s="2"/>
      <c r="L64" s="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</row>
    <row r="65" spans="1:24" ht="18.75">
      <c r="A65" s="9"/>
      <c r="B65" s="2"/>
      <c r="C65" s="2"/>
      <c r="D65" s="47"/>
      <c r="E65" s="8"/>
      <c r="F65" s="2"/>
      <c r="G65" s="2"/>
      <c r="H65" s="2"/>
      <c r="I65" s="8"/>
      <c r="J65" s="2"/>
      <c r="K65" s="2"/>
      <c r="L65" s="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</row>
    <row r="66" spans="1:24" ht="18.75">
      <c r="A66" s="9"/>
      <c r="B66" s="2"/>
      <c r="C66" s="2"/>
      <c r="D66" s="47"/>
      <c r="E66" s="2"/>
      <c r="F66" s="2"/>
      <c r="G66" s="2"/>
      <c r="H66" s="2"/>
      <c r="I66" s="2"/>
      <c r="J66" s="2"/>
      <c r="K66" s="2"/>
      <c r="L66" s="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</row>
    <row r="67" spans="1:24" ht="18.75">
      <c r="A67" s="9"/>
      <c r="B67" s="2"/>
      <c r="C67" s="2"/>
      <c r="D67" s="47"/>
      <c r="E67" s="2"/>
      <c r="F67" s="2"/>
      <c r="G67" s="2"/>
      <c r="H67" s="2"/>
      <c r="I67" s="2"/>
      <c r="J67" s="2"/>
      <c r="K67" s="2"/>
      <c r="L67" s="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</row>
    <row r="68" spans="1:24" ht="18.75">
      <c r="A68" s="9"/>
      <c r="B68" s="2"/>
      <c r="C68" s="2"/>
      <c r="D68" s="47"/>
      <c r="E68" s="2"/>
      <c r="F68" s="2"/>
      <c r="G68" s="2"/>
      <c r="H68" s="2"/>
      <c r="I68" s="2"/>
      <c r="J68" s="2"/>
      <c r="K68" s="2"/>
      <c r="L68" s="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</row>
    <row r="69" spans="1:24" ht="18.75">
      <c r="A69" s="9"/>
      <c r="B69" s="2"/>
      <c r="C69" s="2"/>
      <c r="D69" s="47"/>
      <c r="E69" s="2"/>
      <c r="F69" s="2"/>
      <c r="G69" s="2"/>
      <c r="H69" s="2"/>
      <c r="I69" s="2"/>
      <c r="J69" s="2"/>
      <c r="K69" s="2"/>
      <c r="L69" s="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</row>
    <row r="70" spans="1:24" ht="18.75">
      <c r="A70" s="9"/>
      <c r="B70" s="2"/>
      <c r="C70" s="2"/>
      <c r="D70" s="47"/>
      <c r="E70" s="2"/>
      <c r="F70" s="2"/>
      <c r="G70" s="2"/>
      <c r="H70" s="2"/>
      <c r="I70" s="2"/>
      <c r="J70" s="2"/>
      <c r="K70" s="2"/>
      <c r="L70" s="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</row>
    <row r="71" spans="1:24" ht="18.75">
      <c r="A71" s="9"/>
      <c r="B71" s="2"/>
      <c r="C71" s="2"/>
      <c r="D71" s="47"/>
      <c r="E71" s="2"/>
      <c r="F71" s="2"/>
      <c r="G71" s="2"/>
      <c r="H71" s="2"/>
      <c r="I71" s="2"/>
      <c r="J71" s="2"/>
      <c r="K71" s="2"/>
      <c r="L71" s="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</row>
    <row r="72" spans="1:24" ht="18.75">
      <c r="A72" s="9"/>
      <c r="B72" s="2"/>
      <c r="C72" s="2"/>
      <c r="D72" s="47"/>
      <c r="E72" s="2"/>
      <c r="F72" s="2"/>
      <c r="G72" s="2"/>
      <c r="H72" s="2"/>
      <c r="I72" s="2"/>
      <c r="J72" s="2"/>
      <c r="K72" s="2"/>
      <c r="L72" s="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</row>
    <row r="73" spans="1:24" ht="18.75">
      <c r="A73" s="9"/>
      <c r="B73" s="2"/>
      <c r="C73" s="2"/>
      <c r="D73" s="47"/>
      <c r="E73" s="2"/>
      <c r="F73" s="2"/>
      <c r="G73" s="2"/>
      <c r="H73" s="2"/>
      <c r="I73" s="2"/>
      <c r="J73" s="2"/>
      <c r="K73" s="2"/>
      <c r="L73" s="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</row>
    <row r="74" spans="1:24" ht="18.75">
      <c r="A74" s="9"/>
      <c r="B74" s="2"/>
      <c r="C74" s="2"/>
      <c r="D74" s="47"/>
      <c r="E74" s="2"/>
      <c r="F74" s="2"/>
      <c r="G74" s="2"/>
      <c r="H74" s="2"/>
      <c r="I74" s="2"/>
      <c r="J74" s="2"/>
      <c r="K74" s="2"/>
      <c r="L74" s="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</row>
    <row r="75" spans="1:24" ht="18.75">
      <c r="A75" s="9"/>
      <c r="B75" s="2"/>
      <c r="C75" s="2"/>
      <c r="D75" s="47"/>
      <c r="E75" s="2"/>
      <c r="F75" s="2"/>
      <c r="G75" s="2"/>
      <c r="H75" s="2"/>
      <c r="I75" s="2"/>
      <c r="J75" s="2"/>
      <c r="K75" s="2"/>
      <c r="L75" s="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</row>
    <row r="76" spans="1:24" ht="18.75">
      <c r="A76" s="9"/>
      <c r="B76" s="2"/>
      <c r="C76" s="2"/>
      <c r="D76" s="47"/>
      <c r="E76" s="2"/>
      <c r="F76" s="2"/>
      <c r="G76" s="2"/>
      <c r="H76" s="2"/>
      <c r="I76" s="2"/>
      <c r="J76" s="2"/>
      <c r="K76" s="2"/>
      <c r="L76" s="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</row>
    <row r="77" spans="1:24" ht="18.75">
      <c r="A77" s="9"/>
      <c r="B77" s="2"/>
      <c r="C77" s="2"/>
      <c r="D77" s="47"/>
      <c r="E77" s="2"/>
      <c r="F77" s="2"/>
      <c r="G77" s="2"/>
      <c r="H77" s="2"/>
      <c r="I77" s="2"/>
      <c r="J77" s="2"/>
      <c r="K77" s="2"/>
      <c r="L77" s="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</row>
    <row r="78" spans="1:24" ht="18.75">
      <c r="A78" s="9"/>
      <c r="B78" s="2"/>
      <c r="C78" s="2"/>
      <c r="D78" s="47"/>
      <c r="E78" s="2"/>
      <c r="F78" s="2"/>
      <c r="G78" s="2"/>
      <c r="H78" s="2"/>
      <c r="I78" s="2"/>
      <c r="J78" s="2"/>
      <c r="K78" s="2"/>
      <c r="L78" s="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</row>
    <row r="79" spans="1:24" ht="18.75">
      <c r="A79" s="9"/>
      <c r="B79" s="2"/>
      <c r="C79" s="2"/>
      <c r="D79" s="47"/>
      <c r="E79" s="2"/>
      <c r="F79" s="2"/>
      <c r="G79" s="2"/>
      <c r="H79" s="2"/>
      <c r="I79" s="2"/>
      <c r="J79" s="2"/>
      <c r="K79" s="2"/>
      <c r="L79" s="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</row>
  </sheetData>
  <sheetProtection/>
  <mergeCells count="14">
    <mergeCell ref="A5:X5"/>
    <mergeCell ref="C2:C3"/>
    <mergeCell ref="D2:D3"/>
    <mergeCell ref="F52:G52"/>
    <mergeCell ref="A1:X1"/>
    <mergeCell ref="B6:D6"/>
    <mergeCell ref="U2:X2"/>
    <mergeCell ref="Q2:T2"/>
    <mergeCell ref="A24:A27"/>
    <mergeCell ref="E2:H2"/>
    <mergeCell ref="I2:L2"/>
    <mergeCell ref="A2:A3"/>
    <mergeCell ref="C24:C26"/>
    <mergeCell ref="M2:P2"/>
  </mergeCells>
  <printOptions/>
  <pageMargins left="0.25" right="0.25" top="0.75" bottom="0.75" header="0.3" footer="0.3"/>
  <pageSetup fitToHeight="0" fitToWidth="1" horizontalDpi="600" verticalDpi="6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prognoz</dc:creator>
  <cp:keywords/>
  <dc:description/>
  <cp:lastModifiedBy>User</cp:lastModifiedBy>
  <cp:lastPrinted>2016-03-09T10:47:20Z</cp:lastPrinted>
  <dcterms:created xsi:type="dcterms:W3CDTF">2012-05-22T08:33:39Z</dcterms:created>
  <dcterms:modified xsi:type="dcterms:W3CDTF">2016-03-09T10:50:04Z</dcterms:modified>
  <cp:category/>
  <cp:version/>
  <cp:contentType/>
  <cp:contentStatus/>
</cp:coreProperties>
</file>