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320" windowHeight="8400"/>
  </bookViews>
  <sheets>
    <sheet name="муниципальные" sheetId="33" r:id="rId1"/>
  </sheets>
  <definedNames>
    <definedName name="_xlnm._FilterDatabase" localSheetId="0" hidden="1">муниципальные!$A$4:$Q$4</definedName>
    <definedName name="_xlnm.Print_Titles" localSheetId="0">муниципальные!$2:$3</definedName>
    <definedName name="_xlnm.Print_Area" localSheetId="0">муниципальные!$A$1:$P$24</definedName>
  </definedNames>
  <calcPr calcId="145621"/>
</workbook>
</file>

<file path=xl/calcChain.xml><?xml version="1.0" encoding="utf-8"?>
<calcChain xmlns="http://schemas.openxmlformats.org/spreadsheetml/2006/main">
  <c r="F23" i="33" l="1"/>
  <c r="F24" i="33"/>
  <c r="N20" i="33" l="1"/>
  <c r="N22" i="33"/>
  <c r="N23" i="33"/>
  <c r="N14" i="33"/>
  <c r="O10" i="33" l="1"/>
  <c r="O11" i="33"/>
  <c r="O22" i="33" l="1"/>
  <c r="O23" i="33"/>
  <c r="O24" i="33"/>
  <c r="D20" i="33" l="1"/>
  <c r="D21" i="33"/>
  <c r="D22" i="33"/>
  <c r="D23" i="33"/>
  <c r="D24" i="33"/>
  <c r="N17" i="33" l="1"/>
  <c r="H18" i="33" l="1"/>
  <c r="H7" i="33"/>
  <c r="H6" i="33" l="1"/>
  <c r="N15" i="33"/>
  <c r="N16" i="33"/>
  <c r="O8" i="33"/>
  <c r="O9" i="33"/>
  <c r="O12" i="33"/>
  <c r="K18" i="33"/>
  <c r="K7" i="33"/>
  <c r="K6" i="33" l="1"/>
  <c r="I16" i="33" l="1"/>
  <c r="J16" i="33"/>
  <c r="D16" i="33"/>
  <c r="I15" i="33"/>
  <c r="J15" i="33"/>
  <c r="D15" i="33"/>
  <c r="J9" i="33"/>
  <c r="D9" i="33"/>
  <c r="M9" i="33" l="1"/>
  <c r="M16" i="33"/>
  <c r="M15" i="33"/>
  <c r="P14" i="33" l="1"/>
  <c r="P17" i="33"/>
  <c r="P22" i="33"/>
  <c r="P23" i="33"/>
  <c r="P21" i="33" l="1"/>
  <c r="F18" i="33" l="1"/>
  <c r="O13" i="33" l="1"/>
  <c r="O19" i="33"/>
  <c r="O20" i="33"/>
  <c r="O21" i="33"/>
  <c r="J21" i="33"/>
  <c r="J20" i="33"/>
  <c r="J22" i="33"/>
  <c r="J23" i="33"/>
  <c r="J24" i="33"/>
  <c r="J19" i="33"/>
  <c r="I22" i="33"/>
  <c r="G22" i="33" s="1"/>
  <c r="I23" i="33"/>
  <c r="G23" i="33" s="1"/>
  <c r="I24" i="33"/>
  <c r="G24" i="33" s="1"/>
  <c r="E18" i="33"/>
  <c r="N18" i="33" s="1"/>
  <c r="L18" i="33"/>
  <c r="M23" i="33" l="1"/>
  <c r="M24" i="33"/>
  <c r="M22" i="33"/>
  <c r="J18" i="33"/>
  <c r="P18" i="33"/>
  <c r="O18" i="33"/>
  <c r="D14" i="33"/>
  <c r="D17" i="33"/>
  <c r="J14" i="33"/>
  <c r="M14" i="33" s="1"/>
  <c r="J17" i="33"/>
  <c r="I14" i="33"/>
  <c r="G14" i="33" s="1"/>
  <c r="I17" i="33"/>
  <c r="G17" i="33" s="1"/>
  <c r="E7" i="33"/>
  <c r="E6" i="33" s="1"/>
  <c r="F7" i="33"/>
  <c r="F6" i="33" s="1"/>
  <c r="L7" i="33"/>
  <c r="I20" i="33"/>
  <c r="G20" i="33" s="1"/>
  <c r="I21" i="33"/>
  <c r="G21" i="33" s="1"/>
  <c r="I19" i="33"/>
  <c r="D19" i="33"/>
  <c r="J10" i="33"/>
  <c r="J11" i="33"/>
  <c r="J12" i="33"/>
  <c r="J13" i="33"/>
  <c r="J8" i="33"/>
  <c r="I10" i="33"/>
  <c r="G10" i="33" s="1"/>
  <c r="I11" i="33"/>
  <c r="I12" i="33"/>
  <c r="G12" i="33" s="1"/>
  <c r="I13" i="33"/>
  <c r="G13" i="33" s="1"/>
  <c r="I8" i="33"/>
  <c r="G11" i="33"/>
  <c r="D10" i="33"/>
  <c r="D11" i="33"/>
  <c r="D12" i="33"/>
  <c r="D13" i="33"/>
  <c r="D8" i="33"/>
  <c r="M10" i="33" l="1"/>
  <c r="M11" i="33"/>
  <c r="D7" i="33"/>
  <c r="D18" i="33"/>
  <c r="G8" i="33"/>
  <c r="G7" i="33" s="1"/>
  <c r="I7" i="33"/>
  <c r="G19" i="33"/>
  <c r="G18" i="33" s="1"/>
  <c r="I18" i="33"/>
  <c r="M17" i="33"/>
  <c r="J7" i="33"/>
  <c r="P7" i="33"/>
  <c r="P6" i="33"/>
  <c r="N7" i="33"/>
  <c r="L6" i="33"/>
  <c r="O7" i="33"/>
  <c r="G6" i="33" l="1"/>
  <c r="I6" i="33"/>
  <c r="J6" i="33"/>
  <c r="O6" i="33"/>
  <c r="N6" i="33"/>
  <c r="D6" i="33"/>
  <c r="M6" i="33" l="1"/>
  <c r="M20" i="33" l="1"/>
  <c r="M21" i="33" l="1"/>
  <c r="M13" i="33"/>
  <c r="M12" i="33"/>
  <c r="M18" i="33" l="1"/>
  <c r="M7" i="33"/>
  <c r="M19" i="33" l="1"/>
  <c r="M8" i="33"/>
</calcChain>
</file>

<file path=xl/sharedStrings.xml><?xml version="1.0" encoding="utf-8"?>
<sst xmlns="http://schemas.openxmlformats.org/spreadsheetml/2006/main" count="80" uniqueCount="58">
  <si>
    <t>№ п/п</t>
  </si>
  <si>
    <t>Наименование программы</t>
  </si>
  <si>
    <t>Запланированные мероприятия</t>
  </si>
  <si>
    <t>ДГС</t>
  </si>
  <si>
    <t>ДОиМП</t>
  </si>
  <si>
    <t>КФКиС</t>
  </si>
  <si>
    <t>1</t>
  </si>
  <si>
    <t>Комитет физической культуры и спорта администрации города</t>
  </si>
  <si>
    <t>5.1</t>
  </si>
  <si>
    <t>5.2</t>
  </si>
  <si>
    <t>Развитие физической культуры и спорта в городе Нефтеюганске на 2014-2020 годы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</si>
  <si>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</si>
  <si>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</si>
  <si>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</si>
  <si>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5</t>
  </si>
  <si>
    <t>Иные межбюджетные трансферты в рамках реализации наказов избирателей депутутам Думы ХМАО-Югры</t>
  </si>
  <si>
    <t>Исполнит.    ГРБС</t>
  </si>
  <si>
    <t>Расходы на обеспечение деятельности (оказание услуг) муниципальных учреждений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</si>
  <si>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</si>
  <si>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</si>
  <si>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</si>
  <si>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</si>
  <si>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</si>
  <si>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</si>
  <si>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</si>
  <si>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Нежилое строение лыжной базы (Северо-восточная зона, МОУ ДОД СДЮСШОР по биатлону). Реестровый № 498111</t>
  </si>
  <si>
    <t>Всего</t>
  </si>
  <si>
    <t>окружной бюджет</t>
  </si>
  <si>
    <t>местный бюджет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</si>
  <si>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</si>
  <si>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</si>
  <si>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</si>
  <si>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</si>
  <si>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</si>
  <si>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</si>
  <si>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</si>
  <si>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</si>
  <si>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</si>
  <si>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</si>
  <si>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</si>
  <si>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</si>
  <si>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% исполнения к финансированию из окружного бюджета</t>
  </si>
  <si>
    <t>Профинансировано на 01.01.2015 (рублей)</t>
  </si>
  <si>
    <t>Примечания: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</si>
  <si>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</si>
  <si>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</si>
  <si>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Расходы на обеспечение деятельности (оказание услуг) муниципальных учреждений дополнительного образования детей</t>
  </si>
  <si>
    <t>Расходы на обеспечение деятельности (оказание услуг), организациям и проведение спортивно- массовых мероприятий в муниципальных учреждениях физической культуры и спорта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</si>
  <si>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</t>
  </si>
  <si>
    <t>Субвенции на осуществление отдельного государственного полномочия ХМАО-Югры по присвоению спортивных разрядов и квалификационных категорий спортивных судей</t>
  </si>
  <si>
    <t>5.1.7</t>
  </si>
  <si>
    <t>5.1.8</t>
  </si>
  <si>
    <t>5.1.9</t>
  </si>
  <si>
    <t>% исполнения  к плану года</t>
  </si>
  <si>
    <t>В МБОУ ДОД "СДЮСШОР по биатлону" экономия образовалась по заработной плате и начислениям на заработную плату педагогическому персоналу в связи с начислением пособий по временной нетрудоспособности и пособия по беременности и родам, а так же по приобритению патронов в связи с тем что было безвозмездно передано Региональной общественной организацией "Союз биатлонистов ХМАО-Югры" 20 000 штук патронов. В МБОУ ДОД "СДЮШОР "Спартак",  МБОУ ДОД "СДЮСШОР по дзюдо", НГ МОАУ ДОД СДЮСШОР "Сибиряк" экономия образовалась по заработной плате и начислениям на заработную плату по педагогичсескому персонала в связи с вакантными ставками.</t>
  </si>
  <si>
    <t>Основная часть неисполнения бюджета за первый квартал по МБУ ЦФКиС "Жемчужина Югры": по заработной плате и начислениям на заработную плату, в связи с неукомплектованностью штата;  по приобретению основных средств в связи с тем, что аукционы по которым не состоялись торги в 2014 году будут проведены во 2-3 кварталах, а на основании проведенных аукционов оплата будет произведена после поставки товара; также была подана информация  на закрытие бюджетных ассигнований и лимитов бюджетных обязательств в размере 19 628 888 рублей с первого кварала 2015 года.</t>
  </si>
  <si>
    <t>В связи с тем, что основные расходы соревнований по лыжным гонкам "Ляжня России 2015 года" несет АУ "ЮграМегаСпорт" по Спорткомитету образовалась экономия в размере 260 000 рублей, которые он перераспределяет на МБОУ ДОД "СДЮСШОР по дзюдо" через Думу, которая состоится  в апреле. В МБОУ ДОД "СДЮСШОР по биатлону" экономия образовалась в связи с тем что, норматив по питанию тренеров и спортсменов составляет 1000 рублей, а на соревнованиях в г.Ханты-Мансийске существует возможность организации питания участников в форме комплексного трехразового питания в столовых гостиниц "Олимпийской" по 800 рублей и биатлонного комплекса им. Филипенко А.В. по 600 рублей. В МБОУ ДОД "СДЮШОР "Спартак" в связи с переносом соревнований из других городов в Нефтеюганск.</t>
  </si>
  <si>
    <t>Кассовый расход на 01.06.2015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</si>
</sst>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7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3" fontId="5" fillId="0" borderId="0" xfId="2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60" zoomScaleNormal="60" zoomScaleSheetLayoutView="70" workbookViewId="0">
      <pane ySplit="3" topLeftCell="A4" activePane="bottomLeft" state="frozen"/>
      <selection pane="bottomLeft" activeCell="AB8" sqref="AB8"/>
    </sheetView>
  </sheetViews>
  <sheetFormatPr defaultColWidth="9.140625" defaultRowHeight="18.75" x14ac:dyDescent="0.3"/>
  <cols>
    <col min="1" max="1" width="9.7109375" style="22" customWidth="1"/>
    <col min="2" max="2" width="71.140625" style="18" customWidth="1"/>
    <col min="3" max="3" width="14" style="18" customWidth="1"/>
    <col min="4" max="4" width="22.7109375" style="18" customWidth="1"/>
    <col min="5" max="5" width="23" style="18" customWidth="1"/>
    <col min="6" max="6" width="24.85546875" style="18" customWidth="1"/>
    <col min="7" max="7" width="24.85546875" style="18" hidden="1" customWidth="1"/>
    <col min="8" max="8" width="24.28515625" style="18" hidden="1" customWidth="1"/>
    <col min="9" max="9" width="24" style="18" hidden="1" customWidth="1"/>
    <col min="10" max="10" width="24.85546875" style="20" customWidth="1"/>
    <col min="11" max="11" width="21.28515625" style="20" customWidth="1"/>
    <col min="12" max="12" width="25.28515625" style="20" customWidth="1"/>
    <col min="13" max="13" width="13.42578125" style="21" customWidth="1"/>
    <col min="14" max="14" width="14.42578125" style="21" customWidth="1"/>
    <col min="15" max="15" width="13.7109375" style="21" customWidth="1"/>
    <col min="16" max="16" width="11.42578125" style="12" hidden="1" customWidth="1"/>
    <col min="17" max="17" width="56.140625" style="18" hidden="1" customWidth="1"/>
    <col min="18" max="16384" width="9.140625" style="18"/>
  </cols>
  <sheetData>
    <row r="1" spans="1:19" s="13" customFormat="1" ht="62.25" customHeight="1" x14ac:dyDescent="0.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2"/>
    </row>
    <row r="2" spans="1:19" s="14" customFormat="1" ht="52.5" customHeight="1" x14ac:dyDescent="0.3">
      <c r="A2" s="44" t="s">
        <v>0</v>
      </c>
      <c r="B2" s="8" t="s">
        <v>1</v>
      </c>
      <c r="C2" s="45" t="s">
        <v>16</v>
      </c>
      <c r="D2" s="46" t="s">
        <v>45</v>
      </c>
      <c r="E2" s="46"/>
      <c r="F2" s="46"/>
      <c r="G2" s="46" t="s">
        <v>42</v>
      </c>
      <c r="H2" s="46"/>
      <c r="I2" s="46"/>
      <c r="J2" s="47" t="s">
        <v>57</v>
      </c>
      <c r="K2" s="47"/>
      <c r="L2" s="47"/>
      <c r="M2" s="47" t="s">
        <v>53</v>
      </c>
      <c r="N2" s="48"/>
      <c r="O2" s="48"/>
      <c r="P2" s="36" t="s">
        <v>41</v>
      </c>
      <c r="Q2" s="49" t="s">
        <v>43</v>
      </c>
      <c r="R2" s="28"/>
      <c r="S2" s="28"/>
    </row>
    <row r="3" spans="1:19" s="14" customFormat="1" ht="39.75" customHeight="1" x14ac:dyDescent="0.3">
      <c r="A3" s="44"/>
      <c r="B3" s="34" t="s">
        <v>2</v>
      </c>
      <c r="C3" s="45"/>
      <c r="D3" s="35" t="s">
        <v>26</v>
      </c>
      <c r="E3" s="35" t="s">
        <v>27</v>
      </c>
      <c r="F3" s="35" t="s">
        <v>28</v>
      </c>
      <c r="G3" s="35" t="s">
        <v>26</v>
      </c>
      <c r="H3" s="35" t="s">
        <v>27</v>
      </c>
      <c r="I3" s="35" t="s">
        <v>28</v>
      </c>
      <c r="J3" s="35" t="s">
        <v>26</v>
      </c>
      <c r="K3" s="35" t="s">
        <v>27</v>
      </c>
      <c r="L3" s="35" t="s">
        <v>28</v>
      </c>
      <c r="M3" s="35" t="s">
        <v>26</v>
      </c>
      <c r="N3" s="9" t="s">
        <v>27</v>
      </c>
      <c r="O3" s="35" t="s">
        <v>28</v>
      </c>
      <c r="P3" s="36"/>
      <c r="Q3" s="49"/>
    </row>
    <row r="4" spans="1:19" s="14" customFormat="1" ht="21.75" customHeight="1" x14ac:dyDescent="0.3">
      <c r="A4" s="33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0">
        <v>8</v>
      </c>
      <c r="I4" s="11">
        <v>9</v>
      </c>
      <c r="J4" s="11">
        <v>10</v>
      </c>
      <c r="K4" s="10">
        <v>11</v>
      </c>
      <c r="L4" s="11">
        <v>12</v>
      </c>
      <c r="M4" s="11">
        <v>16</v>
      </c>
      <c r="N4" s="11">
        <v>17</v>
      </c>
      <c r="O4" s="11">
        <v>18</v>
      </c>
      <c r="P4" s="11">
        <v>16</v>
      </c>
      <c r="Q4" s="15"/>
    </row>
    <row r="5" spans="1:19" s="17" customFormat="1" ht="35.25" customHeight="1" x14ac:dyDescent="0.3">
      <c r="A5" s="39" t="s">
        <v>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9" s="14" customFormat="1" ht="47.25" customHeight="1" x14ac:dyDescent="0.3">
      <c r="A6" s="3" t="s">
        <v>14</v>
      </c>
      <c r="B6" s="37" t="s">
        <v>10</v>
      </c>
      <c r="C6" s="37"/>
      <c r="D6" s="5">
        <f t="shared" ref="D6:L6" si="0">D7+D18</f>
        <v>761720993</v>
      </c>
      <c r="E6" s="5">
        <f t="shared" si="0"/>
        <v>61101260</v>
      </c>
      <c r="F6" s="5">
        <f t="shared" si="0"/>
        <v>700619733</v>
      </c>
      <c r="G6" s="5">
        <f t="shared" si="0"/>
        <v>783183914.75999999</v>
      </c>
      <c r="H6" s="5">
        <f t="shared" si="0"/>
        <v>502245460</v>
      </c>
      <c r="I6" s="5">
        <f t="shared" si="0"/>
        <v>280938454.75999999</v>
      </c>
      <c r="J6" s="5">
        <f t="shared" si="0"/>
        <v>371159393.65999997</v>
      </c>
      <c r="K6" s="5">
        <f t="shared" si="0"/>
        <v>13973562.84</v>
      </c>
      <c r="L6" s="5">
        <f t="shared" si="0"/>
        <v>357185830.81999999</v>
      </c>
      <c r="M6" s="2">
        <f>J6/D6*100</f>
        <v>48.726423069713135</v>
      </c>
      <c r="N6" s="4">
        <f>K6/E6*100</f>
        <v>22.869516667905049</v>
      </c>
      <c r="O6" s="4">
        <f>L6/F6*100</f>
        <v>50.981411741082091</v>
      </c>
      <c r="P6" s="7">
        <f>K6/H6*100</f>
        <v>2.7822178502121253</v>
      </c>
      <c r="Q6" s="27"/>
    </row>
    <row r="7" spans="1:19" s="14" customFormat="1" ht="57.75" customHeight="1" x14ac:dyDescent="0.3">
      <c r="A7" s="3" t="s">
        <v>8</v>
      </c>
      <c r="B7" s="29" t="s">
        <v>18</v>
      </c>
      <c r="C7" s="29"/>
      <c r="D7" s="5">
        <f>SUM(D8:D17)</f>
        <v>502969439</v>
      </c>
      <c r="E7" s="5">
        <f t="shared" ref="E7:L7" si="1">SUM(E8:E17)</f>
        <v>9276260</v>
      </c>
      <c r="F7" s="5">
        <f t="shared" si="1"/>
        <v>493693179</v>
      </c>
      <c r="G7" s="5">
        <f t="shared" si="1"/>
        <v>95152644.989999995</v>
      </c>
      <c r="H7" s="5">
        <f t="shared" si="1"/>
        <v>6584460</v>
      </c>
      <c r="I7" s="5">
        <f t="shared" si="1"/>
        <v>88568184.989999995</v>
      </c>
      <c r="J7" s="5">
        <f t="shared" si="1"/>
        <v>167448060.82999998</v>
      </c>
      <c r="K7" s="5">
        <f t="shared" si="1"/>
        <v>2632499.7799999998</v>
      </c>
      <c r="L7" s="5">
        <f t="shared" si="1"/>
        <v>164815561.04999998</v>
      </c>
      <c r="M7" s="2">
        <f>J7/D7*100</f>
        <v>33.291895659290738</v>
      </c>
      <c r="N7" s="4">
        <f>K7/E7*100</f>
        <v>28.378891708511834</v>
      </c>
      <c r="O7" s="4">
        <f>L7/F7*100</f>
        <v>33.38420866657345</v>
      </c>
      <c r="P7" s="7">
        <f>K7/H7*100</f>
        <v>39.980496198625239</v>
      </c>
      <c r="Q7" s="27"/>
    </row>
    <row r="8" spans="1:19" s="14" customFormat="1" ht="62.25" customHeight="1" x14ac:dyDescent="0.3">
      <c r="A8" s="32" t="s">
        <v>29</v>
      </c>
      <c r="B8" s="25" t="s">
        <v>46</v>
      </c>
      <c r="C8" s="23" t="s">
        <v>5</v>
      </c>
      <c r="D8" s="1">
        <f t="shared" ref="D8:D17" si="2">E8+F8</f>
        <v>236757283</v>
      </c>
      <c r="E8" s="1">
        <v>0</v>
      </c>
      <c r="F8" s="1">
        <v>236757283</v>
      </c>
      <c r="G8" s="1">
        <f>H8+I8</f>
        <v>79552378.530000001</v>
      </c>
      <c r="H8" s="1">
        <v>0</v>
      </c>
      <c r="I8" s="1">
        <f>L8</f>
        <v>79552378.530000001</v>
      </c>
      <c r="J8" s="6">
        <f>K8+L8</f>
        <v>79552378.530000001</v>
      </c>
      <c r="K8" s="6">
        <v>0</v>
      </c>
      <c r="L8" s="6">
        <v>79552378.530000001</v>
      </c>
      <c r="M8" s="1">
        <f>J8/D8*100</f>
        <v>33.600815789899059</v>
      </c>
      <c r="N8" s="4"/>
      <c r="O8" s="6">
        <f>L8/F8*100</f>
        <v>33.600815789899059</v>
      </c>
      <c r="P8" s="7"/>
      <c r="Q8" s="27" t="s">
        <v>54</v>
      </c>
    </row>
    <row r="9" spans="1:19" s="14" customFormat="1" ht="85.5" customHeight="1" x14ac:dyDescent="0.3">
      <c r="A9" s="32" t="s">
        <v>30</v>
      </c>
      <c r="B9" s="25" t="s">
        <v>47</v>
      </c>
      <c r="C9" s="23" t="s">
        <v>5</v>
      </c>
      <c r="D9" s="1">
        <f t="shared" si="2"/>
        <v>234698704</v>
      </c>
      <c r="E9" s="1">
        <v>0</v>
      </c>
      <c r="F9" s="1">
        <v>234698704</v>
      </c>
      <c r="G9" s="1"/>
      <c r="H9" s="1"/>
      <c r="I9" s="1"/>
      <c r="J9" s="6">
        <f>K9+L9</f>
        <v>76247376.060000002</v>
      </c>
      <c r="K9" s="6">
        <v>0</v>
      </c>
      <c r="L9" s="6">
        <v>76247376.060000002</v>
      </c>
      <c r="M9" s="1">
        <f>J9/D9*100</f>
        <v>32.487344310175651</v>
      </c>
      <c r="N9" s="4"/>
      <c r="O9" s="6">
        <f>L9/F9*100</f>
        <v>32.487344310175651</v>
      </c>
      <c r="P9" s="7"/>
      <c r="Q9" s="27" t="s">
        <v>55</v>
      </c>
    </row>
    <row r="10" spans="1:19" s="14" customFormat="1" ht="32.25" customHeight="1" x14ac:dyDescent="0.3">
      <c r="A10" s="32" t="s">
        <v>31</v>
      </c>
      <c r="B10" s="25" t="s">
        <v>19</v>
      </c>
      <c r="C10" s="23" t="s">
        <v>5</v>
      </c>
      <c r="D10" s="1">
        <f t="shared" si="2"/>
        <v>327340</v>
      </c>
      <c r="E10" s="1">
        <v>0</v>
      </c>
      <c r="F10" s="1">
        <v>327340</v>
      </c>
      <c r="G10" s="1">
        <f t="shared" ref="G10:G17" si="3">H10+I10</f>
        <v>0</v>
      </c>
      <c r="H10" s="1">
        <v>0</v>
      </c>
      <c r="I10" s="1">
        <f t="shared" ref="I10:I17" si="4">L10</f>
        <v>0</v>
      </c>
      <c r="J10" s="6">
        <f t="shared" ref="J10:J17" si="5">K10+L10</f>
        <v>0</v>
      </c>
      <c r="K10" s="6">
        <v>0</v>
      </c>
      <c r="L10" s="6">
        <v>0</v>
      </c>
      <c r="M10" s="1">
        <f>J10/D10*100</f>
        <v>0</v>
      </c>
      <c r="N10" s="4"/>
      <c r="O10" s="6">
        <f>L10/F10*100</f>
        <v>0</v>
      </c>
      <c r="P10" s="7"/>
      <c r="Q10" s="27"/>
    </row>
    <row r="11" spans="1:19" s="14" customFormat="1" ht="49.5" customHeight="1" x14ac:dyDescent="0.3">
      <c r="A11" s="32" t="s">
        <v>32</v>
      </c>
      <c r="B11" s="30" t="s">
        <v>20</v>
      </c>
      <c r="C11" s="23" t="s">
        <v>5</v>
      </c>
      <c r="D11" s="1">
        <f t="shared" si="2"/>
        <v>421910</v>
      </c>
      <c r="E11" s="1">
        <v>0</v>
      </c>
      <c r="F11" s="1">
        <v>421910</v>
      </c>
      <c r="G11" s="1">
        <f t="shared" si="3"/>
        <v>0</v>
      </c>
      <c r="H11" s="1">
        <v>0</v>
      </c>
      <c r="I11" s="1">
        <f t="shared" si="4"/>
        <v>0</v>
      </c>
      <c r="J11" s="6">
        <f t="shared" si="5"/>
        <v>0</v>
      </c>
      <c r="K11" s="6">
        <v>0</v>
      </c>
      <c r="L11" s="6">
        <v>0</v>
      </c>
      <c r="M11" s="1">
        <f>J11/D11*100</f>
        <v>0</v>
      </c>
      <c r="N11" s="4"/>
      <c r="O11" s="6">
        <f>L11/F11*100</f>
        <v>0</v>
      </c>
      <c r="P11" s="7"/>
      <c r="Q11" s="27"/>
    </row>
    <row r="12" spans="1:19" s="14" customFormat="1" ht="34.5" customHeight="1" x14ac:dyDescent="0.3">
      <c r="A12" s="41" t="s">
        <v>33</v>
      </c>
      <c r="B12" s="38" t="s">
        <v>21</v>
      </c>
      <c r="C12" s="23" t="s">
        <v>5</v>
      </c>
      <c r="D12" s="1">
        <f t="shared" si="2"/>
        <v>21188772</v>
      </c>
      <c r="E12" s="1">
        <v>0</v>
      </c>
      <c r="F12" s="1">
        <v>21188772</v>
      </c>
      <c r="G12" s="1">
        <f t="shared" si="3"/>
        <v>8877722.8599999994</v>
      </c>
      <c r="H12" s="1">
        <v>0</v>
      </c>
      <c r="I12" s="1">
        <f t="shared" si="4"/>
        <v>8877722.8599999994</v>
      </c>
      <c r="J12" s="6">
        <f t="shared" si="5"/>
        <v>8877722.8599999994</v>
      </c>
      <c r="K12" s="6">
        <v>0</v>
      </c>
      <c r="L12" s="1">
        <v>8877722.8599999994</v>
      </c>
      <c r="M12" s="1">
        <f>J12/D12*100</f>
        <v>41.898241483744314</v>
      </c>
      <c r="N12" s="4"/>
      <c r="O12" s="6">
        <f>L12/F12*100</f>
        <v>41.898241483744314</v>
      </c>
      <c r="P12" s="7"/>
      <c r="Q12" s="27" t="s">
        <v>56</v>
      </c>
    </row>
    <row r="13" spans="1:19" s="14" customFormat="1" ht="31.5" customHeight="1" x14ac:dyDescent="0.3">
      <c r="A13" s="41"/>
      <c r="B13" s="38"/>
      <c r="C13" s="23" t="s">
        <v>4</v>
      </c>
      <c r="D13" s="1">
        <f t="shared" si="2"/>
        <v>299170</v>
      </c>
      <c r="E13" s="1">
        <v>0</v>
      </c>
      <c r="F13" s="1">
        <v>299170</v>
      </c>
      <c r="G13" s="1">
        <f t="shared" si="3"/>
        <v>138083.6</v>
      </c>
      <c r="H13" s="1">
        <v>0</v>
      </c>
      <c r="I13" s="1">
        <f t="shared" si="4"/>
        <v>138083.6</v>
      </c>
      <c r="J13" s="6">
        <f t="shared" si="5"/>
        <v>138083.6</v>
      </c>
      <c r="K13" s="6">
        <v>0</v>
      </c>
      <c r="L13" s="1">
        <v>138083.6</v>
      </c>
      <c r="M13" s="1">
        <f>J13/D13*100</f>
        <v>46.15556372630946</v>
      </c>
      <c r="N13" s="4"/>
      <c r="O13" s="6">
        <f>L13/F13*100</f>
        <v>46.15556372630946</v>
      </c>
      <c r="P13" s="7"/>
      <c r="Q13" s="27"/>
    </row>
    <row r="14" spans="1:19" s="14" customFormat="1" ht="61.5" customHeight="1" x14ac:dyDescent="0.3">
      <c r="A14" s="32" t="s">
        <v>34</v>
      </c>
      <c r="B14" s="30" t="s">
        <v>11</v>
      </c>
      <c r="C14" s="23" t="s">
        <v>5</v>
      </c>
      <c r="D14" s="1">
        <f t="shared" si="2"/>
        <v>984460</v>
      </c>
      <c r="E14" s="1">
        <v>984460</v>
      </c>
      <c r="F14" s="1">
        <v>0</v>
      </c>
      <c r="G14" s="1">
        <f t="shared" si="3"/>
        <v>984460</v>
      </c>
      <c r="H14" s="1">
        <v>984460</v>
      </c>
      <c r="I14" s="1">
        <f t="shared" si="4"/>
        <v>0</v>
      </c>
      <c r="J14" s="6">
        <f t="shared" si="5"/>
        <v>0</v>
      </c>
      <c r="K14" s="6">
        <v>0</v>
      </c>
      <c r="L14" s="6">
        <v>0</v>
      </c>
      <c r="M14" s="1">
        <f>J14/D14*100</f>
        <v>0</v>
      </c>
      <c r="N14" s="6">
        <f>K14/E14*100</f>
        <v>0</v>
      </c>
      <c r="O14" s="6"/>
      <c r="P14" s="7">
        <f>K14/H14*100</f>
        <v>0</v>
      </c>
      <c r="Q14" s="27"/>
    </row>
    <row r="15" spans="1:19" s="14" customFormat="1" ht="84.75" customHeight="1" x14ac:dyDescent="0.3">
      <c r="A15" s="32" t="s">
        <v>50</v>
      </c>
      <c r="B15" s="30" t="s">
        <v>48</v>
      </c>
      <c r="C15" s="23" t="s">
        <v>5</v>
      </c>
      <c r="D15" s="1">
        <f t="shared" si="2"/>
        <v>7708100</v>
      </c>
      <c r="E15" s="1">
        <v>7708100</v>
      </c>
      <c r="F15" s="1">
        <v>0</v>
      </c>
      <c r="G15" s="1"/>
      <c r="H15" s="1"/>
      <c r="I15" s="1">
        <f t="shared" si="4"/>
        <v>0</v>
      </c>
      <c r="J15" s="6">
        <f t="shared" si="5"/>
        <v>2280273.7799999998</v>
      </c>
      <c r="K15" s="6">
        <v>2280273.7799999998</v>
      </c>
      <c r="L15" s="6">
        <v>0</v>
      </c>
      <c r="M15" s="1">
        <f>J15/D15*100</f>
        <v>29.582825599045158</v>
      </c>
      <c r="N15" s="6">
        <f>K15/E15*100</f>
        <v>29.582825599045158</v>
      </c>
      <c r="O15" s="6"/>
      <c r="P15" s="7"/>
      <c r="Q15" s="27"/>
    </row>
    <row r="16" spans="1:19" s="14" customFormat="1" ht="61.5" customHeight="1" x14ac:dyDescent="0.3">
      <c r="A16" s="32" t="s">
        <v>51</v>
      </c>
      <c r="B16" s="30" t="s">
        <v>49</v>
      </c>
      <c r="C16" s="23" t="s">
        <v>5</v>
      </c>
      <c r="D16" s="1">
        <f t="shared" si="2"/>
        <v>158700</v>
      </c>
      <c r="E16" s="1">
        <v>158700</v>
      </c>
      <c r="F16" s="1">
        <v>0</v>
      </c>
      <c r="G16" s="1"/>
      <c r="H16" s="1"/>
      <c r="I16" s="1">
        <f t="shared" si="4"/>
        <v>0</v>
      </c>
      <c r="J16" s="6">
        <f t="shared" si="5"/>
        <v>84956</v>
      </c>
      <c r="K16" s="6">
        <v>84956</v>
      </c>
      <c r="L16" s="6">
        <v>0</v>
      </c>
      <c r="M16" s="1">
        <f>J16/D16*100</f>
        <v>53.532451165721483</v>
      </c>
      <c r="N16" s="6">
        <f>K16/E16*100</f>
        <v>53.532451165721483</v>
      </c>
      <c r="O16" s="6"/>
      <c r="P16" s="7"/>
      <c r="Q16" s="27"/>
    </row>
    <row r="17" spans="1:17" s="14" customFormat="1" ht="50.25" customHeight="1" x14ac:dyDescent="0.3">
      <c r="A17" s="32" t="s">
        <v>52</v>
      </c>
      <c r="B17" s="30" t="s">
        <v>15</v>
      </c>
      <c r="C17" s="23" t="s">
        <v>5</v>
      </c>
      <c r="D17" s="1">
        <f t="shared" si="2"/>
        <v>425000</v>
      </c>
      <c r="E17" s="1">
        <v>425000</v>
      </c>
      <c r="F17" s="1">
        <v>0</v>
      </c>
      <c r="G17" s="1">
        <f t="shared" si="3"/>
        <v>5600000</v>
      </c>
      <c r="H17" s="1">
        <v>5600000</v>
      </c>
      <c r="I17" s="1">
        <f t="shared" si="4"/>
        <v>0</v>
      </c>
      <c r="J17" s="6">
        <f t="shared" si="5"/>
        <v>267270</v>
      </c>
      <c r="K17" s="6">
        <v>267270</v>
      </c>
      <c r="L17" s="6">
        <v>0</v>
      </c>
      <c r="M17" s="1">
        <f>J17/D17*100</f>
        <v>62.887058823529408</v>
      </c>
      <c r="N17" s="6">
        <f>K17/E17*100</f>
        <v>62.887058823529408</v>
      </c>
      <c r="O17" s="6"/>
      <c r="P17" s="7">
        <f>K17/H17*100</f>
        <v>4.7726785714285711</v>
      </c>
      <c r="Q17" s="27"/>
    </row>
    <row r="18" spans="1:17" s="16" customFormat="1" ht="63" customHeight="1" x14ac:dyDescent="0.3">
      <c r="A18" s="3" t="s">
        <v>9</v>
      </c>
      <c r="B18" s="29" t="s">
        <v>22</v>
      </c>
      <c r="C18" s="24"/>
      <c r="D18" s="2">
        <f>SUM(D19:D24)</f>
        <v>258751554</v>
      </c>
      <c r="E18" s="2">
        <f t="shared" ref="E18:L18" si="6">SUM(E19:E24)</f>
        <v>51825000</v>
      </c>
      <c r="F18" s="2">
        <f t="shared" si="6"/>
        <v>206926554</v>
      </c>
      <c r="G18" s="2">
        <f t="shared" si="6"/>
        <v>688031269.76999998</v>
      </c>
      <c r="H18" s="2">
        <f t="shared" si="6"/>
        <v>495661000</v>
      </c>
      <c r="I18" s="2">
        <f t="shared" si="6"/>
        <v>192370269.77000001</v>
      </c>
      <c r="J18" s="2">
        <f t="shared" si="6"/>
        <v>203711332.83000001</v>
      </c>
      <c r="K18" s="2">
        <f t="shared" si="6"/>
        <v>11341063.060000001</v>
      </c>
      <c r="L18" s="2">
        <f t="shared" si="6"/>
        <v>192370269.77000001</v>
      </c>
      <c r="M18" s="2">
        <f>J18/D18*100</f>
        <v>78.728544691175074</v>
      </c>
      <c r="N18" s="4">
        <f>K18/E18*100</f>
        <v>21.883382653159671</v>
      </c>
      <c r="O18" s="4">
        <f>L18/F18*100</f>
        <v>92.965482704554205</v>
      </c>
      <c r="P18" s="7">
        <f>K18/H18*100</f>
        <v>2.2880684701842591</v>
      </c>
      <c r="Q18" s="26"/>
    </row>
    <row r="19" spans="1:17" s="14" customFormat="1" ht="45.75" customHeight="1" x14ac:dyDescent="0.3">
      <c r="A19" s="32" t="s">
        <v>35</v>
      </c>
      <c r="B19" s="30" t="s">
        <v>23</v>
      </c>
      <c r="C19" s="23" t="s">
        <v>5</v>
      </c>
      <c r="D19" s="1">
        <f t="shared" ref="D19:D24" si="7">E19+F19</f>
        <v>17822300</v>
      </c>
      <c r="E19" s="1">
        <v>0</v>
      </c>
      <c r="F19" s="1">
        <v>17822300</v>
      </c>
      <c r="G19" s="1">
        <f>H19+I19</f>
        <v>8532618.8900000006</v>
      </c>
      <c r="H19" s="1">
        <v>0</v>
      </c>
      <c r="I19" s="1">
        <f>L19</f>
        <v>8532618.8900000006</v>
      </c>
      <c r="J19" s="6">
        <f>K19+L19</f>
        <v>8532618.8900000006</v>
      </c>
      <c r="K19" s="6">
        <v>0</v>
      </c>
      <c r="L19" s="6">
        <v>8532618.8900000006</v>
      </c>
      <c r="M19" s="1">
        <f>J19/D19*100</f>
        <v>47.876081594407012</v>
      </c>
      <c r="N19" s="4"/>
      <c r="O19" s="6">
        <f>L19/F19*100</f>
        <v>47.876081594407012</v>
      </c>
      <c r="P19" s="7"/>
      <c r="Q19" s="27"/>
    </row>
    <row r="20" spans="1:17" s="14" customFormat="1" ht="45.75" hidden="1" customHeight="1" x14ac:dyDescent="0.3">
      <c r="A20" s="32" t="s">
        <v>36</v>
      </c>
      <c r="B20" s="30" t="s">
        <v>17</v>
      </c>
      <c r="C20" s="23" t="s">
        <v>5</v>
      </c>
      <c r="D20" s="1">
        <f t="shared" si="7"/>
        <v>0</v>
      </c>
      <c r="E20" s="1">
        <v>0</v>
      </c>
      <c r="F20" s="1">
        <v>0</v>
      </c>
      <c r="G20" s="1">
        <f t="shared" ref="G20:G24" si="8">H20+I20</f>
        <v>0</v>
      </c>
      <c r="H20" s="1">
        <v>0</v>
      </c>
      <c r="I20" s="1">
        <f t="shared" ref="I20:I24" si="9">L20</f>
        <v>0</v>
      </c>
      <c r="J20" s="6">
        <f t="shared" ref="J20:J24" si="10">K20+L20</f>
        <v>0</v>
      </c>
      <c r="K20" s="6">
        <v>0</v>
      </c>
      <c r="L20" s="6">
        <v>0</v>
      </c>
      <c r="M20" s="1" t="e">
        <f>J20/D20*100</f>
        <v>#DIV/0!</v>
      </c>
      <c r="N20" s="4" t="e">
        <f>K20/E20*100</f>
        <v>#DIV/0!</v>
      </c>
      <c r="O20" s="6" t="e">
        <f>L20/F20*100</f>
        <v>#DIV/0!</v>
      </c>
      <c r="P20" s="7"/>
      <c r="Q20" s="27"/>
    </row>
    <row r="21" spans="1:17" s="14" customFormat="1" ht="34.5" customHeight="1" x14ac:dyDescent="0.3">
      <c r="A21" s="32" t="s">
        <v>37</v>
      </c>
      <c r="B21" s="30" t="s">
        <v>12</v>
      </c>
      <c r="C21" s="23" t="s">
        <v>3</v>
      </c>
      <c r="D21" s="1">
        <f t="shared" si="7"/>
        <v>180985927</v>
      </c>
      <c r="E21" s="1">
        <v>0</v>
      </c>
      <c r="F21" s="1">
        <v>180985927</v>
      </c>
      <c r="G21" s="1">
        <f t="shared" si="8"/>
        <v>627551926.85000002</v>
      </c>
      <c r="H21" s="1">
        <v>446566000</v>
      </c>
      <c r="I21" s="1">
        <f t="shared" si="9"/>
        <v>180985926.84999999</v>
      </c>
      <c r="J21" s="7">
        <f>K21+L21</f>
        <v>180985926.84999999</v>
      </c>
      <c r="K21" s="6">
        <v>0</v>
      </c>
      <c r="L21" s="6">
        <v>180985926.84999999</v>
      </c>
      <c r="M21" s="1">
        <f>J21/D21*100</f>
        <v>99.999999917120633</v>
      </c>
      <c r="N21" s="4"/>
      <c r="O21" s="6">
        <f>L21/F21*100</f>
        <v>99.999999917120633</v>
      </c>
      <c r="P21" s="7">
        <f>K21/H21*100</f>
        <v>0</v>
      </c>
      <c r="Q21" s="27"/>
    </row>
    <row r="22" spans="1:17" s="14" customFormat="1" ht="46.5" hidden="1" customHeight="1" x14ac:dyDescent="0.3">
      <c r="A22" s="32" t="s">
        <v>38</v>
      </c>
      <c r="B22" s="30" t="s">
        <v>24</v>
      </c>
      <c r="C22" s="23" t="s">
        <v>3</v>
      </c>
      <c r="D22" s="1">
        <f t="shared" si="7"/>
        <v>0</v>
      </c>
      <c r="E22" s="1">
        <v>0</v>
      </c>
      <c r="F22" s="1">
        <v>0</v>
      </c>
      <c r="G22" s="1">
        <f t="shared" si="8"/>
        <v>0</v>
      </c>
      <c r="H22" s="1">
        <v>0</v>
      </c>
      <c r="I22" s="1">
        <f t="shared" si="9"/>
        <v>0</v>
      </c>
      <c r="J22" s="6">
        <f t="shared" si="10"/>
        <v>0</v>
      </c>
      <c r="K22" s="6">
        <v>0</v>
      </c>
      <c r="L22" s="6">
        <v>0</v>
      </c>
      <c r="M22" s="1" t="e">
        <f>J22/D22*100</f>
        <v>#DIV/0!</v>
      </c>
      <c r="N22" s="4" t="e">
        <f>K22/E22*100</f>
        <v>#DIV/0!</v>
      </c>
      <c r="O22" s="6" t="e">
        <f>L22/F22*100</f>
        <v>#DIV/0!</v>
      </c>
      <c r="P22" s="7" t="e">
        <f>K22/H22*100</f>
        <v>#DIV/0!</v>
      </c>
      <c r="Q22" s="27"/>
    </row>
    <row r="23" spans="1:17" s="14" customFormat="1" ht="60" customHeight="1" x14ac:dyDescent="0.3">
      <c r="A23" s="32" t="s">
        <v>39</v>
      </c>
      <c r="B23" s="31" t="s">
        <v>13</v>
      </c>
      <c r="C23" s="23" t="s">
        <v>3</v>
      </c>
      <c r="D23" s="1">
        <f t="shared" si="7"/>
        <v>54841063</v>
      </c>
      <c r="E23" s="1">
        <v>51825000</v>
      </c>
      <c r="F23" s="1">
        <f>2728000+288063</f>
        <v>3016063</v>
      </c>
      <c r="G23" s="1">
        <f t="shared" si="8"/>
        <v>49691898.060000002</v>
      </c>
      <c r="H23" s="1">
        <v>49095000</v>
      </c>
      <c r="I23" s="1">
        <f t="shared" si="9"/>
        <v>596898.06000000006</v>
      </c>
      <c r="J23" s="6">
        <f t="shared" si="10"/>
        <v>11937961.120000001</v>
      </c>
      <c r="K23" s="6">
        <v>11341063.060000001</v>
      </c>
      <c r="L23" s="6">
        <v>596898.06000000006</v>
      </c>
      <c r="M23" s="1">
        <f>J23/D23*100</f>
        <v>21.768289064710508</v>
      </c>
      <c r="N23" s="6">
        <f>K23/E23*100</f>
        <v>21.883382653159671</v>
      </c>
      <c r="O23" s="6">
        <f>L23/F23*100</f>
        <v>19.790636336177332</v>
      </c>
      <c r="P23" s="7">
        <f>K23/H23*100</f>
        <v>23.100240472553214</v>
      </c>
      <c r="Q23" s="27"/>
    </row>
    <row r="24" spans="1:17" s="14" customFormat="1" ht="66.75" customHeight="1" x14ac:dyDescent="0.3">
      <c r="A24" s="32" t="s">
        <v>40</v>
      </c>
      <c r="B24" s="31" t="s">
        <v>25</v>
      </c>
      <c r="C24" s="23" t="s">
        <v>3</v>
      </c>
      <c r="D24" s="1">
        <f t="shared" si="7"/>
        <v>5102264</v>
      </c>
      <c r="E24" s="1">
        <v>0</v>
      </c>
      <c r="F24" s="1">
        <f>4184781+917483</f>
        <v>5102264</v>
      </c>
      <c r="G24" s="1">
        <f t="shared" si="8"/>
        <v>2254825.9700000002</v>
      </c>
      <c r="H24" s="1">
        <v>0</v>
      </c>
      <c r="I24" s="1">
        <f t="shared" si="9"/>
        <v>2254825.9700000002</v>
      </c>
      <c r="J24" s="6">
        <f t="shared" si="10"/>
        <v>2254825.9700000002</v>
      </c>
      <c r="K24" s="6">
        <v>0</v>
      </c>
      <c r="L24" s="6">
        <v>2254825.9700000002</v>
      </c>
      <c r="M24" s="1">
        <f>J24/D24*100</f>
        <v>44.192655848462572</v>
      </c>
      <c r="N24" s="4"/>
      <c r="O24" s="6">
        <f>L24/F24*100</f>
        <v>44.192655848462572</v>
      </c>
      <c r="P24" s="7"/>
      <c r="Q24" s="27"/>
    </row>
    <row r="25" spans="1:17" x14ac:dyDescent="0.3">
      <c r="A25" s="19"/>
      <c r="B25" s="14"/>
      <c r="C25" s="14"/>
      <c r="D25" s="14"/>
      <c r="E25" s="14"/>
      <c r="F25" s="14"/>
      <c r="G25" s="14"/>
      <c r="H25" s="14"/>
      <c r="I25" s="14"/>
    </row>
    <row r="26" spans="1:17" x14ac:dyDescent="0.3">
      <c r="A26" s="19"/>
      <c r="B26" s="14"/>
      <c r="C26" s="14"/>
      <c r="D26" s="14"/>
      <c r="E26" s="14"/>
      <c r="F26" s="14"/>
      <c r="G26" s="14"/>
      <c r="H26" s="14"/>
      <c r="I26" s="14"/>
    </row>
    <row r="27" spans="1:17" x14ac:dyDescent="0.3">
      <c r="A27" s="19"/>
      <c r="B27" s="14"/>
      <c r="C27" s="14"/>
      <c r="D27" s="14"/>
      <c r="E27" s="14"/>
      <c r="F27" s="14"/>
      <c r="G27" s="14"/>
      <c r="H27" s="14"/>
      <c r="I27" s="14"/>
    </row>
    <row r="28" spans="1:17" x14ac:dyDescent="0.3">
      <c r="A28" s="19"/>
      <c r="B28" s="14"/>
      <c r="C28" s="14"/>
      <c r="D28" s="14"/>
      <c r="E28" s="14"/>
      <c r="F28" s="14"/>
      <c r="G28" s="14"/>
      <c r="H28" s="14"/>
      <c r="I28" s="14"/>
    </row>
    <row r="29" spans="1:17" x14ac:dyDescent="0.3">
      <c r="A29" s="19"/>
      <c r="B29" s="14"/>
      <c r="C29" s="14"/>
      <c r="D29" s="14"/>
      <c r="E29" s="14"/>
      <c r="F29" s="14"/>
      <c r="G29" s="14"/>
      <c r="H29" s="14"/>
      <c r="I29" s="14"/>
    </row>
    <row r="30" spans="1:17" x14ac:dyDescent="0.3">
      <c r="A30" s="19"/>
      <c r="B30" s="14"/>
      <c r="C30" s="14"/>
      <c r="D30" s="14"/>
      <c r="E30" s="14"/>
      <c r="F30" s="14"/>
      <c r="G30" s="14"/>
      <c r="H30" s="14"/>
      <c r="I30" s="14"/>
    </row>
    <row r="31" spans="1:17" x14ac:dyDescent="0.3">
      <c r="A31" s="19"/>
      <c r="B31" s="14"/>
      <c r="C31" s="14"/>
      <c r="D31" s="14"/>
      <c r="E31" s="14"/>
      <c r="F31" s="14"/>
      <c r="G31" s="14"/>
      <c r="H31" s="14"/>
      <c r="I31" s="14"/>
    </row>
    <row r="32" spans="1:17" x14ac:dyDescent="0.3">
      <c r="A32" s="19"/>
      <c r="B32" s="14"/>
      <c r="C32" s="14"/>
      <c r="D32" s="14"/>
      <c r="E32" s="14"/>
      <c r="F32" s="14"/>
      <c r="G32" s="14"/>
      <c r="H32" s="14"/>
      <c r="I32" s="14"/>
    </row>
    <row r="33" spans="1:9" x14ac:dyDescent="0.3">
      <c r="A33" s="19"/>
      <c r="B33" s="14"/>
      <c r="C33" s="14"/>
      <c r="D33" s="14"/>
      <c r="E33" s="14"/>
      <c r="F33" s="14"/>
      <c r="G33" s="14"/>
      <c r="H33" s="14"/>
      <c r="I33" s="14"/>
    </row>
    <row r="34" spans="1:9" x14ac:dyDescent="0.3">
      <c r="A34" s="19"/>
      <c r="B34" s="14"/>
      <c r="C34" s="14"/>
      <c r="D34" s="14"/>
      <c r="E34" s="14"/>
      <c r="F34" s="14"/>
      <c r="G34" s="14"/>
      <c r="H34" s="14"/>
      <c r="I34" s="14"/>
    </row>
    <row r="35" spans="1:9" x14ac:dyDescent="0.3">
      <c r="A35" s="19"/>
      <c r="B35" s="14"/>
      <c r="C35" s="14"/>
      <c r="D35" s="14"/>
      <c r="E35" s="14"/>
      <c r="F35" s="14"/>
      <c r="G35" s="14"/>
      <c r="H35" s="14"/>
      <c r="I35" s="14"/>
    </row>
    <row r="36" spans="1:9" x14ac:dyDescent="0.3">
      <c r="A36" s="19"/>
      <c r="B36" s="14"/>
      <c r="C36" s="14"/>
      <c r="D36" s="14"/>
      <c r="E36" s="14"/>
      <c r="F36" s="14"/>
      <c r="G36" s="14"/>
      <c r="H36" s="14"/>
      <c r="I36" s="14"/>
    </row>
    <row r="37" spans="1:9" x14ac:dyDescent="0.3">
      <c r="A37" s="19"/>
      <c r="B37" s="14"/>
      <c r="C37" s="14"/>
      <c r="D37" s="14"/>
      <c r="E37" s="14"/>
      <c r="F37" s="14"/>
      <c r="G37" s="14"/>
      <c r="H37" s="14"/>
      <c r="I37" s="14"/>
    </row>
    <row r="38" spans="1:9" x14ac:dyDescent="0.3">
      <c r="A38" s="19"/>
      <c r="B38" s="14"/>
      <c r="C38" s="14"/>
      <c r="D38" s="14"/>
      <c r="E38" s="14"/>
      <c r="F38" s="14"/>
      <c r="G38" s="14"/>
      <c r="H38" s="14"/>
      <c r="I38" s="14"/>
    </row>
    <row r="39" spans="1:9" x14ac:dyDescent="0.3">
      <c r="A39" s="19"/>
      <c r="B39" s="14"/>
      <c r="C39" s="14"/>
      <c r="D39" s="14"/>
      <c r="E39" s="14"/>
      <c r="F39" s="14"/>
      <c r="G39" s="14"/>
      <c r="H39" s="14"/>
      <c r="I39" s="14"/>
    </row>
    <row r="40" spans="1:9" x14ac:dyDescent="0.3">
      <c r="A40" s="19"/>
      <c r="B40" s="14"/>
      <c r="C40" s="14"/>
      <c r="D40" s="14"/>
      <c r="E40" s="14"/>
      <c r="F40" s="14"/>
      <c r="G40" s="14"/>
      <c r="H40" s="14"/>
      <c r="I40" s="14"/>
    </row>
    <row r="41" spans="1:9" x14ac:dyDescent="0.3">
      <c r="A41" s="19"/>
      <c r="B41" s="14"/>
      <c r="C41" s="14"/>
      <c r="D41" s="14"/>
      <c r="E41" s="14"/>
      <c r="F41" s="14"/>
      <c r="G41" s="14"/>
      <c r="H41" s="14"/>
      <c r="I41" s="14"/>
    </row>
    <row r="42" spans="1:9" x14ac:dyDescent="0.3">
      <c r="A42" s="19"/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19"/>
      <c r="B43" s="14"/>
      <c r="C43" s="14"/>
      <c r="D43" s="14"/>
      <c r="E43" s="14"/>
      <c r="F43" s="14"/>
      <c r="G43" s="14"/>
      <c r="H43" s="14"/>
      <c r="I43" s="14"/>
    </row>
    <row r="44" spans="1:9" x14ac:dyDescent="0.3">
      <c r="A44" s="19"/>
      <c r="B44" s="14"/>
      <c r="C44" s="14"/>
      <c r="D44" s="14"/>
      <c r="E44" s="14"/>
      <c r="F44" s="14"/>
      <c r="G44" s="14"/>
      <c r="H44" s="14"/>
      <c r="I44" s="14"/>
    </row>
    <row r="45" spans="1:9" x14ac:dyDescent="0.3">
      <c r="A45" s="19"/>
      <c r="B45" s="14"/>
      <c r="C45" s="14"/>
      <c r="D45" s="14"/>
      <c r="E45" s="14"/>
      <c r="F45" s="14"/>
      <c r="G45" s="14"/>
      <c r="H45" s="14"/>
      <c r="I45" s="14"/>
    </row>
    <row r="46" spans="1:9" x14ac:dyDescent="0.3">
      <c r="A46" s="19"/>
      <c r="B46" s="14"/>
      <c r="C46" s="14"/>
      <c r="D46" s="14"/>
      <c r="E46" s="14"/>
      <c r="F46" s="14"/>
      <c r="G46" s="14"/>
      <c r="H46" s="14"/>
      <c r="I46" s="14"/>
    </row>
    <row r="47" spans="1:9" x14ac:dyDescent="0.3">
      <c r="A47" s="19"/>
      <c r="B47" s="14"/>
      <c r="C47" s="14"/>
      <c r="D47" s="14"/>
      <c r="E47" s="14"/>
      <c r="F47" s="14"/>
      <c r="G47" s="14"/>
      <c r="H47" s="14"/>
      <c r="I47" s="14"/>
    </row>
  </sheetData>
  <mergeCells count="13">
    <mergeCell ref="A1:O1"/>
    <mergeCell ref="A2:A3"/>
    <mergeCell ref="C2:C3"/>
    <mergeCell ref="D2:F2"/>
    <mergeCell ref="G2:I2"/>
    <mergeCell ref="J2:L2"/>
    <mergeCell ref="M2:O2"/>
    <mergeCell ref="P2:P3"/>
    <mergeCell ref="B6:C6"/>
    <mergeCell ref="B12:B13"/>
    <mergeCell ref="A5:Q5"/>
    <mergeCell ref="A12:A13"/>
    <mergeCell ref="Q2:Q3"/>
  </mergeCells>
  <pageMargins left="0.19685039370078741" right="0.19685039370078741" top="0.39370078740157483" bottom="0.19685039370078741" header="0.31496062992125984" footer="0.31496062992125984"/>
  <pageSetup paperSize="8" scale="53" fitToHeight="1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2015-06-02T07:35:41Z</cp:lastPrinted>
  <dcterms:created xsi:type="dcterms:W3CDTF">2012-05-22T08:33:39Z</dcterms:created>
  <dcterms:modified xsi:type="dcterms:W3CDTF">2016-02-09T12:02:14Z</dcterms:modified>
</cp:coreProperties>
</file>